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trondebo\Dropbox (Wavefoil)\Wavefoil Team Folder\Salg\"/>
    </mc:Choice>
  </mc:AlternateContent>
  <xr:revisionPtr revIDLastSave="0" documentId="13_ncr:1_{0A4BC8EC-7165-4893-9A0D-B42298670193}" xr6:coauthVersionLast="45" xr6:coauthVersionMax="45" xr10:uidLastSave="{00000000-0000-0000-0000-000000000000}"/>
  <bookViews>
    <workbookView xWindow="-120" yWindow="-120" windowWidth="29040" windowHeight="17640" xr2:uid="{699B8E07-F15F-4CD1-8BB5-FD17C0EC3FB5}"/>
  </bookViews>
  <sheets>
    <sheet name="Ark1" sheetId="1" r:id="rId1"/>
    <sheet name="Listedata" sheetId="2" r:id="rId2"/>
    <sheet name="Statistikk" sheetId="3" r:id="rId3"/>
  </sheets>
  <externalReferences>
    <externalReference r:id="rId4"/>
  </externalReferences>
  <definedNames>
    <definedName name="_xlchart.v1.0" hidden="1">Listedata!$R$2:$R$4</definedName>
    <definedName name="_xlchart.v1.1" hidden="1">Listedata!$S$2:$S$4</definedName>
    <definedName name="_xlchart.v1.10" hidden="1">Statistikk!$A$21:$B$28</definedName>
    <definedName name="_xlchart.v1.11" hidden="1">Statistikk!$C$21:$C$28</definedName>
    <definedName name="_xlchart.v1.12" hidden="1">Statistikk!$B$63:$C$86</definedName>
    <definedName name="_xlchart.v1.13" hidden="1">Statistikk!$D$63:$D$86</definedName>
    <definedName name="_xlchart.v1.14" hidden="1">Statistikk!$A$2:$B$10</definedName>
    <definedName name="_xlchart.v1.15" hidden="1">Statistikk!$C$2:$C$9</definedName>
    <definedName name="_xlchart.v1.2" hidden="1">Listedata!$AC$2:$AC$6</definedName>
    <definedName name="_xlchart.v1.3" hidden="1">Listedata!$AD$2:$AD$6</definedName>
    <definedName name="_xlchart.v1.4" hidden="1">Listedata!$Y$2:$Y$19</definedName>
    <definedName name="_xlchart.v1.5" hidden="1">Listedata!$Z$2:$Z$19</definedName>
    <definedName name="_xlchart.v1.6" hidden="1">Listedata!$W$2:$W$16</definedName>
    <definedName name="_xlchart.v1.7" hidden="1">Listedata!$X$2:$X$17</definedName>
    <definedName name="_xlchart.v1.8" hidden="1">Statistikk!$A$39:$B$44</definedName>
    <definedName name="_xlchart.v1.9" hidden="1">Statistikk!$C$39:$C$44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G8" i="1" l="1"/>
  <c r="G9" i="1"/>
  <c r="G10" i="1" l="1"/>
  <c r="G12" i="1"/>
  <c r="G11" i="1" l="1"/>
  <c r="G7" i="1" l="1"/>
  <c r="G16" i="1" l="1"/>
  <c r="G27" i="1" l="1"/>
  <c r="G28" i="1" l="1"/>
  <c r="G31" i="1"/>
  <c r="G52" i="1"/>
  <c r="G104" i="1"/>
  <c r="G137" i="1"/>
  <c r="G33" i="1"/>
  <c r="G32" i="1"/>
  <c r="G150" i="1"/>
  <c r="G111" i="1"/>
  <c r="G148" i="1"/>
  <c r="G165" i="1"/>
  <c r="G168" i="1"/>
  <c r="G167" i="1"/>
  <c r="G29" i="1"/>
  <c r="G162" i="1"/>
  <c r="G178" i="1"/>
  <c r="G40" i="1"/>
  <c r="G146" i="1"/>
  <c r="G176" i="1"/>
  <c r="G177" i="1"/>
  <c r="G47" i="1"/>
  <c r="G62" i="1"/>
  <c r="G140" i="1"/>
  <c r="G18" i="1"/>
  <c r="G164" i="1"/>
  <c r="G71" i="1"/>
  <c r="G155" i="1"/>
  <c r="G166" i="1"/>
  <c r="X9" i="2"/>
  <c r="X10" i="2"/>
  <c r="X11" i="2"/>
  <c r="X12" i="2"/>
  <c r="X13" i="2"/>
  <c r="X14" i="2"/>
  <c r="X15" i="2"/>
  <c r="X16" i="2"/>
  <c r="X17" i="2"/>
  <c r="E156" i="1"/>
  <c r="G15" i="1"/>
  <c r="G24" i="1"/>
  <c r="G157" i="1"/>
  <c r="G188" i="1"/>
  <c r="G156" i="1"/>
  <c r="G189" i="1"/>
  <c r="G273" i="1"/>
  <c r="G194" i="1"/>
  <c r="G20" i="1"/>
  <c r="G25" i="1"/>
  <c r="G46" i="1"/>
  <c r="G174" i="1"/>
  <c r="G23" i="1"/>
  <c r="H2" i="2"/>
  <c r="C21" i="3" s="1"/>
  <c r="G209" i="1"/>
  <c r="G17" i="1"/>
  <c r="G19" i="1"/>
  <c r="G211" i="1"/>
  <c r="G212" i="1"/>
  <c r="G213" i="1"/>
  <c r="G14" i="1"/>
  <c r="G141" i="1"/>
  <c r="G113" i="1"/>
  <c r="G175" i="1"/>
  <c r="AD3" i="2"/>
  <c r="AD4" i="2"/>
  <c r="AD5" i="2"/>
  <c r="AD6" i="2"/>
  <c r="AD2" i="2"/>
  <c r="G214" i="1"/>
  <c r="G216" i="1"/>
  <c r="G217" i="1"/>
  <c r="G77" i="1"/>
  <c r="G262" i="1"/>
  <c r="G91" i="1"/>
  <c r="G78" i="1"/>
  <c r="G79" i="1"/>
  <c r="G92" i="1"/>
  <c r="G34" i="1"/>
  <c r="G48" i="1"/>
  <c r="G49" i="1"/>
  <c r="G93" i="1"/>
  <c r="G261" i="1"/>
  <c r="G266" i="1"/>
  <c r="G184" i="1"/>
  <c r="G185" i="1"/>
  <c r="G186" i="1"/>
  <c r="G187" i="1"/>
  <c r="G195" i="1"/>
  <c r="G196" i="1"/>
  <c r="G116" i="1"/>
  <c r="G190" i="1"/>
  <c r="G220" i="1"/>
  <c r="G219" i="1"/>
  <c r="G180" i="1"/>
  <c r="G181" i="1"/>
  <c r="G215" i="1"/>
  <c r="G236" i="1"/>
  <c r="G235" i="1"/>
  <c r="G226" i="1"/>
  <c r="G221" i="1"/>
  <c r="G237" i="1"/>
  <c r="G26" i="1"/>
  <c r="G229" i="1"/>
  <c r="G225" i="1"/>
  <c r="G228" i="1"/>
  <c r="G241" i="1"/>
  <c r="G21" i="1"/>
  <c r="G242" i="1"/>
  <c r="G243" i="1"/>
  <c r="G245" i="1"/>
  <c r="G247" i="1"/>
  <c r="G239" i="1"/>
  <c r="G250" i="1"/>
  <c r="G248" i="1"/>
  <c r="G246" i="1"/>
  <c r="G254" i="1"/>
  <c r="G57" i="1"/>
  <c r="G210" i="1"/>
  <c r="G251" i="1"/>
  <c r="G37" i="1"/>
  <c r="G252" i="1"/>
  <c r="G182" i="1"/>
  <c r="G234" i="1"/>
  <c r="G256" i="1"/>
  <c r="G244" i="1"/>
  <c r="G258" i="1"/>
  <c r="G257" i="1"/>
  <c r="G5" i="1"/>
  <c r="Z15" i="2"/>
  <c r="Z16" i="2"/>
  <c r="Z17" i="2"/>
  <c r="Z18" i="2"/>
  <c r="Z19" i="2"/>
  <c r="Z3" i="2"/>
  <c r="Z4" i="2"/>
  <c r="Z5" i="2"/>
  <c r="Z6" i="2"/>
  <c r="Z7" i="2"/>
  <c r="Z8" i="2"/>
  <c r="Z9" i="2"/>
  <c r="Z10" i="2"/>
  <c r="Z11" i="2"/>
  <c r="Z12" i="2"/>
  <c r="Z13" i="2"/>
  <c r="Z14" i="2"/>
  <c r="Z2" i="2"/>
  <c r="V2" i="2"/>
  <c r="G90" i="1"/>
  <c r="G159" i="1"/>
  <c r="G259" i="1"/>
  <c r="G260" i="1"/>
  <c r="G53" i="1"/>
  <c r="G36" i="1"/>
  <c r="G263" i="1"/>
  <c r="G264" i="1"/>
  <c r="G265" i="1"/>
  <c r="D3" i="2"/>
  <c r="C4" i="3" s="1"/>
  <c r="D4" i="2"/>
  <c r="C6" i="3" s="1"/>
  <c r="D5" i="2"/>
  <c r="D2" i="2"/>
  <c r="C2" i="3" s="1"/>
  <c r="P3" i="2"/>
  <c r="D65" i="3" s="1"/>
  <c r="P4" i="2"/>
  <c r="D67" i="3" s="1"/>
  <c r="P5" i="2"/>
  <c r="D69" i="3" s="1"/>
  <c r="P6" i="2"/>
  <c r="D71" i="3" s="1"/>
  <c r="P7" i="2"/>
  <c r="D73" i="3" s="1"/>
  <c r="P8" i="2"/>
  <c r="D75" i="3" s="1"/>
  <c r="P9" i="2"/>
  <c r="D77" i="3" s="1"/>
  <c r="P10" i="2"/>
  <c r="D79" i="3" s="1"/>
  <c r="P11" i="2"/>
  <c r="D81" i="3" s="1"/>
  <c r="P12" i="2"/>
  <c r="D83" i="3" s="1"/>
  <c r="P13" i="2"/>
  <c r="D85" i="3" s="1"/>
  <c r="P2" i="2"/>
  <c r="D63" i="3" s="1"/>
  <c r="L3" i="2"/>
  <c r="C41" i="3" s="1"/>
  <c r="L4" i="2"/>
  <c r="C43" i="3" s="1"/>
  <c r="L2" i="2"/>
  <c r="C39" i="3" s="1"/>
  <c r="K3" i="2"/>
  <c r="K4" i="2"/>
  <c r="K2" i="2"/>
  <c r="H5" i="2"/>
  <c r="X3" i="2"/>
  <c r="X4" i="2"/>
  <c r="X5" i="2"/>
  <c r="X6" i="2"/>
  <c r="X7" i="2"/>
  <c r="X8" i="2"/>
  <c r="X2" i="2"/>
  <c r="V3" i="2"/>
  <c r="V4" i="2"/>
  <c r="V5" i="2"/>
  <c r="S3" i="2"/>
  <c r="S4" i="2"/>
  <c r="S2" i="2"/>
  <c r="O3" i="2"/>
  <c r="O4" i="2"/>
  <c r="O5" i="2"/>
  <c r="O6" i="2"/>
  <c r="O7" i="2"/>
  <c r="O8" i="2"/>
  <c r="O9" i="2"/>
  <c r="O10" i="2"/>
  <c r="O11" i="2"/>
  <c r="O12" i="2"/>
  <c r="O13" i="2"/>
  <c r="O2" i="2"/>
  <c r="G3" i="2"/>
  <c r="G4" i="2"/>
  <c r="G5" i="2"/>
  <c r="C27" i="3" s="1"/>
  <c r="G2" i="2"/>
  <c r="C2" i="2"/>
  <c r="C3" i="2"/>
  <c r="C4" i="2"/>
  <c r="C5" i="2"/>
  <c r="G163" i="1"/>
  <c r="G218" i="1"/>
  <c r="G183" i="1"/>
  <c r="G198" i="1"/>
  <c r="G197" i="1"/>
  <c r="G203" i="1"/>
  <c r="G206" i="1"/>
  <c r="G205" i="1"/>
  <c r="G112" i="1"/>
  <c r="G105" i="1"/>
  <c r="G115" i="1"/>
  <c r="G204" i="1"/>
  <c r="G106" i="1"/>
  <c r="G267" i="1"/>
  <c r="G191" i="1"/>
  <c r="G192" i="1"/>
  <c r="G193" i="1"/>
  <c r="G199" i="1"/>
  <c r="G200" i="1"/>
  <c r="G201" i="1"/>
  <c r="G202" i="1"/>
  <c r="G223" i="1"/>
  <c r="G269" i="1"/>
  <c r="G208" i="1"/>
  <c r="G268" i="1"/>
  <c r="G227" i="1"/>
  <c r="G270" i="1"/>
  <c r="G271" i="1"/>
  <c r="G272" i="1"/>
  <c r="G110" i="1"/>
  <c r="G153" i="1"/>
  <c r="G170" i="1"/>
  <c r="G154" i="1"/>
  <c r="G231" i="1"/>
  <c r="G275" i="1"/>
  <c r="G232" i="1"/>
  <c r="G277" i="1"/>
  <c r="G276" i="1"/>
  <c r="G224" i="1"/>
  <c r="G238" i="1"/>
  <c r="G114" i="1"/>
  <c r="G145" i="1"/>
  <c r="G144" i="1"/>
  <c r="G118" i="1"/>
  <c r="G109" i="1"/>
  <c r="G108" i="1"/>
  <c r="G173" i="1"/>
  <c r="G230" i="1"/>
  <c r="G151" i="1"/>
  <c r="G171" i="1"/>
  <c r="G44" i="1"/>
  <c r="G169" i="1"/>
  <c r="G143" i="1"/>
  <c r="G135" i="1"/>
  <c r="G85" i="1"/>
  <c r="G255" i="1"/>
  <c r="G63" i="1"/>
  <c r="G303" i="1"/>
  <c r="G60" i="1"/>
  <c r="G302" i="1"/>
  <c r="G222" i="1"/>
  <c r="G207" i="1"/>
  <c r="G55" i="1"/>
  <c r="G56" i="1"/>
  <c r="G172" i="1"/>
  <c r="G301" i="1"/>
  <c r="G75" i="1"/>
  <c r="G97" i="1"/>
  <c r="G42" i="1"/>
  <c r="G107" i="1"/>
  <c r="G138" i="1"/>
  <c r="G136" i="1"/>
  <c r="G300" i="1"/>
  <c r="G299" i="1"/>
  <c r="G179" i="1"/>
  <c r="G131" i="1"/>
  <c r="G139" i="1"/>
  <c r="G86" i="1"/>
  <c r="G41" i="1"/>
  <c r="G88" i="1"/>
  <c r="G134" i="1"/>
  <c r="G72" i="1"/>
  <c r="G45" i="1"/>
  <c r="G100" i="1"/>
  <c r="G129" i="1"/>
  <c r="G133" i="1"/>
  <c r="G132" i="1"/>
  <c r="G298" i="1"/>
  <c r="G142" i="1"/>
  <c r="G297" i="1"/>
  <c r="G147" i="1"/>
  <c r="G296" i="1"/>
  <c r="G127" i="1"/>
  <c r="G128" i="1"/>
  <c r="G240" i="1"/>
  <c r="G130" i="1"/>
  <c r="G38" i="1"/>
  <c r="G126" i="1"/>
  <c r="G161" i="1"/>
  <c r="G233" i="1"/>
  <c r="G103" i="1"/>
  <c r="G123" i="1"/>
  <c r="G124" i="1"/>
  <c r="G125" i="1"/>
  <c r="G122" i="1"/>
  <c r="G152" i="1"/>
  <c r="G278" i="1"/>
  <c r="G288" i="1"/>
  <c r="G289" i="1"/>
  <c r="G290" i="1"/>
  <c r="G291" i="1"/>
  <c r="G292" i="1"/>
  <c r="G293" i="1"/>
  <c r="G294" i="1"/>
  <c r="G295" i="1"/>
  <c r="G120" i="1"/>
  <c r="G287" i="1"/>
  <c r="G51" i="1"/>
  <c r="G80" i="1"/>
  <c r="G73" i="1"/>
  <c r="G285" i="1"/>
  <c r="G249" i="1"/>
  <c r="G286" i="1"/>
  <c r="G274" i="1"/>
  <c r="G284" i="1"/>
  <c r="G89" i="1"/>
  <c r="G50" i="1"/>
  <c r="G64" i="1"/>
  <c r="G82" i="1"/>
  <c r="G98" i="1"/>
  <c r="G67" i="1"/>
  <c r="G84" i="1"/>
  <c r="G101" i="1"/>
  <c r="G102" i="1"/>
  <c r="G35" i="1"/>
  <c r="G95" i="1"/>
  <c r="G160" i="1"/>
  <c r="G87" i="1"/>
  <c r="G76" i="1"/>
  <c r="G81" i="1"/>
  <c r="G96" i="1"/>
  <c r="G65" i="1"/>
  <c r="G99" i="1"/>
  <c r="G69" i="1"/>
  <c r="G59" i="1"/>
  <c r="G253" i="1"/>
  <c r="G83" i="1"/>
  <c r="G61" i="1"/>
  <c r="G54" i="1"/>
  <c r="G39" i="1"/>
  <c r="G149" i="1"/>
  <c r="G66" i="1"/>
  <c r="G68" i="1"/>
  <c r="G74" i="1"/>
  <c r="G70" i="1"/>
  <c r="G58" i="1"/>
  <c r="G43" i="1"/>
  <c r="G119" i="1"/>
  <c r="G94" i="1"/>
  <c r="G121" i="1"/>
  <c r="G22" i="1"/>
  <c r="G282" i="1"/>
  <c r="G283" i="1"/>
  <c r="G13" i="1"/>
  <c r="G281" i="1"/>
  <c r="G280" i="1"/>
  <c r="G279" i="1"/>
  <c r="G117" i="1"/>
  <c r="G6" i="1"/>
  <c r="G158" i="1"/>
  <c r="G30" i="1"/>
  <c r="E13" i="1"/>
  <c r="H4" i="2"/>
  <c r="C25" i="3" s="1"/>
  <c r="H3" i="2"/>
  <c r="C23" i="3" s="1"/>
  <c r="D84" i="3" l="1"/>
  <c r="E4" i="2"/>
  <c r="E2" i="2"/>
  <c r="Q7" i="2"/>
  <c r="D78" i="3"/>
  <c r="Q3" i="2"/>
  <c r="C5" i="3"/>
  <c r="D82" i="3"/>
  <c r="Q9" i="2"/>
  <c r="C28" i="3"/>
  <c r="M3" i="2"/>
  <c r="D66" i="3"/>
  <c r="E5" i="2"/>
  <c r="Q2" i="2"/>
  <c r="T2" i="2"/>
  <c r="C44" i="3"/>
  <c r="D70" i="3"/>
  <c r="M2" i="2"/>
  <c r="AA11" i="2"/>
  <c r="AA13" i="2"/>
  <c r="AA14" i="2"/>
  <c r="C26" i="3"/>
  <c r="I3" i="2"/>
  <c r="D74" i="3"/>
  <c r="D68" i="3"/>
  <c r="AA8" i="2"/>
  <c r="C7" i="3"/>
  <c r="AA5" i="2"/>
  <c r="M4" i="2"/>
  <c r="I4" i="2"/>
  <c r="C22" i="3"/>
  <c r="T4" i="2"/>
  <c r="D64" i="3"/>
  <c r="D80" i="3"/>
  <c r="D72" i="3"/>
  <c r="D76" i="3"/>
  <c r="Q5" i="2"/>
  <c r="C40" i="3"/>
  <c r="D86" i="3"/>
  <c r="C3" i="3"/>
  <c r="AA10" i="2"/>
  <c r="AA3" i="2"/>
  <c r="I2" i="2"/>
  <c r="AA12" i="2"/>
  <c r="AA6" i="2"/>
  <c r="AA18" i="2"/>
  <c r="AA17" i="2"/>
  <c r="T3" i="2"/>
  <c r="Q6" i="2"/>
  <c r="Q4" i="2"/>
  <c r="AA4" i="2"/>
  <c r="AA2" i="2"/>
  <c r="AA15" i="2"/>
  <c r="AA7" i="2"/>
  <c r="C42" i="3"/>
  <c r="C24" i="3"/>
  <c r="E3" i="2"/>
  <c r="AA16" i="2"/>
  <c r="AA19" i="2"/>
  <c r="AA9" i="2"/>
  <c r="Q11" i="2"/>
  <c r="C8" i="3"/>
  <c r="C9" i="3" s="1"/>
  <c r="Q8" i="2"/>
</calcChain>
</file>

<file path=xl/sharedStrings.xml><?xml version="1.0" encoding="utf-8"?>
<sst xmlns="http://schemas.openxmlformats.org/spreadsheetml/2006/main" count="3886" uniqueCount="1220">
  <si>
    <t>Respons</t>
  </si>
  <si>
    <t>Introduksjonsform</t>
  </si>
  <si>
    <t>Ja</t>
  </si>
  <si>
    <t>Nei</t>
  </si>
  <si>
    <t>E-post fra Wavefoil</t>
  </si>
  <si>
    <t>Telefon fra Wavefoil</t>
  </si>
  <si>
    <t>E-post til Wavefoil</t>
  </si>
  <si>
    <t>Telefon til Wavefoil</t>
  </si>
  <si>
    <t>Kontaktskjema til Wavefoil</t>
  </si>
  <si>
    <t>Messe</t>
  </si>
  <si>
    <t>Konferanse</t>
  </si>
  <si>
    <t>Kontaktrolle</t>
  </si>
  <si>
    <t>Reder</t>
  </si>
  <si>
    <t>Designer</t>
  </si>
  <si>
    <t>Verft</t>
  </si>
  <si>
    <t>Pris</t>
  </si>
  <si>
    <t>Vekt</t>
  </si>
  <si>
    <t>Timing</t>
  </si>
  <si>
    <t>Plassbruk</t>
  </si>
  <si>
    <t>Kunde</t>
  </si>
  <si>
    <t>Foilmodul</t>
  </si>
  <si>
    <t>Kontaktgrunn</t>
  </si>
  <si>
    <t>Egnet fartøy</t>
  </si>
  <si>
    <t>Nytt produkt</t>
  </si>
  <si>
    <t>LinkedIn-melding fra Wavefoil</t>
  </si>
  <si>
    <t>LinkedIn-melding til Wavefoil</t>
  </si>
  <si>
    <t>Vard</t>
  </si>
  <si>
    <t>Møte</t>
  </si>
  <si>
    <t>Skoen trykker…</t>
  </si>
  <si>
    <t>Ingen steder</t>
  </si>
  <si>
    <t>Overalt</t>
  </si>
  <si>
    <t>Prosjekt</t>
  </si>
  <si>
    <t>Multi Maritime</t>
  </si>
  <si>
    <t>Gammel kjenning</t>
  </si>
  <si>
    <t>Kåre Nerland</t>
  </si>
  <si>
    <t>Videresendt til kollega</t>
  </si>
  <si>
    <t>Installasjonstid</t>
  </si>
  <si>
    <t>Installasjonskostnad</t>
  </si>
  <si>
    <t>Dager siden kontakt</t>
  </si>
  <si>
    <t>Vår ref.</t>
  </si>
  <si>
    <t>Eirik</t>
  </si>
  <si>
    <t>Annonse</t>
  </si>
  <si>
    <t>Anbud</t>
  </si>
  <si>
    <t>Generell informasjon</t>
  </si>
  <si>
    <t>WF5910</t>
  </si>
  <si>
    <t>WF3970</t>
  </si>
  <si>
    <t>WF1050</t>
  </si>
  <si>
    <t>Michael</t>
  </si>
  <si>
    <t>Rix Seashuttle</t>
  </si>
  <si>
    <t>CTV</t>
  </si>
  <si>
    <t>Nick Allen</t>
  </si>
  <si>
    <t>Audun</t>
  </si>
  <si>
    <t>Erlend</t>
  </si>
  <si>
    <t>WF2640</t>
  </si>
  <si>
    <t>Seawork AS</t>
  </si>
  <si>
    <t>Jørn Hofsøy</t>
  </si>
  <si>
    <t>Telefon</t>
  </si>
  <si>
    <t>E-post</t>
  </si>
  <si>
    <t>kare.nerland@vard.com</t>
  </si>
  <si>
    <t>jh@seaworks.no</t>
  </si>
  <si>
    <t>Dokumentert effekt</t>
  </si>
  <si>
    <t>Frakt</t>
  </si>
  <si>
    <t>Asbjørn Selsbane</t>
  </si>
  <si>
    <t>Andreas Hansen</t>
  </si>
  <si>
    <t>andreas@selsbane.no</t>
  </si>
  <si>
    <t>SSL</t>
  </si>
  <si>
    <t>Jóhan Petur Abrahamsen</t>
  </si>
  <si>
    <t>jpa@ssl.fo</t>
  </si>
  <si>
    <t>Tidewater Marine</t>
  </si>
  <si>
    <t>David Manning</t>
  </si>
  <si>
    <t>dmanning@tdw.com</t>
  </si>
  <si>
    <t>Ferge</t>
  </si>
  <si>
    <t>FRS Windcat</t>
  </si>
  <si>
    <t>Frank Wiebe</t>
  </si>
  <si>
    <t>frank.wiebe@fwol.de</t>
  </si>
  <si>
    <t>FKAB Marine Design</t>
  </si>
  <si>
    <t>Peter Hermansson</t>
  </si>
  <si>
    <t>peter.hermansson@fkab.se</t>
  </si>
  <si>
    <t>Walker Marine Design</t>
  </si>
  <si>
    <t>James Walker</t>
  </si>
  <si>
    <t>james@walkermarinedesign.co.uk</t>
  </si>
  <si>
    <t>Einar Myklebust</t>
  </si>
  <si>
    <t>einar.myklebust@braa.no</t>
  </si>
  <si>
    <t>Manglende effekt i lav hastighet</t>
  </si>
  <si>
    <t>nick.allen@rix.co.uk</t>
  </si>
  <si>
    <t>Celsius Shipping</t>
  </si>
  <si>
    <t>Michael Agerholm</t>
  </si>
  <si>
    <t>(+45) 45 95 00 05</t>
  </si>
  <si>
    <t>mag@celsiusshipping.com</t>
  </si>
  <si>
    <t>Norden</t>
  </si>
  <si>
    <t>Jeppe Mulvad Larsen</t>
  </si>
  <si>
    <t>techprojects@ds.norden.com</t>
  </si>
  <si>
    <t>Siste kontakt</t>
  </si>
  <si>
    <t>Knud E. Hansen Shipdesign</t>
  </si>
  <si>
    <t>Jorge Ramirez</t>
  </si>
  <si>
    <t>(+45) 23 86 42 77</t>
  </si>
  <si>
    <t>jor@knudehansen.com</t>
  </si>
  <si>
    <t>Simon Møkster Shipping</t>
  </si>
  <si>
    <t>Tom Karlsen</t>
  </si>
  <si>
    <t>kartom@mokster.no</t>
  </si>
  <si>
    <t>Konseptbåt</t>
  </si>
  <si>
    <t>Tidal Transit</t>
  </si>
  <si>
    <t>Leo Hambro</t>
  </si>
  <si>
    <t>leo@tidal-transit.com</t>
  </si>
  <si>
    <t>Incat Crowther</t>
  </si>
  <si>
    <t>Dan Mace</t>
  </si>
  <si>
    <t>dan@incatcrowther.com</t>
  </si>
  <si>
    <t>?</t>
  </si>
  <si>
    <t>GMV</t>
  </si>
  <si>
    <t>Gøran Bolsøy</t>
  </si>
  <si>
    <t>goran@gmv.no</t>
  </si>
  <si>
    <t>Ikke aktuelt med retrofit</t>
  </si>
  <si>
    <t>Holmøy Maritime</t>
  </si>
  <si>
    <t>Knut Holmøy</t>
  </si>
  <si>
    <t>knut@prestfjord.no</t>
  </si>
  <si>
    <t>Ewan Manson</t>
  </si>
  <si>
    <t>ewanm@maritimecraft.co.uk</t>
  </si>
  <si>
    <t>Esna AS</t>
  </si>
  <si>
    <t>Trygve Halvorsen Espeland</t>
  </si>
  <si>
    <t>trygve.espelanbd@esna.no</t>
  </si>
  <si>
    <t>Brittany Ferries</t>
  </si>
  <si>
    <t>Arnaud Le Poulichet</t>
  </si>
  <si>
    <t>(+33) 02 98 29 28 00</t>
  </si>
  <si>
    <t>arnaud.lepouliched@brittany-ferries.fr</t>
  </si>
  <si>
    <t>Irish Ferries</t>
  </si>
  <si>
    <t>Rob Mathieson</t>
  </si>
  <si>
    <t>(+353) 16 07 55 09</t>
  </si>
  <si>
    <t>rob.mathieson@irish ferries.com</t>
  </si>
  <si>
    <t>Nordland Fylkeskommune</t>
  </si>
  <si>
    <t>Ray Borkamo</t>
  </si>
  <si>
    <t>raybor@nfk.no</t>
  </si>
  <si>
    <t>Rutebåten Utsira AS</t>
  </si>
  <si>
    <t>Frode Skare</t>
  </si>
  <si>
    <t>frode.skare@haugnett.no</t>
  </si>
  <si>
    <t>Northern Offshore Services</t>
  </si>
  <si>
    <t>Martin Landström</t>
  </si>
  <si>
    <t>(+46) 761 80 80 20</t>
  </si>
  <si>
    <t>martin.landstrom@n-o-s.eu</t>
  </si>
  <si>
    <t>Klassifisert</t>
  </si>
  <si>
    <t>BMT DP</t>
  </si>
  <si>
    <t>Jason Bone</t>
  </si>
  <si>
    <t>(+1) 20 67 47 32 43</t>
  </si>
  <si>
    <t>jbone@bmtdp.com</t>
  </si>
  <si>
    <t>Pause i prosjekt</t>
  </si>
  <si>
    <t>Usikkerhet ang. Anbud</t>
  </si>
  <si>
    <t>FosenNamsos Sjø</t>
  </si>
  <si>
    <t>Joachim Ofstad Ness</t>
  </si>
  <si>
    <t>joachim.ness@fosennamsos.no</t>
  </si>
  <si>
    <t>Kystrute</t>
  </si>
  <si>
    <t>Havila Kystruten</t>
  </si>
  <si>
    <t>Nergård Havfiske</t>
  </si>
  <si>
    <t>Oddbjørn Berntsen</t>
  </si>
  <si>
    <t>oddbjorn.berntsen@nergard.no</t>
  </si>
  <si>
    <t>Manglende dokumentert effekt i lav hastighet</t>
  </si>
  <si>
    <t>Fiskebåt</t>
  </si>
  <si>
    <t>Strand Rederi</t>
  </si>
  <si>
    <t>Johan Bakke</t>
  </si>
  <si>
    <t>johan@strand-rederi.no</t>
  </si>
  <si>
    <t>Sørheim Holding</t>
  </si>
  <si>
    <t>Egil Sørheim</t>
  </si>
  <si>
    <t>Volstad</t>
  </si>
  <si>
    <t>Jan Rogne</t>
  </si>
  <si>
    <t>jan@volstad.no</t>
  </si>
  <si>
    <t>Pax-Katamaran</t>
  </si>
  <si>
    <t>Mar de Ons</t>
  </si>
  <si>
    <t>info@mardeons.com</t>
  </si>
  <si>
    <t>Katamaran</t>
  </si>
  <si>
    <t>Chartwell Marine</t>
  </si>
  <si>
    <t>Andy Page</t>
  </si>
  <si>
    <t>CEO</t>
  </si>
  <si>
    <t>andy.page@chartwellmarine.com</t>
  </si>
  <si>
    <t>Katamaranferge</t>
  </si>
  <si>
    <t>918 18 201</t>
  </si>
  <si>
    <t>oyvind.savik@havila.no</t>
  </si>
  <si>
    <t>Øyvind Sævik / Kjell Rabben</t>
  </si>
  <si>
    <t>Supplyskip</t>
  </si>
  <si>
    <t>Vestfjordanbudet</t>
  </si>
  <si>
    <t>Fjord1</t>
  </si>
  <si>
    <t>Torghatten Nord</t>
  </si>
  <si>
    <t>Norled</t>
  </si>
  <si>
    <t>Boreal Sjø</t>
  </si>
  <si>
    <t>Havyard</t>
  </si>
  <si>
    <t>Wärtsilä</t>
  </si>
  <si>
    <t>LMG Marin</t>
  </si>
  <si>
    <t>Kongsberg Maritime</t>
  </si>
  <si>
    <t>Ulstein</t>
  </si>
  <si>
    <t>Polarkonsult</t>
  </si>
  <si>
    <t>Polarny</t>
  </si>
  <si>
    <t>NSK Ship Design</t>
  </si>
  <si>
    <t>Explorer Cruise 150 m</t>
  </si>
  <si>
    <t>Explorer Cruise 160 m</t>
  </si>
  <si>
    <t xml:space="preserve">Mikael Johansen </t>
  </si>
  <si>
    <t>Kristian Steinsvik</t>
  </si>
  <si>
    <t>Øystein Grov Nilsen</t>
  </si>
  <si>
    <t>Torbjørn Bringedal</t>
  </si>
  <si>
    <t>Einar Vegsund</t>
  </si>
  <si>
    <t>Thomas Myhre</t>
  </si>
  <si>
    <t>Terje Våge</t>
  </si>
  <si>
    <t>Roar Larsen</t>
  </si>
  <si>
    <t>Torkild Skjong</t>
  </si>
  <si>
    <t>Gaute Larsen</t>
  </si>
  <si>
    <t>Sigvald Breivik</t>
  </si>
  <si>
    <t>Ivan Fossan</t>
  </si>
  <si>
    <t>Nils-Kristian Berge</t>
  </si>
  <si>
    <t>Vegard Arnetveit Liland</t>
  </si>
  <si>
    <t>val@polarny.no</t>
  </si>
  <si>
    <t>ERRV</t>
  </si>
  <si>
    <t>Øystein Jaer</t>
  </si>
  <si>
    <t>Naval Dynamics</t>
  </si>
  <si>
    <t>SeaCat Services</t>
  </si>
  <si>
    <t>Andrew Link</t>
  </si>
  <si>
    <t>COO</t>
  </si>
  <si>
    <t>andrew.link@seacatservices.co.uk</t>
  </si>
  <si>
    <t>Odfjell</t>
  </si>
  <si>
    <t>Harald Fotland</t>
  </si>
  <si>
    <t>harald.fotland@odfjell.com</t>
  </si>
  <si>
    <t>One2Three</t>
  </si>
  <si>
    <t>Elisa Taniputra</t>
  </si>
  <si>
    <t>design@one2three.com.au</t>
  </si>
  <si>
    <t>Revolution Design</t>
  </si>
  <si>
    <t>Tim Roberts</t>
  </si>
  <si>
    <t>R&amp;D Manager</t>
  </si>
  <si>
    <t>revolutiondesign@revolutiondesign.com.au</t>
  </si>
  <si>
    <t>Spectrum Offshore</t>
  </si>
  <si>
    <t>Nelson Wood</t>
  </si>
  <si>
    <t>nelson@spectrum-offshore.com</t>
  </si>
  <si>
    <t>SEACOR Marine</t>
  </si>
  <si>
    <t>northamerica@seacormarine.com</t>
  </si>
  <si>
    <t>Acta Marine</t>
  </si>
  <si>
    <t>Cor Visser</t>
  </si>
  <si>
    <t>c.visser@actamarine.com</t>
  </si>
  <si>
    <t>OSD IMT</t>
  </si>
  <si>
    <t>(+31) 255 545 070</t>
  </si>
  <si>
    <t>info@osd-imt.com</t>
  </si>
  <si>
    <t>Mobibar</t>
  </si>
  <si>
    <t>Arto Laitinen</t>
  </si>
  <si>
    <t>(+358) 207 698 500</t>
  </si>
  <si>
    <t>arti.laitinen@mobimar.com</t>
  </si>
  <si>
    <t>Meriaura</t>
  </si>
  <si>
    <t>Esko Pettay</t>
  </si>
  <si>
    <t>(+358) 505 419 383</t>
  </si>
  <si>
    <t>esko.pettay@meriara.fi</t>
  </si>
  <si>
    <t>James Fisher</t>
  </si>
  <si>
    <t>chartering@james-fisher.co.uk</t>
  </si>
  <si>
    <t>Teknicraft Design</t>
  </si>
  <si>
    <t>Nic De Waal</t>
  </si>
  <si>
    <t>(+64) 95 36 50 70</t>
  </si>
  <si>
    <t>(+1) 34 69 80 17 00</t>
  </si>
  <si>
    <t>(+44) 15 90 82 00 50</t>
  </si>
  <si>
    <t>(+44) 77 68 50 35 64</t>
  </si>
  <si>
    <t>(+44) 12 29 61 54 00</t>
  </si>
  <si>
    <t>(+31) 880 320 900</t>
  </si>
  <si>
    <t>(+44) 77 69 93 44 47</t>
  </si>
  <si>
    <t>(+44) 75 40 69 55 40</t>
  </si>
  <si>
    <t>(+49) 46 18 64 27</t>
  </si>
  <si>
    <t>(+46) 52 29 81 06</t>
  </si>
  <si>
    <t>(+1) 50 45 66 46 20</t>
  </si>
  <si>
    <t>(+44) 77 67 70 14 34</t>
  </si>
  <si>
    <t>(+44) 77 95 47 28 54</t>
  </si>
  <si>
    <t>(+61) 362 711 399</t>
  </si>
  <si>
    <t>(+61) 285 740 335</t>
  </si>
  <si>
    <t>(+34) 986 225 272</t>
  </si>
  <si>
    <t>(+61) 280 907 928</t>
  </si>
  <si>
    <t>Samskip</t>
  </si>
  <si>
    <t>Thomas Butz</t>
  </si>
  <si>
    <t>(+49) 16 03 67 55 36</t>
  </si>
  <si>
    <t>thomas.butz@samskip.com</t>
  </si>
  <si>
    <t>Silver Sea</t>
  </si>
  <si>
    <t>Tormod Fossmark</t>
  </si>
  <si>
    <t>41 41 46 46</t>
  </si>
  <si>
    <t>tf@silversea.no</t>
  </si>
  <si>
    <t>Gearbulk</t>
  </si>
  <si>
    <t>Ketil Andreassen</t>
  </si>
  <si>
    <t>53 00 05 00</t>
  </si>
  <si>
    <t>ka@gearbulk.com</t>
  </si>
  <si>
    <t>Strategic Marine</t>
  </si>
  <si>
    <t>(+65) 69 32 99 04</t>
  </si>
  <si>
    <t>purchasing@strategicmarine.com</t>
  </si>
  <si>
    <t>Wong Chai Vei</t>
  </si>
  <si>
    <t>CFO</t>
  </si>
  <si>
    <t>EMS Maritime Offshore (EMO)</t>
  </si>
  <si>
    <t>Michael Baumfalk</t>
  </si>
  <si>
    <t>CTO</t>
  </si>
  <si>
    <t>(+49) 491 289 075 262</t>
  </si>
  <si>
    <t>info@offshoreservice.de</t>
  </si>
  <si>
    <t>Knut Gerdes</t>
  </si>
  <si>
    <t>EMO / Windea</t>
  </si>
  <si>
    <t>(+49) 491 289 075 278</t>
  </si>
  <si>
    <t>sekretariat@offshoreservice.de</t>
  </si>
  <si>
    <t>EMAR Offshore Services</t>
  </si>
  <si>
    <t>Johan Van Beek</t>
  </si>
  <si>
    <t>(+31) 625 066 323</t>
  </si>
  <si>
    <t>vanbeek@emaroffshoreservices.com</t>
  </si>
  <si>
    <t>Seazip</t>
  </si>
  <si>
    <t>Jan Reier Arends</t>
  </si>
  <si>
    <t>(+31) 517 431 225</t>
  </si>
  <si>
    <t>info@seazip.com</t>
  </si>
  <si>
    <t>KEM Offshore</t>
  </si>
  <si>
    <t>Orla S. Møller</t>
  </si>
  <si>
    <t>(+45) 20 83 83 53</t>
  </si>
  <si>
    <t>om@kem-offshore.dk</t>
  </si>
  <si>
    <t>Ad Hoc Marine Designs</t>
  </si>
  <si>
    <t>John Kecsmar</t>
  </si>
  <si>
    <t>(+81) 90 19 11 66 63</t>
  </si>
  <si>
    <t>Mareel UK</t>
  </si>
  <si>
    <t>Gareth Potts</t>
  </si>
  <si>
    <t>(+44) 14 92 68 15 85</t>
  </si>
  <si>
    <t>gareth.potts@mareeluk.com</t>
  </si>
  <si>
    <t>Turner Inceni</t>
  </si>
  <si>
    <t>David Hatfield</t>
  </si>
  <si>
    <t>(+44) 33 30 12 92 58</t>
  </si>
  <si>
    <t>admin@turnericeni.com</t>
  </si>
  <si>
    <t>Diverse Marine</t>
  </si>
  <si>
    <t>Ben Colman</t>
  </si>
  <si>
    <t>(+44) 78 90 37 85 64</t>
  </si>
  <si>
    <t>bencolman@diversemarine.co.uk</t>
  </si>
  <si>
    <t>Mainprize Offshore</t>
  </si>
  <si>
    <t>Bob Mainprize</t>
  </si>
  <si>
    <t>(+44) 17 23 58 60 22</t>
  </si>
  <si>
    <t>bob@mainprizeoffshore.co.uk</t>
  </si>
  <si>
    <t>WindServe Marine</t>
  </si>
  <si>
    <t>(+1) 71 83 16 60 43</t>
  </si>
  <si>
    <t>info@windservemarine.com</t>
  </si>
  <si>
    <t>Alexander Babbin</t>
  </si>
  <si>
    <t>Nava</t>
  </si>
  <si>
    <t>Sławomie Graban</t>
  </si>
  <si>
    <t>(+48) 583 476 650</t>
  </si>
  <si>
    <t>nava@nava.com.pl</t>
  </si>
  <si>
    <t>Hung Hua Construction</t>
  </si>
  <si>
    <t>(+886) 422 068 899</t>
  </si>
  <si>
    <t>info@hunghua.com.tw</t>
  </si>
  <si>
    <t>Boskalis</t>
  </si>
  <si>
    <t>(+31) 786 969 000</t>
  </si>
  <si>
    <t>offshore@boskalis.com</t>
  </si>
  <si>
    <t>MHO-CO</t>
  </si>
  <si>
    <t>Mik Henriksen</t>
  </si>
  <si>
    <t>(+45) 53 62 46 45</t>
  </si>
  <si>
    <t>mik@mho-co.dk</t>
  </si>
  <si>
    <t>MidOcean Wind</t>
  </si>
  <si>
    <t>Bradley Neuberth</t>
  </si>
  <si>
    <t>bradley@midoceanwind.com</t>
  </si>
  <si>
    <t>Windea</t>
  </si>
  <si>
    <t>(+49) 40 74 20 37 60</t>
  </si>
  <si>
    <t>info@windea.de</t>
  </si>
  <si>
    <t>Caspar Spreter</t>
  </si>
  <si>
    <t>Rhode Island Fast Ferry</t>
  </si>
  <si>
    <t>charlie@vineyardfastferry.com</t>
  </si>
  <si>
    <t>(+1) 40 12 95 40 40</t>
  </si>
  <si>
    <t>Atlantic Wind Transfers</t>
  </si>
  <si>
    <t>Ben Miller</t>
  </si>
  <si>
    <t>(+1) 40 12 95 40 41</t>
  </si>
  <si>
    <t>Charles A. Donadio Jr</t>
  </si>
  <si>
    <t>Green Marine</t>
  </si>
  <si>
    <t>(+44) 18 56 85 19 66</t>
  </si>
  <si>
    <t>Blount Boats</t>
  </si>
  <si>
    <t>(+1) 40 12 45 83 00</t>
  </si>
  <si>
    <t>info@blountboats.com</t>
  </si>
  <si>
    <t>Major Marine Tours</t>
  </si>
  <si>
    <t>Colby Lawrence</t>
  </si>
  <si>
    <t>(+1) 80 07 64 73 00</t>
  </si>
  <si>
    <t>info@majormarine.com</t>
  </si>
  <si>
    <t>Anthony Veder</t>
  </si>
  <si>
    <t>(+31) 104 004 800</t>
  </si>
  <si>
    <t>SureWind</t>
  </si>
  <si>
    <t>Cwind</t>
  </si>
  <si>
    <t>Joshua Brennan</t>
  </si>
  <si>
    <t>(+44) 12 45 70 20 00</t>
  </si>
  <si>
    <t>info@cwind.global</t>
  </si>
  <si>
    <t>Umoe Mandal</t>
  </si>
  <si>
    <t>Svein Erik Mykland</t>
  </si>
  <si>
    <t>95 92 75 64</t>
  </si>
  <si>
    <t>svein.erik.mykland@um.no</t>
  </si>
  <si>
    <t>Ørsted Offshore Wind</t>
  </si>
  <si>
    <t>Martin Neubert</t>
  </si>
  <si>
    <t>(+45) 99 55 11 11</t>
  </si>
  <si>
    <t>info@orsted.com</t>
  </si>
  <si>
    <t>Northlink Ferries</t>
  </si>
  <si>
    <t>John Strathearn</t>
  </si>
  <si>
    <t>john.strathearn@northlinkferries.co.uk</t>
  </si>
  <si>
    <t>Misje Rederi</t>
  </si>
  <si>
    <t>Nils Magne Fjæreide</t>
  </si>
  <si>
    <t>nmf@misje.no</t>
  </si>
  <si>
    <t>Terntank</t>
  </si>
  <si>
    <t>Östen Johnsson</t>
  </si>
  <si>
    <t>osten.johnsson@tarntank.com</t>
  </si>
  <si>
    <t>Njord Offshore</t>
  </si>
  <si>
    <t>Tom Mehew</t>
  </si>
  <si>
    <t>(+44) 75 30 65 38 37</t>
  </si>
  <si>
    <t>tmehew@njordoffshore.com</t>
  </si>
  <si>
    <t>World Marine Offshore</t>
  </si>
  <si>
    <t>John P. Mejer</t>
  </si>
  <si>
    <t>(+45) 75 50 40 50</t>
  </si>
  <si>
    <t>jpm@wm-offshore.com</t>
  </si>
  <si>
    <t>Vroon</t>
  </si>
  <si>
    <t>Remco Janssen-Valen</t>
  </si>
  <si>
    <t>(+31) 762 068 100</t>
  </si>
  <si>
    <t>info@vroon.nl</t>
  </si>
  <si>
    <t>Dalby Offshore</t>
  </si>
  <si>
    <t>Stuart McNiven</t>
  </si>
  <si>
    <t>(+44) 14 82 88 80 81</t>
  </si>
  <si>
    <t>info@dalbyoffshore.com</t>
  </si>
  <si>
    <t>Severn Offshore Services</t>
  </si>
  <si>
    <t>George Fox</t>
  </si>
  <si>
    <t>(+44) 74 90 25 42 64</t>
  </si>
  <si>
    <t>info@severnoffshoreservices.co.uk</t>
  </si>
  <si>
    <t>Windcat Workboats</t>
  </si>
  <si>
    <t>Richard Leuverink</t>
  </si>
  <si>
    <t>(+31) 255 529 336</t>
  </si>
  <si>
    <t>rleuverink@windcatworkboats.com</t>
  </si>
  <si>
    <t>Swire Pacific Offshore</t>
  </si>
  <si>
    <t>Florent Kirchhoff</t>
  </si>
  <si>
    <t>(+65) 63 09 36 00</t>
  </si>
  <si>
    <t>enquiry.SGP@swirespo.com</t>
  </si>
  <si>
    <t>Norsk Fisketransport</t>
  </si>
  <si>
    <t>Oddleif Wigdahl</t>
  </si>
  <si>
    <t>oddleif@wigdahl@ntsasa.no</t>
  </si>
  <si>
    <t>NTS Shipping</t>
  </si>
  <si>
    <t>Bjarne Johannesen</t>
  </si>
  <si>
    <t>bjarne.johannessen@ntsasa.no</t>
  </si>
  <si>
    <t>NTS ASA</t>
  </si>
  <si>
    <t>Harry Bøe</t>
  </si>
  <si>
    <t>harry.boe@ntsasa.no</t>
  </si>
  <si>
    <t>Damen</t>
  </si>
  <si>
    <t>Albert Rijkens</t>
  </si>
  <si>
    <t>(+31) 620 869 714</t>
  </si>
  <si>
    <t>albert.rijkens@damen.com</t>
  </si>
  <si>
    <t>Tom Helge Gabrielsen</t>
  </si>
  <si>
    <t>tom@novasea.no</t>
  </si>
  <si>
    <t>Nova Sea</t>
  </si>
  <si>
    <t>DEME Group</t>
  </si>
  <si>
    <t>Michael Glavind</t>
  </si>
  <si>
    <t>(+45) 52 13 94 10</t>
  </si>
  <si>
    <t>mgk@a2sea.com</t>
  </si>
  <si>
    <t>UK Fisheries</t>
  </si>
  <si>
    <t>(+44) 14 82 30 75 03</t>
  </si>
  <si>
    <t>info@ukfisheries.net</t>
  </si>
  <si>
    <t>Atlantic Longline AS</t>
  </si>
  <si>
    <t>Kjell-Gunnar Hoddevik</t>
  </si>
  <si>
    <t>info@atlanticlonglineas.com</t>
  </si>
  <si>
    <t>Atlantic Shipping Shipbrokers</t>
  </si>
  <si>
    <t>Karl</t>
  </si>
  <si>
    <t>kbp@atlanticship.dk</t>
  </si>
  <si>
    <t>(+45) 20 70 76 16</t>
  </si>
  <si>
    <t>Royal Greenland</t>
  </si>
  <si>
    <t>(+299) 36 13 00</t>
  </si>
  <si>
    <t>info@royalgreenland.com</t>
  </si>
  <si>
    <t>Skipasýn Icelandic</t>
  </si>
  <si>
    <t>Sævar Birgisson</t>
  </si>
  <si>
    <t>(+354) 561 95 95</t>
  </si>
  <si>
    <t>seavar@skipasyn.is</t>
  </si>
  <si>
    <t>Nesfiskur</t>
  </si>
  <si>
    <t>Bergþór Baldvinsson</t>
  </si>
  <si>
    <t>(+354) 420 28 00</t>
  </si>
  <si>
    <t>bergthor@nesfiskur.is</t>
  </si>
  <si>
    <t>Eimskip</t>
  </si>
  <si>
    <t>Hilmar Pètur Valgardsson</t>
  </si>
  <si>
    <t>(+354) 525 70 00</t>
  </si>
  <si>
    <t>hpv@eimskip.com</t>
  </si>
  <si>
    <t>ESL Shipping</t>
  </si>
  <si>
    <t>AtoB@C Shipping</t>
  </si>
  <si>
    <t>Janne Eklöf</t>
  </si>
  <si>
    <t>(+358) 405 658 003</t>
  </si>
  <si>
    <t>janne.eklof@eslshipping.com</t>
  </si>
  <si>
    <t>Baltic Line</t>
  </si>
  <si>
    <t>operations@balticline.com</t>
  </si>
  <si>
    <t>Sølvtrans</t>
  </si>
  <si>
    <t>Brønnbåt Nord</t>
  </si>
  <si>
    <t>Per Harald Olsen</t>
  </si>
  <si>
    <t>Arriva Shipping</t>
  </si>
  <si>
    <t>Kjell Tore Klungland</t>
  </si>
  <si>
    <t>ktk@arrivashippingno</t>
  </si>
  <si>
    <t>Vegagerðin</t>
  </si>
  <si>
    <t>vegagerdin@vegagerdin.is</t>
  </si>
  <si>
    <t>TNSDC</t>
  </si>
  <si>
    <t>Brødrene Aa</t>
  </si>
  <si>
    <t>Linn Livang</t>
  </si>
  <si>
    <t>(+46) 411 558 869</t>
  </si>
  <si>
    <t>linn.livang@c-shipping.se</t>
  </si>
  <si>
    <t>Notat</t>
  </si>
  <si>
    <t>Tankskip</t>
  </si>
  <si>
    <t>MOL Nordic Tankers</t>
  </si>
  <si>
    <t>Egill Eide</t>
  </si>
  <si>
    <t>De lager kun SES, mye som skal til for å bli aktuell her</t>
  </si>
  <si>
    <t>ODC Marine</t>
  </si>
  <si>
    <t>Olivier</t>
  </si>
  <si>
    <t>gildas@odcmarine.com</t>
  </si>
  <si>
    <t>Cemre Shipyard</t>
  </si>
  <si>
    <t>Esra Gonca Gül</t>
  </si>
  <si>
    <t>(+90) 507 360 26 13</t>
  </si>
  <si>
    <t>esra.gul@cemreshipyard.com</t>
  </si>
  <si>
    <t>Deeside Crewing Services</t>
  </si>
  <si>
    <t>info@deesidecrewing.com</t>
  </si>
  <si>
    <t>MCS - Maritime Craft Services</t>
  </si>
  <si>
    <t>Steller Systems</t>
  </si>
  <si>
    <t>Ansvarlig</t>
  </si>
  <si>
    <t>Kontaktperson</t>
  </si>
  <si>
    <t>Odfjell Wind</t>
  </si>
  <si>
    <t>Fredrik Odfjell</t>
  </si>
  <si>
    <t>fredrik@odfjellwind.com</t>
  </si>
  <si>
    <t>Christopher Russel</t>
  </si>
  <si>
    <t>Marine Superintendent</t>
  </si>
  <si>
    <t>(+44) 78 76 14 01 47</t>
  </si>
  <si>
    <t>crussel@surewindmarine.com</t>
  </si>
  <si>
    <t>Ervik Havfiske</t>
  </si>
  <si>
    <t>Kjell Magne Ervik</t>
  </si>
  <si>
    <t>kjell.magne@ervikhavfiske.no</t>
  </si>
  <si>
    <t>gaute.larsen@thn.no</t>
  </si>
  <si>
    <t>Kenneth Gjelsvik</t>
  </si>
  <si>
    <t>kenneth.gjelsvik@boreal.no</t>
  </si>
  <si>
    <t>Maniitsoq +++</t>
  </si>
  <si>
    <t>Bengt Are Korneliussen</t>
  </si>
  <si>
    <t>Harry Thompson</t>
  </si>
  <si>
    <t>(+44) 14 53 70 77 10</t>
  </si>
  <si>
    <t>harry.thompson@stellersystems.co.uk</t>
  </si>
  <si>
    <t>Sendte epost og etterspurte oppdatering</t>
  </si>
  <si>
    <t>Ikke interessert uten at vi kan si noe om besparelser i 4-5 knops hastighet.</t>
  </si>
  <si>
    <t>Hurtigruten</t>
  </si>
  <si>
    <t>Katamaraner</t>
  </si>
  <si>
    <t>procurement@damen</t>
  </si>
  <si>
    <t>Prøvd å ringe flere ganger, svarer ikke. Fortsetter å prøve.</t>
  </si>
  <si>
    <t>Øksnes Kystfiske</t>
  </si>
  <si>
    <t>Ted Robin Endresen</t>
  </si>
  <si>
    <t>Dahl Fiskeri</t>
  </si>
  <si>
    <t>Birger Dahl Jr.</t>
  </si>
  <si>
    <t>birgda@dahlfiskeri.no</t>
  </si>
  <si>
    <t>Drønen Havfiske</t>
  </si>
  <si>
    <t>Nils Arve Drønen</t>
  </si>
  <si>
    <t>firmapost@dronen.no</t>
  </si>
  <si>
    <t>Fiskebas AS</t>
  </si>
  <si>
    <t>Geir Magne Madsen</t>
  </si>
  <si>
    <t>geir@fiskebas.no</t>
  </si>
  <si>
    <t>Hardhaus AS</t>
  </si>
  <si>
    <t>hardhaus@hardhaus.as</t>
  </si>
  <si>
    <t>Inge Møgster</t>
  </si>
  <si>
    <t>Lagt igjen beskjed på mobilsvarer</t>
  </si>
  <si>
    <t>Myles Metson</t>
  </si>
  <si>
    <t>myles@greenmarineuk.com</t>
  </si>
  <si>
    <t>Eivind Baasland</t>
  </si>
  <si>
    <t>Oppdatert ang. usikkerheten i møteavholdelse pga. koronaviruset.</t>
  </si>
  <si>
    <t>Diverse</t>
  </si>
  <si>
    <t>Eierskap av skip</t>
  </si>
  <si>
    <t>RABN - Rederi AB Nathalie</t>
  </si>
  <si>
    <t>Hvide Sande</t>
  </si>
  <si>
    <t>Vestværftet</t>
  </si>
  <si>
    <t>Karstensens</t>
  </si>
  <si>
    <t>Mystic Cruises</t>
  </si>
  <si>
    <t>Fred. Olsen Cruise Lines</t>
  </si>
  <si>
    <t>Skipskompetanse</t>
  </si>
  <si>
    <t>Fjellstrand</t>
  </si>
  <si>
    <t>Moen Marin</t>
  </si>
  <si>
    <t>Ekspedisjonsskip</t>
  </si>
  <si>
    <t>Cruiseskip</t>
  </si>
  <si>
    <t>Fiskebåt/brønnbåt</t>
  </si>
  <si>
    <t>Fiskebåt/servicekatamaraner</t>
  </si>
  <si>
    <t>Jeppe Hoff</t>
  </si>
  <si>
    <t>Per Jørgen Silden</t>
  </si>
  <si>
    <t>jhp@hvsa.dk</t>
  </si>
  <si>
    <t>Ingen aktuelle prosjekt nå</t>
  </si>
  <si>
    <t>Ønsket pris for et 65m langt skip</t>
  </si>
  <si>
    <t>oceans@fredolsen.co.uk</t>
  </si>
  <si>
    <t>Mário Ferreira</t>
  </si>
  <si>
    <t>Fikk tommel opp…</t>
  </si>
  <si>
    <t>Sendte en generell henvendelse da jeg ikke fant noen kontaktpersoner. Leste at de gjorde det ganske bra for tida.</t>
  </si>
  <si>
    <t>+ 47 416 66 861</t>
  </si>
  <si>
    <t>pjs@skipskompetanse.no</t>
  </si>
  <si>
    <t>Edmund Tolo</t>
  </si>
  <si>
    <t>edmund.tolo@fjellstrand.no</t>
  </si>
  <si>
    <t>Torfinn Hansvik</t>
  </si>
  <si>
    <t xml:space="preserve">+47 959 71 341 </t>
  </si>
  <si>
    <t>torfinn.hansvik@moenmarin.no</t>
  </si>
  <si>
    <t>Oppfølgingsmail</t>
  </si>
  <si>
    <t>Ove Kristensen</t>
  </si>
  <si>
    <t>ove@vestvaerftet.dk</t>
  </si>
  <si>
    <t>Svarer ikke på telefon, fortsett å prøve</t>
  </si>
  <si>
    <t>Knester AS</t>
  </si>
  <si>
    <t>Lars Ove Stenevik</t>
  </si>
  <si>
    <t>Kom rett til mobilsvar, prøver igjen senere.</t>
  </si>
  <si>
    <t>Oddvar Nes AS</t>
  </si>
  <si>
    <t>Svarer ikke, fortsetter å prøve</t>
  </si>
  <si>
    <t>Oddvar Nes</t>
  </si>
  <si>
    <t>egil@sorheimholding.no</t>
  </si>
  <si>
    <t>Antti Partanen</t>
  </si>
  <si>
    <t>(+358) 407 346 517</t>
  </si>
  <si>
    <t>antti@rabn.fi</t>
  </si>
  <si>
    <t>K. Halstensen AS</t>
  </si>
  <si>
    <t>Inge Andreas Halstensen</t>
  </si>
  <si>
    <t>inge.halstensen@halstensen.no</t>
  </si>
  <si>
    <t xml:space="preserve"> Fiskebåt</t>
  </si>
  <si>
    <t>Stena Rederi</t>
  </si>
  <si>
    <t>Heimli Ship Design</t>
  </si>
  <si>
    <t>Prosessbåt/fiskebåt</t>
  </si>
  <si>
    <t>Asbjørn Vik</t>
  </si>
  <si>
    <t>934 10 704</t>
  </si>
  <si>
    <t>asbjorn.vik@heimli.com</t>
  </si>
  <si>
    <t>Ringte og ble bedt om å ringe igjen. Etter flere forsøk sendte jeg mail.</t>
  </si>
  <si>
    <t>Marin Teknikk</t>
  </si>
  <si>
    <t>Ropax/Roro</t>
  </si>
  <si>
    <t>Magnus Lander</t>
  </si>
  <si>
    <t>Royal Arctic Line</t>
  </si>
  <si>
    <t>Anders Bay Larsen</t>
  </si>
  <si>
    <t>+299 34 91 25</t>
  </si>
  <si>
    <t>abl@ral.gl</t>
  </si>
  <si>
    <t>Tarbit</t>
  </si>
  <si>
    <t>Esvagt</t>
  </si>
  <si>
    <t>Pentland Ferries</t>
  </si>
  <si>
    <t>Ugland</t>
  </si>
  <si>
    <t>PSV</t>
  </si>
  <si>
    <t>SOV/PSV</t>
  </si>
  <si>
    <t>Stor katamaran</t>
  </si>
  <si>
    <t>Gasstankere</t>
  </si>
  <si>
    <t>Karl-Otto Tokerud</t>
  </si>
  <si>
    <t>kot@jjuc.no</t>
  </si>
  <si>
    <t>anders@tarbit.se</t>
  </si>
  <si>
    <t>+46 (0) 705 67 03 65</t>
  </si>
  <si>
    <t>Anders Hermansson</t>
  </si>
  <si>
    <t>Rem Offshore</t>
  </si>
  <si>
    <t>Ronny Kvalsvik</t>
  </si>
  <si>
    <t>ronny.pal.kvalsvik@remoffshore.no</t>
  </si>
  <si>
    <t>Chrisma AS</t>
  </si>
  <si>
    <t>Krabbefartøy</t>
  </si>
  <si>
    <t>Haakon Kjile Pedersen</t>
  </si>
  <si>
    <t>91 72 16 99</t>
  </si>
  <si>
    <t>hkp@chrisma.no</t>
  </si>
  <si>
    <t>Arctic Pioneer AS</t>
  </si>
  <si>
    <t>Per Thore Kraknes</t>
  </si>
  <si>
    <t>91 34 96 65</t>
  </si>
  <si>
    <t>pkraknes@gmail.com</t>
  </si>
  <si>
    <t>Kvitungen AS</t>
  </si>
  <si>
    <t>Polar Pioneer AS</t>
  </si>
  <si>
    <t>91 34 96 66</t>
  </si>
  <si>
    <t>Ocean Venture AS</t>
  </si>
  <si>
    <t>Odd Økland</t>
  </si>
  <si>
    <t>93 06 38 92</t>
  </si>
  <si>
    <t>odd@ocean-venture.no</t>
  </si>
  <si>
    <t>Veidar As</t>
  </si>
  <si>
    <t>Line/Garn</t>
  </si>
  <si>
    <t>Sindre Johan Dyb</t>
  </si>
  <si>
    <t>91 72 91 61</t>
  </si>
  <si>
    <t>Koralfjord AS</t>
  </si>
  <si>
    <t>Linefartøy</t>
  </si>
  <si>
    <t>Ronny Nogva</t>
  </si>
  <si>
    <t>95 43 33 67</t>
  </si>
  <si>
    <t>ronny@koralen.no</t>
  </si>
  <si>
    <t>Seir AS</t>
  </si>
  <si>
    <t>Fred Ove Urkedal</t>
  </si>
  <si>
    <t>90 87 09 65</t>
  </si>
  <si>
    <t>Leinebris AS</t>
  </si>
  <si>
    <t>Paul Harald Leinebø</t>
  </si>
  <si>
    <t>90 93 79 99</t>
  </si>
  <si>
    <t>paul@phlseagold.no</t>
  </si>
  <si>
    <t>Loran AS</t>
  </si>
  <si>
    <t>Staale Otto Dyb</t>
  </si>
  <si>
    <t>90 97 91 25</t>
  </si>
  <si>
    <t>staaledyb@mimer.no</t>
  </si>
  <si>
    <t>Skagøysund AS</t>
  </si>
  <si>
    <t>Ringnot</t>
  </si>
  <si>
    <t>Kjell Roald Hansen</t>
  </si>
  <si>
    <t>95 24 51 71</t>
  </si>
  <si>
    <t>Andreassens Rederi AS</t>
  </si>
  <si>
    <t>Ivar Andreassen</t>
  </si>
  <si>
    <t>90 10 10 12</t>
  </si>
  <si>
    <t>ivar@nordfisk.no</t>
  </si>
  <si>
    <t>Berg Fiskeriselskap</t>
  </si>
  <si>
    <t>Johan-Arild Hansen</t>
  </si>
  <si>
    <t>47 50 47 88</t>
  </si>
  <si>
    <t>De eier utelukkende for små båter. Ingen planer om å skaffe større båter.</t>
  </si>
  <si>
    <t>Bjarne Nilsen AS</t>
  </si>
  <si>
    <t>Stein Lyder</t>
  </si>
  <si>
    <t>41 32 21 36</t>
  </si>
  <si>
    <t>Brennholm AS</t>
  </si>
  <si>
    <t>Lars Einar Sandtorv</t>
  </si>
  <si>
    <t>90 82 25 05</t>
  </si>
  <si>
    <t>lareina@online.no</t>
  </si>
  <si>
    <t>Dales Rederi AS</t>
  </si>
  <si>
    <t>Astrid Dale</t>
  </si>
  <si>
    <t>56 30 55 05</t>
  </si>
  <si>
    <t>Eros AS</t>
  </si>
  <si>
    <t>Trål/snurper</t>
  </si>
  <si>
    <t>Per Magne Eggesbø</t>
  </si>
  <si>
    <t>90 95 36 20</t>
  </si>
  <si>
    <t>p-m-e@online.no</t>
  </si>
  <si>
    <t>Ervik &amp; Sævik</t>
  </si>
  <si>
    <t>Trål/Ringnot</t>
  </si>
  <si>
    <t>Rita Sævik</t>
  </si>
  <si>
    <t>70 08 07 00</t>
  </si>
  <si>
    <t>post@e-s.no</t>
  </si>
  <si>
    <t>Gardar AS</t>
  </si>
  <si>
    <t>Christian Halstensen</t>
  </si>
  <si>
    <t>97 70 18 80</t>
  </si>
  <si>
    <t>christian.halstensen@halstensen.no</t>
  </si>
  <si>
    <t>Gerda Maria AS</t>
  </si>
  <si>
    <t>Lars Johan Melingen</t>
  </si>
  <si>
    <t>90 88 36 70</t>
  </si>
  <si>
    <t>LNT Marine</t>
  </si>
  <si>
    <t>CO2 Tanker</t>
  </si>
  <si>
    <t>Andreas Norberg</t>
  </si>
  <si>
    <t>95 04 10 59</t>
  </si>
  <si>
    <t>andreas.norberg@lntmarine.com</t>
  </si>
  <si>
    <t>Eirik skal gjøre beregninger og gi tilbakemelding. Båten er tiltenkt Northern Lights prosjektet til Equinor</t>
  </si>
  <si>
    <t xml:space="preserve">Marinform </t>
  </si>
  <si>
    <t>Kjemikalietanker</t>
  </si>
  <si>
    <t>William Bland</t>
  </si>
  <si>
    <t>weblan@online.no</t>
  </si>
  <si>
    <t>Vard Engineering</t>
  </si>
  <si>
    <t>Plug'n Sail Bulk Vessel</t>
  </si>
  <si>
    <t>Karl Fredrik Vistad</t>
  </si>
  <si>
    <t>Prosjektleder</t>
  </si>
  <si>
    <t>karl.fredrik.vistad@vard.com</t>
  </si>
  <si>
    <t>Grimsholm Fiskedrift AS</t>
  </si>
  <si>
    <t>Knut Martin Karlsen</t>
  </si>
  <si>
    <t>H. Østervold AS</t>
  </si>
  <si>
    <t>post@ostervold.no</t>
  </si>
  <si>
    <t>Anne Lise Østervold</t>
  </si>
  <si>
    <t>Hargun Havfiske AS</t>
  </si>
  <si>
    <t>Trål/ringnot</t>
  </si>
  <si>
    <t>Jonny Garvik</t>
  </si>
  <si>
    <t>jonnygarvik@gmail.com</t>
  </si>
  <si>
    <t>Havbør AS</t>
  </si>
  <si>
    <t>Snurrevad</t>
  </si>
  <si>
    <t>Jon Edvard Johnsen</t>
  </si>
  <si>
    <t>Havglans AS</t>
  </si>
  <si>
    <t>Einar Carsten Sæle</t>
  </si>
  <si>
    <t>einar.saele@hotmail.com</t>
  </si>
  <si>
    <t>Havskår AS</t>
  </si>
  <si>
    <t>Henning Tangen Veibust</t>
  </si>
  <si>
    <t>kontor@havskjer.no</t>
  </si>
  <si>
    <t>Antall</t>
  </si>
  <si>
    <t>Antall kunder</t>
  </si>
  <si>
    <t>Antall med respons</t>
  </si>
  <si>
    <t>Hurtigbåt</t>
  </si>
  <si>
    <t>Annen katamaran</t>
  </si>
  <si>
    <t>Cruseskip</t>
  </si>
  <si>
    <t>RORO</t>
  </si>
  <si>
    <t>Bulkskip</t>
  </si>
  <si>
    <t>Brønnbåt</t>
  </si>
  <si>
    <t>Snurper/tråler</t>
  </si>
  <si>
    <t>Linebåt</t>
  </si>
  <si>
    <t>Tråler</t>
  </si>
  <si>
    <t>Garnbåt</t>
  </si>
  <si>
    <t>Krabbebåt</t>
  </si>
  <si>
    <t>Andre</t>
  </si>
  <si>
    <t>%</t>
  </si>
  <si>
    <t>Bourbon</t>
  </si>
  <si>
    <t>Terje Fjelle</t>
  </si>
  <si>
    <t>'terje.fjelle@bourbon-online.com'</t>
  </si>
  <si>
    <t>Han var tydelig på at det ikke var aktuelt nå da de ikke hadde penger å rutte med</t>
  </si>
  <si>
    <t>Island Offshore</t>
  </si>
  <si>
    <t>Trond Hauge</t>
  </si>
  <si>
    <t>trond@islandoffshore.com</t>
  </si>
  <si>
    <t>99 22 43 51</t>
  </si>
  <si>
    <t>Lovund Skyss</t>
  </si>
  <si>
    <t>Svein Gunnvald Ingebrigtsen</t>
  </si>
  <si>
    <t>99 16 65 22</t>
  </si>
  <si>
    <t>sgi@lovundskyss.no</t>
  </si>
  <si>
    <t>Askvoll og Gulen Skyssbåter AS</t>
  </si>
  <si>
    <t>Ambulansebåt</t>
  </si>
  <si>
    <t>48 30 01 13</t>
  </si>
  <si>
    <t>Kun en båt, ikke aktuell for oss.</t>
  </si>
  <si>
    <t>Aukra Kommune, "Dr. Riiber"</t>
  </si>
  <si>
    <t>71 17 15 00</t>
  </si>
  <si>
    <t>Brødrene Johansen Skyssbåter AS</t>
  </si>
  <si>
    <t>Pax</t>
  </si>
  <si>
    <t>48 17 75 68</t>
  </si>
  <si>
    <t>Ingen aktuelle båter for oss.</t>
  </si>
  <si>
    <t>Bømlo Skipsservice</t>
  </si>
  <si>
    <t>Sveinung Vestbø</t>
  </si>
  <si>
    <t>92 20 72 25</t>
  </si>
  <si>
    <t>sveinung.vestbo@bsse.no</t>
  </si>
  <si>
    <t>Fjordcharter Norway AS</t>
  </si>
  <si>
    <t>Pax-Katamaraner</t>
  </si>
  <si>
    <t>Silje Tønnesen</t>
  </si>
  <si>
    <t>56 39 10 20</t>
  </si>
  <si>
    <t>post@fjordcharter.no</t>
  </si>
  <si>
    <t>Florø Skyssbåt AS</t>
  </si>
  <si>
    <t>Paal Skorpen</t>
  </si>
  <si>
    <t>91 58 03 48</t>
  </si>
  <si>
    <t>paal@skyssbat.no</t>
  </si>
  <si>
    <t>Flybåten AS</t>
  </si>
  <si>
    <t>Arne</t>
  </si>
  <si>
    <t>33 34 72 00</t>
  </si>
  <si>
    <t>arne@flybaten.no</t>
  </si>
  <si>
    <t>Fonnes Båtservice AS</t>
  </si>
  <si>
    <t>Tommy</t>
  </si>
  <si>
    <t>91 60 61 57</t>
  </si>
  <si>
    <t>tommy@fonnesbatservice.no</t>
  </si>
  <si>
    <t>Geiranger Fjordservice AS</t>
  </si>
  <si>
    <t>Sightseeing-Katamaran</t>
  </si>
  <si>
    <t>70 26 30 07</t>
  </si>
  <si>
    <t>Ikke svar, prøver igjen i morgen</t>
  </si>
  <si>
    <t>Naval Arcitect</t>
  </si>
  <si>
    <t>Daglig Leder, Reder, Direktør, Manager, Managing Director</t>
  </si>
  <si>
    <t>Stillingskategori</t>
  </si>
  <si>
    <t>Sustainable Director, Vessel Development Supervisoer</t>
  </si>
  <si>
    <t>Eksempler</t>
  </si>
  <si>
    <t>Teknisk Sjef, VP of Technology</t>
  </si>
  <si>
    <t>Shipbroker</t>
  </si>
  <si>
    <t>Sales Manager, Purchasing Manager, Business/Market Developer</t>
  </si>
  <si>
    <t>Driftsjef, Vessel/Ship Manager, Director of Operations, Logistikkleder</t>
  </si>
  <si>
    <t xml:space="preserve">Hagland </t>
  </si>
  <si>
    <t>Tordur Johannsson</t>
  </si>
  <si>
    <t>52 70 12 58</t>
  </si>
  <si>
    <t>tj@hagland.com</t>
  </si>
  <si>
    <t>Eidesvik</t>
  </si>
  <si>
    <t>Vermund Hjelland</t>
  </si>
  <si>
    <t xml:space="preserve">Har hatt kontakt med Eidesvik siden mai 2018. Møtte dem på Bømlo i september 2018. Sendte forespørsel om Viking Energy </t>
  </si>
  <si>
    <t>.</t>
  </si>
  <si>
    <t>Smyril Line</t>
  </si>
  <si>
    <t>vermund.hjelland@eidesvik.no</t>
  </si>
  <si>
    <t>johanavr@smyrilline.fo</t>
  </si>
  <si>
    <t>Espen Oeino International</t>
  </si>
  <si>
    <t>Superyacht</t>
  </si>
  <si>
    <t>Espen Øino</t>
  </si>
  <si>
    <t>Siem Offshore</t>
  </si>
  <si>
    <t>Cato Engebretsen</t>
  </si>
  <si>
    <t>Skulle diskutere det videre intert</t>
  </si>
  <si>
    <t>Kongsberg Ship Design</t>
  </si>
  <si>
    <t>Surveyskip</t>
  </si>
  <si>
    <t>+47 94 17 34 14</t>
  </si>
  <si>
    <t>erik.leenders@km.kongsberg.com</t>
  </si>
  <si>
    <t>cato.engebretsen@siemoffshore.com</t>
  </si>
  <si>
    <t>Gulenskyss AS</t>
  </si>
  <si>
    <t>Pax/Ambulanse</t>
  </si>
  <si>
    <t>Per Strand Voll</t>
  </si>
  <si>
    <t>per@gulenskyss.no</t>
  </si>
  <si>
    <t>H. Hoel Sjøtransport</t>
  </si>
  <si>
    <t>hakon@oyskyss.no</t>
  </si>
  <si>
    <t>Ingen båter som passer, ingen planer om å skaffe større båter i framtiden.</t>
  </si>
  <si>
    <t>Helgøy Skyssbåt AS</t>
  </si>
  <si>
    <t>Håkon Hoel</t>
  </si>
  <si>
    <t>Trond Helgøy</t>
  </si>
  <si>
    <t>Hjørund Fjordservice AS</t>
  </si>
  <si>
    <t>Oddvar Olsen</t>
  </si>
  <si>
    <t>Kragerø Fjordbåtselskap IKS</t>
  </si>
  <si>
    <t>Borgar Slørdal</t>
  </si>
  <si>
    <t>borgar@fjordbat.no</t>
  </si>
  <si>
    <t>Rødne AS</t>
  </si>
  <si>
    <t>Ragnhild Steigen</t>
  </si>
  <si>
    <t>mail@rodne.no</t>
  </si>
  <si>
    <t>Langholmen Expressen</t>
  </si>
  <si>
    <t>Turid Langholmen</t>
  </si>
  <si>
    <t>post@langholmen-expressen.no</t>
  </si>
  <si>
    <t>Golden Energy Offshore</t>
  </si>
  <si>
    <t>Vidar Skjong</t>
  </si>
  <si>
    <t>+47 991 59 618</t>
  </si>
  <si>
    <t>vs@geoff.no</t>
  </si>
  <si>
    <t>Deltamarin</t>
  </si>
  <si>
    <t>Stadyard</t>
  </si>
  <si>
    <t>Snurper</t>
  </si>
  <si>
    <t xml:space="preserve">malvin@stadyard.no </t>
  </si>
  <si>
    <t>Malvin Silden</t>
  </si>
  <si>
    <t xml:space="preserve">Jadwiga Sztelwander-Zieba </t>
  </si>
  <si>
    <t>jadwiga.sztelwander@deltamarin.com</t>
  </si>
  <si>
    <t>Expedition Cruise Vessel</t>
  </si>
  <si>
    <t>Ove Ørjansen</t>
  </si>
  <si>
    <t>Koronakrise umuliggjør salg</t>
  </si>
  <si>
    <t>ove.oerjansen@hurtigruten.com</t>
  </si>
  <si>
    <t>Timing i prosjekt</t>
  </si>
  <si>
    <t>Frøy Rederi</t>
  </si>
  <si>
    <t>Geir Antonsen</t>
  </si>
  <si>
    <t>geir@froyrederi.no</t>
  </si>
  <si>
    <t>Ikke respons</t>
  </si>
  <si>
    <t>Vår referanse</t>
  </si>
  <si>
    <t>Trond</t>
  </si>
  <si>
    <t>'trond@islandoffshore.com'</t>
  </si>
  <si>
    <t>Ola Often</t>
  </si>
  <si>
    <t>Ola.Often@hurtigruten.com</t>
  </si>
  <si>
    <t>957 09 911</t>
  </si>
  <si>
    <t>Brønnbåt til Bakkafrost</t>
  </si>
  <si>
    <t>Steinbach Ingenieurtechnik</t>
  </si>
  <si>
    <t>Ulike skip</t>
  </si>
  <si>
    <t>Enrico Rupp</t>
  </si>
  <si>
    <t>Salt Ship Design</t>
  </si>
  <si>
    <t>Agent</t>
  </si>
  <si>
    <t>Margareth Urheim Gram</t>
  </si>
  <si>
    <t>Samskip Sea Shuttle</t>
  </si>
  <si>
    <t>Havforskningsinstituttet</t>
  </si>
  <si>
    <t>Forskningsskip</t>
  </si>
  <si>
    <t>Ble kontaktet angående at de vurderer å skrote planene om LNG-ombygging og helelr satse på andre løsninger deriblant Wavefoil. En grundig rapport med ulike muligheter for Nordkapp, Polarlys og Nordnorge ble oversendt 14. mai.</t>
  </si>
  <si>
    <t>Sendt videre til R&amp;D avdeling. Venter svar. Purret 20. mai med påminnelse om Bard.</t>
  </si>
  <si>
    <t>DOF</t>
  </si>
  <si>
    <t>Sigbjørn Stangeland</t>
  </si>
  <si>
    <t>Telefonsamtale ble brutt etter 2 min. Fikk fortalt at Bard var levert og det fungerte bra.</t>
  </si>
  <si>
    <t>55 59 40 15</t>
  </si>
  <si>
    <t>Vidar Øksnes</t>
  </si>
  <si>
    <t>Erik Leenders</t>
  </si>
  <si>
    <t>Utkilen</t>
  </si>
  <si>
    <t>Oil/Chem. Tanker</t>
  </si>
  <si>
    <t>Sven Rolfsen</t>
  </si>
  <si>
    <t>Ole Andre Aa</t>
  </si>
  <si>
    <t>Salgsingeniør</t>
  </si>
  <si>
    <t>482 49 923</t>
  </si>
  <si>
    <t>ole.andre@braa.no</t>
  </si>
  <si>
    <t>Vurderer å prøve å selge oss inn til båtene de leverer høsten 2020.</t>
  </si>
  <si>
    <t>Fulgte opp med en mail etter et vellykket møte høsten 2018. De ville vurdere de ulike foilmodulene i de ulike designene deres og komme tilbake. Purret 9. juni.</t>
  </si>
  <si>
    <t>CFD-Simuleringer av et 150m langt skip med WF5910. Sendt oppfølgingsmail 11. juni.</t>
  </si>
  <si>
    <t>Var både aktuelt med surveyskip og PSV. Ringte 11. juni, og fikk vite at begge prosjektene er på vent.</t>
  </si>
  <si>
    <t>Jakob Hjørne Pedersen </t>
  </si>
  <si>
    <t>Har prøvd flere, men fikk omsider kontakt med Jakob Hjørne Pedersen  på LinkedIn</t>
  </si>
  <si>
    <t>Håkon Vestnes</t>
  </si>
  <si>
    <t>Gunnar Eide</t>
  </si>
  <si>
    <t>Skipsteknisk</t>
  </si>
  <si>
    <t>Forsvarsmateriell</t>
  </si>
  <si>
    <t>Fregatt Mid Life Update</t>
  </si>
  <si>
    <t>Jostein Lundemoen</t>
  </si>
  <si>
    <t>Ble bedt om å kontakte Vidar Øksnes hos LMG Marin. Presentajson sendt 8. juni som LMG skulle presentere for HI. Prosjektet er avsluttet for vår del.</t>
  </si>
  <si>
    <t>Stena Bulk</t>
  </si>
  <si>
    <t>IMOFlexMax</t>
  </si>
  <si>
    <t>Erik Hånell</t>
  </si>
  <si>
    <t>erik.hanell@stenabulk.com</t>
  </si>
  <si>
    <t>(+46) 704855002</t>
  </si>
  <si>
    <t>Prøver på et mulighetsstudie sammen med Salt. Oppfølgingsmail sendt 26.05. Mottatt ShipX-fil fra Salt, venter på simuleringer fra Eirik. Mulig befaring på Myklebust de neste ukene. Sendte mail med litt besparelser 15. juni.</t>
  </si>
  <si>
    <t>Hadde en god samtele med oppfølgingsmail. Ronny har tidligere jobbet i Rolls og kjente til oss derfra. Han hadde også sette halvtårsoppdateringen på LinkedIn. Krevende tider for en investering nå, men han håpte vi kunne få til noe til høsten eller neste år.</t>
  </si>
  <si>
    <t>Hofseth Aqua</t>
  </si>
  <si>
    <t>Multi Purpose</t>
  </si>
  <si>
    <t>Via et annet prosjekt</t>
  </si>
  <si>
    <t>6000DWT skip Østersjøen</t>
  </si>
  <si>
    <t>Henrik Alpo Sjøblom</t>
  </si>
  <si>
    <t>+47 948 62 248</t>
  </si>
  <si>
    <t>henrik.sjoblom@km.kongsberg.com</t>
  </si>
  <si>
    <t>Estimert 3% besparelse, er tegnet inn.</t>
  </si>
  <si>
    <t>Snakket med William 17.06.2020. Han venter på tilbakemelding fra rederiet.</t>
  </si>
  <si>
    <t>Offshore skip</t>
  </si>
  <si>
    <t>Bjørn-Oscar Kløvning</t>
  </si>
  <si>
    <t>Sales Manager</t>
  </si>
  <si>
    <t>91 63 68 07</t>
  </si>
  <si>
    <t>bok@skipsteknisk.no</t>
  </si>
  <si>
    <t>Audun møter Skipsteknisk i uke 26. Tidspunkt avtales.</t>
  </si>
  <si>
    <t>Zulu Associates</t>
  </si>
  <si>
    <t>Zulu Mass</t>
  </si>
  <si>
    <t>Hadde lovende videomøte</t>
  </si>
  <si>
    <t>antoon.vancoillie@zulu-associates.com</t>
  </si>
  <si>
    <t>Antoon van Collie</t>
  </si>
  <si>
    <t>Tilsendt info ang. Bard og Ambulansebåten.</t>
  </si>
  <si>
    <t>Interessert, sendt mer informasjon på epost og så skulle de diskutere det. Tilsendt info ang. Bard og Ambulansebåten.</t>
  </si>
  <si>
    <t>post@helgoy.no</t>
  </si>
  <si>
    <t>Tilbud oversendt</t>
  </si>
  <si>
    <t>Ove Wilhelmsen</t>
  </si>
  <si>
    <t>Marin Design</t>
  </si>
  <si>
    <t>Ragnar Wennevik</t>
  </si>
  <si>
    <t>Annet</t>
  </si>
  <si>
    <t>Snakket sammen på Verftskonferansen 2018. Sendte mail 18. juni.</t>
  </si>
  <si>
    <t>Snakket sammen på Nor-Fishing 2018. Sendte mail 18. juni.</t>
  </si>
  <si>
    <t>Møre Maritime</t>
  </si>
  <si>
    <t>Ola Alsvik</t>
  </si>
  <si>
    <t>1 - Har vist interesse</t>
  </si>
  <si>
    <t>3 - Inkludert i design</t>
  </si>
  <si>
    <t>4 - Kontrakt signert</t>
  </si>
  <si>
    <t>0 - Prosjektet er avsluttet</t>
  </si>
  <si>
    <t>2 - Vurderer effekten</t>
  </si>
  <si>
    <t>Status</t>
  </si>
  <si>
    <t>Zéphyr &amp; Borée</t>
  </si>
  <si>
    <t>r.staub@zephyretboree.com</t>
  </si>
  <si>
    <t>(+)33768231024</t>
  </si>
  <si>
    <t>Rémi Staub</t>
  </si>
  <si>
    <t>Bare SWATH, ikke planer om andre båter</t>
  </si>
  <si>
    <t>thomas.myhre@nsk.as</t>
  </si>
  <si>
    <t>Kystrederiene</t>
  </si>
  <si>
    <t>Sea Technology</t>
  </si>
  <si>
    <t>Macom</t>
  </si>
  <si>
    <t>Bulk og tank</t>
  </si>
  <si>
    <t>Fiskebåter</t>
  </si>
  <si>
    <t>Tor Arne Borge</t>
  </si>
  <si>
    <t>Christian Carlson</t>
  </si>
  <si>
    <t>Einar-Tore Esaiassen</t>
  </si>
  <si>
    <t>Hilste på Verfstkonferansen 2018. Sendte epost 23.06.20.</t>
  </si>
  <si>
    <t xml:space="preserve">Hilste på Hurtigbåtkonferansen 2019. Sendte epost 20. juni 2020. </t>
  </si>
  <si>
    <t>Seacon</t>
  </si>
  <si>
    <t>Rune Stian Nybakk</t>
  </si>
  <si>
    <t>Ringte 25.06.2020 for å høre om aktuelle prosjekter, men alle prosjektene var kommet for langt og det var for små fiskebåter.</t>
  </si>
  <si>
    <t>Kjetil Myren</t>
  </si>
  <si>
    <t>Kjetil.Myren@havyard.com</t>
  </si>
  <si>
    <t xml:space="preserve">CTV 25 m </t>
  </si>
  <si>
    <t>Wärtsilä Norway</t>
  </si>
  <si>
    <t>Vil ha presentasjon til høsten. Satse på Jan Mayen-klassen som bygges på Vard i stedet?</t>
  </si>
  <si>
    <t>GC Rieber</t>
  </si>
  <si>
    <t>SWATH 60 m</t>
  </si>
  <si>
    <t>Gjert Florvåg</t>
  </si>
  <si>
    <t>932 40 485</t>
  </si>
  <si>
    <t>gjert.florvag@gcrieber.com</t>
  </si>
  <si>
    <t>Måløy Verft</t>
  </si>
  <si>
    <t>Kristian Lundebrekke</t>
  </si>
  <si>
    <t>Prtatet kort 30. juni, sendte epost og avtalt en ny prat uken etter.</t>
  </si>
  <si>
    <t>Klaveness</t>
  </si>
  <si>
    <t>Tanker</t>
  </si>
  <si>
    <t>Polarny Maritime</t>
  </si>
  <si>
    <t>Vegard Liland</t>
  </si>
  <si>
    <t>ADNOC</t>
  </si>
  <si>
    <t>Abdel Nacer Deker</t>
  </si>
  <si>
    <t>(+971) 2 602 8607</t>
  </si>
  <si>
    <t>adeker@adnoc.ae</t>
  </si>
  <si>
    <t>Autonome seismikkskip</t>
  </si>
  <si>
    <t>High Speed Transfers</t>
  </si>
  <si>
    <t>Bryn Smyth</t>
  </si>
  <si>
    <t>'bs@hst-marine.com'</t>
  </si>
  <si>
    <t>Kommenterte på et innlegg på LinkedIn og ble bedt om å ta kontakt offline. Sendte en oppfølgingsmail 3. juni.</t>
  </si>
  <si>
    <t>Troms og Finnmark</t>
  </si>
  <si>
    <t>Kombibåt</t>
  </si>
  <si>
    <t>Uni-Tankers</t>
  </si>
  <si>
    <t>Tank/kjemikalie</t>
  </si>
  <si>
    <t>Godby Shipping</t>
  </si>
  <si>
    <t>Ro-ro skip (MV Mistral)</t>
  </si>
  <si>
    <t>Christer Johansson</t>
  </si>
  <si>
    <t>christer.johansson@godbyshipping.fi</t>
  </si>
  <si>
    <t>Har bedt om kontaktinfo til rett person. Purret 30.06.</t>
  </si>
  <si>
    <t>Eirik hadde hyggelig videomøte 22.06.2020. Forslag til GA sendt 26.06.20. Kort oppfølgingsmail sendt 8. juli. Har bedt om rederings med farger til bruk i markedsføring.</t>
  </si>
  <si>
    <t>Østensjø</t>
  </si>
  <si>
    <t>Egil Sarne Skare</t>
  </si>
  <si>
    <t>egil.arne.skare@ostensjo.no </t>
  </si>
  <si>
    <t>Hadde et fysisk møte hos Østensjø i 2018. Sendte oppfølgingsmail 5. august.</t>
  </si>
  <si>
    <t>Swede Ship</t>
  </si>
  <si>
    <t>Björn Henriksson</t>
  </si>
  <si>
    <t>bjorn.henriksson@swedeship.se</t>
  </si>
  <si>
    <t>Amundsen Expeditions Explorer Cruise Vessel</t>
  </si>
  <si>
    <t>Lauri Tiainen</t>
  </si>
  <si>
    <t xml:space="preserve">lauri.tiainen@wartsila.com </t>
  </si>
  <si>
    <t>Palmer Johnson</t>
  </si>
  <si>
    <t>Nullutslippstrimaran</t>
  </si>
  <si>
    <t>Berkeley March</t>
  </si>
  <si>
    <t>berkeley@palmerjohnson.com</t>
  </si>
  <si>
    <t>Drydocks World</t>
  </si>
  <si>
    <t>Yacht</t>
  </si>
  <si>
    <t>Matthew Plumtree</t>
  </si>
  <si>
    <t>André Vågsholm</t>
  </si>
  <si>
    <t>WF1050 for liten, WF2640 for stor</t>
  </si>
  <si>
    <t>Blue Ice</t>
  </si>
  <si>
    <t>Ombygging av seismikkskip til tråler</t>
  </si>
  <si>
    <t>Tilbud sendt 20. august på 490 000 Euro</t>
  </si>
  <si>
    <t>Svein Peder Vågsnes</t>
  </si>
  <si>
    <t>Møtte Svein Peder Vågsnes på Bard under seilasen til Lofoten. Han kjente effekten selv, og ville ha det på en havbruksbåt han jobbet med. Lang telefonsamtale med designer Håkon Gunanrson 15. juni. Tilbud sendt 31. august. 3D-fil sendt 1. september.</t>
  </si>
  <si>
    <t>Håkon Gunnarson</t>
  </si>
  <si>
    <t>Ringt for å høre sjekke interesse for møte. Interessen var der, men hadde ikke mulighet de dagene jeg var i Tromsø</t>
  </si>
  <si>
    <t>Ringte for å sjekke interesse for møte, fikk ikke svar.</t>
  </si>
  <si>
    <t>Ringte for å sjekke interesse for møte, men ikke aktuelt pga. korona</t>
  </si>
  <si>
    <t>Venter fortsatt på svar fra Sjøfart, fortsatt interessert i Wavefoil. Sendt en del Enova-info på epost. Sendt oppdatert Enova-info. Ringt ang møte, ikke svar</t>
  </si>
  <si>
    <t>Svarte ikke, prøver igjen senere</t>
  </si>
  <si>
    <t>Møtt i København på konferanse, veldig interessert. Tilsendt info ang. Bard og Ambulansebåten</t>
  </si>
  <si>
    <t>Etterspurt svar og kontaktinfo til rett person</t>
  </si>
  <si>
    <t>Etterspurt respons</t>
  </si>
  <si>
    <t>Flott samtale, interessert. Spørsmålet er bare om det lønner seg økonomisk. Sendt info på epost. Sendt oppdatert Enova-info. Sendt epost med oppdateringer fra Bard og Ambulansebåten</t>
  </si>
  <si>
    <t>Tilsendt info ang. Bard og Ambulansebåten. Sendt oppfølgingsepost.</t>
  </si>
  <si>
    <t>Prosjektet er satt på vent til sommeren. Tilsendt oppdatering ang. Bard og Ambulansebåten.</t>
  </si>
  <si>
    <t>Bulkskip-tender</t>
  </si>
  <si>
    <t>Svein Nikolaisen</t>
  </si>
  <si>
    <t>svein.nikolaisen@nsk.as</t>
  </si>
  <si>
    <t>Rødne Ambulanse</t>
  </si>
  <si>
    <t>Lars A. Rødne</t>
  </si>
  <si>
    <t>Ringte, men fikk ikke svar. Prøver igjen</t>
  </si>
  <si>
    <t>Sendt oppfølgingsepost</t>
  </si>
  <si>
    <t>Tilsendt svar på spørsmål og DWG-fil. Etterspurt GA.</t>
  </si>
  <si>
    <t>Westfall-Larsen Management</t>
  </si>
  <si>
    <t>Sindre Rudi</t>
  </si>
  <si>
    <t>sr@wlco.no</t>
  </si>
  <si>
    <t>Svart på noen generelle spørsmål, og stilt noen oppfølgningspørsmål</t>
  </si>
  <si>
    <t>Groot Ship Design</t>
  </si>
  <si>
    <t>180 m container ship</t>
  </si>
  <si>
    <t>Steven van der Sluis</t>
  </si>
  <si>
    <t>s.vandersluis@grootshipdesign.nl</t>
  </si>
  <si>
    <t>Clarksons Platou Shipbroking</t>
  </si>
  <si>
    <t>Tobias Dessen</t>
  </si>
  <si>
    <t>tobias.dessen@clarksons.com</t>
  </si>
  <si>
    <t>Lang og hyggelig samtale. Tilsendt ønsket informasjon. Har spurt etter hvem kunden demmes er og om vi kan få en GA. Tilsendt invitasjon til åpen dag.</t>
  </si>
  <si>
    <t>CWind Taiwan</t>
  </si>
  <si>
    <t>Dong Fang Offshore</t>
  </si>
  <si>
    <t>Polin Chen</t>
  </si>
  <si>
    <t>Kontaktet via LinkedIn i mangel på annen kontaktinformasjon.</t>
  </si>
  <si>
    <t>Tom Manning</t>
  </si>
  <si>
    <t>Cosco Shipping</t>
  </si>
  <si>
    <t>R. Iley</t>
  </si>
  <si>
    <t>Malcom Latarche</t>
  </si>
  <si>
    <t>mdlatarche@talk21.com</t>
  </si>
  <si>
    <t>Kontaktet av journalist som vil ha noen høyoppløselige bilder til en artikkel ang. energisparende tiltak på skip og vil inkludere oss.</t>
  </si>
  <si>
    <t>roar.l@polarkonsult.no</t>
  </si>
  <si>
    <t>Kontaktet ang. bulkskiptenderet, venter på svar.</t>
  </si>
  <si>
    <t>Manor Renewable Energy Ltd</t>
  </si>
  <si>
    <t>Leif Cooper</t>
  </si>
  <si>
    <t>Manor Marine UK Ltd</t>
  </si>
  <si>
    <t>Trevor Owens</t>
  </si>
  <si>
    <t>Mottok henvendelse 4. september. Mottok 3D-rendering 17. september.</t>
  </si>
  <si>
    <t>Foilmodulen tegnes inn i skipet. Fikk GA 18. september, ser på ulike løsninger.</t>
  </si>
  <si>
    <t>Maritime Partner</t>
  </si>
  <si>
    <t>Fiskeridirektoratet</t>
  </si>
  <si>
    <t>Arne Lindstøl/Henrik Myklebust</t>
  </si>
  <si>
    <t>Gode sjanser her.</t>
  </si>
  <si>
    <t>Fosen Design</t>
  </si>
  <si>
    <t>Felleskjøpet/Heidelberg</t>
  </si>
  <si>
    <t>Elias Grønning</t>
  </si>
  <si>
    <t>Rimfrost</t>
  </si>
  <si>
    <t>Inge Bruheim</t>
  </si>
  <si>
    <t>Seistar Holding AS</t>
  </si>
  <si>
    <t>Hans Bakke</t>
  </si>
  <si>
    <t>Morten Berhovde</t>
  </si>
  <si>
    <t>morten.berhovde@fjellstrand.no</t>
  </si>
  <si>
    <t>Ble oppringt 17. september.</t>
  </si>
  <si>
    <t>GOT Skogsøy</t>
  </si>
  <si>
    <t>21 meter fiskebåt</t>
  </si>
  <si>
    <t>Gunnar Haugstad</t>
  </si>
  <si>
    <t xml:space="preserve"> 99 40 13 57</t>
  </si>
  <si>
    <t xml:space="preserve">Epost mottatt 5. augist. Designer og bygger alu-båter. Tror de fleste argumenter har gått gjennom etter mange eposter. Ønsker 400V 3-fas. </t>
  </si>
  <si>
    <t xml:space="preserve">Tok kontakt angående en 21-meter fiskebåt, men flere kan være aktuelle. Tok utgangspunkt i faste foiler, men inntrekkbare er interessant. Har funnet plass til WF2640, må finne betalingsvillig kunde. </t>
  </si>
  <si>
    <t>NCE CleanTech</t>
  </si>
  <si>
    <t>TrAM</t>
  </si>
  <si>
    <t>Håvard Tvedte</t>
  </si>
  <si>
    <t>Rostein</t>
  </si>
  <si>
    <t>Metal Shark Boats</t>
  </si>
  <si>
    <t>Are Brautaset</t>
  </si>
  <si>
    <t>Narve Rosok</t>
  </si>
  <si>
    <t>Doug Barrow</t>
  </si>
  <si>
    <t>(+1) 251 824 1660</t>
  </si>
  <si>
    <t>dbarrow@metalsharkboats.com</t>
  </si>
  <si>
    <t>Tilbud sendt 29. september.</t>
  </si>
  <si>
    <t>Havline</t>
  </si>
  <si>
    <t>Norwegian Gannet</t>
  </si>
  <si>
    <t xml:space="preserve">Kristian Haugland </t>
  </si>
  <si>
    <t>Fiskebåter av ulike slag</t>
  </si>
  <si>
    <t>Jørgen Kopperstad</t>
  </si>
  <si>
    <t xml:space="preserve"> jk@marinteknikk.no</t>
  </si>
  <si>
    <t>GA sendt 1. oktober. Fulgt opp med anslått besparelse på magefølelse og pris. Telefonsamtale 7. oktober der han sa at de vurderte ulike tiltak, men at ingen beslutning var tatt. Stusset over lang leveringstid, men jeg forklarte meg.</t>
  </si>
  <si>
    <t>Viste interesse for NCE Cleantech uten at det førte fram. Har bedt om rett kontaktperson gjennom Fjellstrand, men de fastlo at det ikke var aktuelt.</t>
  </si>
  <si>
    <t>Olav Marius Aa</t>
  </si>
  <si>
    <t>FFI</t>
  </si>
  <si>
    <t>Nornen-klassen</t>
  </si>
  <si>
    <t>Har sendt forslag til GA 22. sepember. Fosen har bedt om møte.</t>
  </si>
  <si>
    <t>Tok en rask prat of sendte oppfølgingsmail. Hadde hørt om oss blant annet via Hans Jørgen hos Sintef. Purret 11. juni.Fikk epost fra Jørgen Kopperstad med masse spørsmål den 6. oktober. Han har bakgrunn fra Havyard. Snurperprosjekt ble avsluttet før det kom igang.</t>
  </si>
  <si>
    <t>Jens Inge Hyndøy</t>
  </si>
  <si>
    <t>jens-inge.hyndoy@ffi.no</t>
  </si>
  <si>
    <t>Etter presentasjon for FFI og Proneo fant vi ut at Nornen-klassen er mest aktuell. GA må sjekkes. Har registrert sak i ICE worx kontaktskjema og de har bekreftet at det er mottatt.</t>
  </si>
  <si>
    <t>Har ingen aktuelle skip nå, alle går innaskjærs og inne i fjorder. Også merkelig motargument om at de har mange kursendringer?</t>
  </si>
  <si>
    <t>Monrad Hide</t>
  </si>
  <si>
    <t>monrad.hide@km.kongsberg.com</t>
  </si>
  <si>
    <t>Kontaktet ang. brønnbåtene til Sølvtrans. Hadde en veldig hyggelig samtale. Anbefalt å ta kontakt med Einar Vegsund i designavdelingen.</t>
  </si>
  <si>
    <t>DESS Aquacuklture Shipping</t>
  </si>
  <si>
    <t>Bjørn-Inge Engene</t>
  </si>
  <si>
    <t>Kontaktet på LinkedIn, ikke svar. Skal lete etter div. kontaktinfo.</t>
  </si>
  <si>
    <t>Tatt over fra Eirik igjen siden han ikke hadde tid. Prøvd å fått tak i, uten hell</t>
  </si>
  <si>
    <t>Videresendt til teknisk avdeling, tar kontakt hvis det er interessant. Tatt over fra Eirik igjen siden han ikke hadde tid, tilsendt en epost med oppdateringer. Avventer respons.</t>
  </si>
  <si>
    <t>Tatt over fra Eirik igjen siden han ikke hadde tid, tilsendt en epost med oppdateringer. Avventer respons.</t>
  </si>
  <si>
    <t>Interessert i mer info på epost. Venter på svar. Tatt over fra Eirik igjen siden han ikke hadde tid, tilsendt en epost med oppdateringer. Avventer respons.</t>
  </si>
  <si>
    <t>Er ikke av interesse nå, holder på med retrofit av scrubbere på hele flåten. Tatt over fra Eirik igjen siden han ikke hadde tid, tilsendt en epost med oppdateringer. Avventer respons.</t>
  </si>
  <si>
    <t>De eier ikke skipene selv, de bare leier de og betaler drivstoff. Har blitt oppfordret til å spørre eierne om vår teknologi for å øke sjansen. Tatt over fra Eirik igjen siden han ikke hadde tid, tilsendt en epost med oppdateringer. Avventer respons.</t>
  </si>
  <si>
    <t>Eier av skipene til Baltic Line, samt to skip til. Interessert i mer info på epost, sendt 23.03.20. Tatt over fra Eirik igjen siden han ikke hadde tid, tilsendt en epost med oppdateringer. Avventer respons.</t>
  </si>
  <si>
    <t>Oppdatert ang. Bard og ambulansebåten. Tilsendt ny oppdatering</t>
  </si>
  <si>
    <t>Vekt, størrelse og pris er problematisk. Kanskje aktuelt når de skal ha ny båt på et eller annet tidspunkt. Tilsendt info om Bard og ambulansebåten. Ny oppdatering tilsendt.</t>
  </si>
  <si>
    <t>Tilsendt info ang. Bard og Ambulansebåten. Sendt oppfølgingsepost. Tilsendt ny oppdatering.</t>
  </si>
  <si>
    <t>Tilsendt info ang. Bard og Ambulansebåten. Sendt oppfølgingsepost.  Tilsendt ny oppdatering.</t>
  </si>
  <si>
    <t>Avtalt videomøte, han kommer tilbake til dato. Tilsendt info ang. Bard og Ambulansebåten. Mats Martinsen anbefalte å kontakte Lars Helge Engerengen i fylkeskommunen og Steinar Mathisen fra Boreal Sjø. Ingen har svart.  Tilsendt ny oppdatering.</t>
  </si>
  <si>
    <t>Sendt info-epost med håp om at de foreslår oss til deres kunder. Tilsendt info ang. Bard og Ambulansebåten.  Tilsendt ny oppdatering.</t>
  </si>
  <si>
    <t>Interessert, men vekt er et problem. Møtes på SMM. Skal på WindOffshore i september. Tilsendt info ang. Bard og Ambulansebåten. Oppdatert ang vekt.  Sendt oppfølgingsepost.  Tilsendt ny oppdatering.</t>
  </si>
  <si>
    <t>Prøvd å ringe flere ganger, svarer ikke. Fortsetter å prøve. Tilsendt info ang. Bard og Ambulansebåten.  Sendt oppfølgingsepost. Tilsendt ny oppdatering.</t>
  </si>
  <si>
    <t>Blir vurdert til fremtidige nybygg. Sendt over info om hvor enkelt det er å retrofitte. Tilsendt info ang. Bard og Ambulansebåten.  Sendt oppfølgingsepost. Tilsendt ny oppdatering.</t>
  </si>
  <si>
    <t>Kan være interessant for framtidige prosjekter, legger kommunikasjonen død foreløpig. Tilsendt info ang. Bard og Ambulansebåten. Tilsendt ny oppdatering.</t>
  </si>
  <si>
    <t>Tilsendt info ang. Bard og Ambulansebåten. Sendt oppfølgingsepost. Sendt epost ang. nye båter. Tilsendt ny oppdatering.</t>
  </si>
  <si>
    <t>Epost videresendt, venter på svar. Tilsendt info ang. Bard og Ambulansebåten.  Sendt oppfølgingsepost. Tilsendt ny oppdatering.</t>
  </si>
  <si>
    <t>Skulle få noen med teknisk kompetanse til å ringe meg opp. Tilsendt info ang. Bard og Ambulansebåten. Tilsendt ny oppdatering.</t>
  </si>
  <si>
    <t>Tilsendt pressemelding ang. Teistin. Tilsendt info ang. Bard og Ambulansebåten. Sendt oppfølgingsepost. Tilsendt ny oppdatering.</t>
  </si>
  <si>
    <t>Kontaktet via LinkedIn i mangel på annen kontaktinformasjon, har vist interesse. Jobber videre. Tilsendt ny oppdatering.</t>
  </si>
  <si>
    <t>Interessert, tilsend mer info på epost. Tilsendt info ang. Bard og Ambulansebåten. Sendt oppfølgingsepost. Tilsendt ny oppdatering.</t>
  </si>
  <si>
    <t xml:space="preserve"> Tilsendt info ang. Bard og Ambulansebåten. Kontakten for å sjekke interesse for møte. Interessen er tilstede, men ikke aktuelt pga. korona Tilsendt ny oppdatering.</t>
  </si>
  <si>
    <t>Oppdatert ang. usikkerheten i møteavholdelse pga. koronaviruset. Tilsendt info ang. Bard og Ambulansebåten. Tilsendt oppdatert info ang. pris og vekt. Tilsendt oppfølgingsepost. Tilsendt ny oppdatering.</t>
  </si>
  <si>
    <t>Tilsendt etterspørsel av respons og oppdatering.</t>
  </si>
  <si>
    <t>Tok kontakt med Fylkesråd for samferdesl som gikk ut med pressemeldingen om ny kombibåt for Måsøysambandet. Har sendt epost og prøvd på telefon. Snakket med Tor Øyvind Aa, han var positiv. Støpen begynner gjerne i september, dekket kommer på etter jul. Ble oppringt 9. oktober av Olav Marius Aa som hadde mottatt info fra fylket. Br. Aa har gitt opp, men jeg sendt en iste mail til Transportutvikling med fylkeskommune på kopi 20. oktober.</t>
  </si>
  <si>
    <t>Andreas Haavik</t>
  </si>
  <si>
    <t>Begynte med nullutslippkonsept for 228, 4 meter lang tanker fra en sommerstudent. Jeg la alle kortene på bordet, men argumenterte med at vi børe være med inntil videre. En trainee tok opp tråden. Andreas Haavik tok også kontakt den 19. oktober. Jeg tilbudte konsulentoppdrag for rutesimulering.</t>
  </si>
  <si>
    <t>Eirik purret på Berkeley om han har tenkt noe mer på foilplassering</t>
  </si>
  <si>
    <t>Eirik og Lennard i dialog med DNV GL om CFD-resultater</t>
  </si>
  <si>
    <t>Endelig fått tak i, interessert og veldig hyggelig. Ville ha info på epost som de kunne se på, tilsendt. Eirik fulgt opp med kaptein Christian Remøy og spurt om fiskedød/sykdom i bølger er et problem</t>
  </si>
  <si>
    <t>Ble oppringt igjen 20. oktober da ryktene om ambulansebåten hadde nådd Hyen.</t>
  </si>
  <si>
    <t>76 m slow speed vessel</t>
  </si>
  <si>
    <t>+47 95 90 01 07</t>
  </si>
  <si>
    <t>Karl Randle</t>
  </si>
  <si>
    <t>karl.randle@vard.com</t>
  </si>
  <si>
    <t>Eirik har sendt over estimater til Karl, og Audun har svart på spørsmål. Venter på svar fra Karl</t>
  </si>
  <si>
    <t>Tilbud sendt 19. august. Seismikkskip skal bygges om til reketråler med Norspower. Anslår 30 års levetid etter ombygging. GA sendt 24. august. Status 26. oktober er at prosjektet går sakte fremover.</t>
  </si>
  <si>
    <t>Ble oppringt rundt pinse. Aktuelt med WF2640 i hvert skrog. Fulgte opp 30.06 med telefon og epost. Spurte om status 26. oktober.</t>
  </si>
  <si>
    <t>Øystein Jaer anbefaler sterkt at vi dokumenterer effekten bedre med rutesimulering og nedbetalingstid. Eirik sendte Excel-ark med økonomiske betraktninger fredag 23. okt</t>
  </si>
  <si>
    <t>Telefonsamtale med Øyvind Sævik 23.09.20. Øyvind fortalte at de ønsker seg fire WF5910 til installasjon i 2022. Tidsplan sendt til Kjell Rabben 8. oktober. Audun purret 26. oktober</t>
  </si>
  <si>
    <t>Steven har spurt om kreftene på foilene. Audun har svart. Eirik purret 26.10.20</t>
  </si>
  <si>
    <t>Henning Sørensen</t>
  </si>
  <si>
    <t>Breeze Ship Design</t>
  </si>
  <si>
    <t>Tommy Hivand</t>
  </si>
  <si>
    <t xml:space="preserve">tommy.hivand@breeze.no </t>
  </si>
  <si>
    <t>Prøver på et videomøte i nær fremtid.</t>
  </si>
  <si>
    <t>Havyard 535. Kunden virker generelt lite interessert i ny båt. Har spurt etter andre prosjekter 27. oktober.</t>
  </si>
  <si>
    <t>Hilste på Lofotfishing 2019. Sendte epost 20. juni 2020. Ringte 17. oktober og ble bedt om å ringe på nytt fredag. 30. oktober.</t>
  </si>
  <si>
    <t>Vebjørn Mortveit</t>
  </si>
  <si>
    <t>Inventura</t>
  </si>
  <si>
    <t>Pilotprosjekt nullutslipps hurtigbåt</t>
  </si>
  <si>
    <t>Det er aktuelt å lage en pilotfartøy til Vardø-Kirkenes i samme slenger. Her sendte jeg innspill til at foiler kan gjøre at de kan gå ned i størrelsen på fartøyet den 27. oktober.</t>
  </si>
  <si>
    <t>Fjord Shipping</t>
  </si>
  <si>
    <t>Hans Steinar Salt</t>
  </si>
  <si>
    <t>Sea Tank Chartering</t>
  </si>
  <si>
    <t>Pål-Henrik Hunnåla</t>
  </si>
  <si>
    <t>Bergen Tankers</t>
  </si>
  <si>
    <t>Bergen Star</t>
  </si>
  <si>
    <t>phh@seatank.no; hans@fjordshipping.com</t>
  </si>
  <si>
    <t>Hyggelig samtal med sjefen. De drifter bare båtene, men han anbefalte Key Marmara fra Sea Tank.</t>
  </si>
  <si>
    <t>Ingemar Tønder Presthus</t>
  </si>
  <si>
    <t>Har telefonert og sendt oppfølgingsmail 28. oktober.</t>
  </si>
  <si>
    <t>Stig Roe Hauge</t>
  </si>
  <si>
    <t>Trøndelag brann- og redningstjeneste</t>
  </si>
  <si>
    <t>Roy H. Welle</t>
  </si>
  <si>
    <t>'Roy.Welle@tbrt.no'</t>
  </si>
  <si>
    <t>Brannbåt enskrogs 18 m</t>
  </si>
  <si>
    <t>Oversendt info ang. Installasjon - Oppdatert ang. usikkerheten i møteavholdelse pga. koronaviruset. Tilsendt info ang. Bard og Ambulansebåten.  Tilsendt oppfølgingsepost. Tilsendt ny oppdatering. Audun kjører et parallelt løp gjennom teknisk. Audun og Michael hadde et godt møte med GMV og NOS samlet den 30. oktober. Filer ble oversendt. Rapport ettersendes.</t>
  </si>
  <si>
    <t>80m fiskebåt</t>
  </si>
  <si>
    <t>Sendte tekn. Spesifikasjoner 29. oktober. Blir foreslått for kunde i nærmeste fremtid.</t>
  </si>
  <si>
    <t>Gard Supply</t>
  </si>
  <si>
    <t>Roger Sæther</t>
  </si>
  <si>
    <t xml:space="preserve">Hevder de er shortlista. Svar på henvendelse ble sendt 28. oktober. Oppfølgingssamtale 02. november. Bruker Deltamarin. </t>
  </si>
  <si>
    <t>Lennard</t>
  </si>
  <si>
    <t>Ringt først daglig leder, og ble vist til Pål-Henrik som jeg ikke har fått kontakt med.</t>
  </si>
  <si>
    <t>Hadde ikke hørt om oss, men ble veldig interessert når jeg sa besparelsen på Teistin. Oppfølgingsmail 26.05. Oppfølgingssamtale 02.11 rettet mot Felleskjøpet/Heidelberg.</t>
  </si>
  <si>
    <t>Videresendt til en mann ved navn Henning. GA og teknisk info sendt 26. oktober etter respons fra rederi. Oppfølgingsmail 2. november.</t>
  </si>
  <si>
    <t>Schulte Group (incl Windea)</t>
  </si>
  <si>
    <t>Christoph Schulte</t>
  </si>
  <si>
    <t>christoph.schulte@bs-offshore.com</t>
  </si>
  <si>
    <t>Schulte er "rederarmen" av Windea, og er de som tar beslutninger i denne samanheng. Dette er gamle kjente gjennom Ulstein.</t>
  </si>
  <si>
    <t>Generelt</t>
  </si>
  <si>
    <t>Tor Henning Vestbøstad</t>
  </si>
  <si>
    <t>thv@saltship.com</t>
  </si>
  <si>
    <t>Kjenner til oss, men vil gjerne ha oppdatert informasjon. Trond booker møte i løpet av neste to uker.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</si>
</sst>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 #,##0_-;\-* #,##0_-;_-* &quot;-&quot;??_-;_-@_-"/>
    <numFmt numFmtId="165" formatCode="[&lt;=99999999]##_ ##_ ##_ ##;\(\+##\)_ ##_ ##_ ##_ ##"/>
  </numFmts>
  <fonts count="24">
    <font>
      <sz val="11"/>
      <color theme="1"/>
      <name val="Calibri"/>
      <family val="2"/>
      <scheme val="minor"/>
    </font>
    <font>
      <sz val="11"/>
      <color theme="1"/>
      <name val="Calibri"/>
      <family val="2"/>
      <scheme val="minor"/>
    </font>
    <font>
      <b/>
      <sz val="11"/>
      <color theme="1"/>
      <name val="Times New Roman"/>
      <family val="1"/>
    </font>
    <font>
      <sz val="11"/>
      <color theme="1"/>
      <name val="Times New Roman"/>
      <family val="1"/>
    </font>
    <font>
      <sz val="11"/>
      <color rgb="FFFF0000"/>
      <name val="Times New Roman"/>
      <family val="1"/>
    </font>
    <font>
      <sz val="11"/>
      <name val="Times New Roman"/>
      <family val="1"/>
    </font>
    <font>
      <u/>
      <sz val="11"/>
      <color theme="10"/>
      <name val="Calibri"/>
      <family val="2"/>
      <scheme val="minor"/>
    </font>
    <font>
      <sz val="11"/>
      <color theme="10"/>
      <name val="Times New Roman"/>
      <family val="1"/>
    </font>
    <font>
      <sz val="8"/>
      <name val="Calibri"/>
      <family val="2"/>
      <scheme val="minor"/>
    </font>
    <font>
      <sz val="11"/>
      <color rgb="FF000000"/>
      <name val="Times New Roman"/>
      <family val="1"/>
    </font>
    <font>
      <sz val="11"/>
      <color rgb="FF007DD6"/>
      <name val="Times New Roman"/>
      <family val="1"/>
    </font>
    <font>
      <i/>
      <sz val="11"/>
      <color rgb="FF7F7F7F"/>
      <name val="Calibri"/>
      <family val="2"/>
      <scheme val="minor"/>
    </font>
    <font>
      <i/>
      <sz val="11"/>
      <color theme="1"/>
      <name val="Times New Roman"/>
      <family val="1"/>
    </font>
    <font>
      <i/>
      <sz val="11"/>
      <color rgb="FF7F7F7F"/>
      <name val="Times New Roman"/>
      <family val="1"/>
    </font>
    <font>
      <sz val="11"/>
      <color rgb="FF7F7F7F"/>
      <name val="Times New Roman"/>
      <family val="1"/>
    </font>
    <font>
      <b/>
      <sz val="11"/>
      <color theme="1"/>
      <name val="Calibri"/>
      <family val="2"/>
      <scheme val="minor"/>
    </font>
    <font>
      <sz val="11"/>
      <color rgb="FF2F5496"/>
      <name val="Calibri"/>
      <family val="2"/>
      <scheme val="minor"/>
    </font>
    <font>
      <u/>
      <sz val="11"/>
      <color theme="10"/>
      <name val="Times New Roman"/>
      <family val="1"/>
    </font>
    <font>
      <sz val="12"/>
      <color theme="0"/>
      <name val="Times New Roman"/>
      <family val="1"/>
    </font>
    <font>
      <sz val="12"/>
      <color theme="1"/>
      <name val="Times New Roman"/>
      <family val="1"/>
    </font>
    <font>
      <sz val="11"/>
      <color rgb="FF000000"/>
      <name val="Calibri"/>
      <family val="2"/>
    </font>
    <font>
      <sz val="11"/>
      <color rgb="FF403E3E"/>
      <name val="Arial"/>
      <family val="2"/>
    </font>
    <font>
      <sz val="11"/>
      <color theme="1"/>
      <name val="HandelGothic BT"/>
    </font>
    <font>
      <sz val="11"/>
      <color rgb="FF000000"/>
      <name val="Arial"/>
      <family val="2"/>
    </font>
  </fonts>
  <fills count="6">
    <fill>
      <patternFill patternType="none"/>
    </fill>
    <fill>
      <patternFill patternType="gray125"/>
    </fill>
    <fill>
      <patternFill patternType="solid">
        <fgColor theme="8" tint="-0.249977111117893"/>
        <bgColor indexed="64"/>
      </patternFill>
    </fill>
    <fill>
      <patternFill patternType="solid">
        <fgColor theme="8" tint="0.39997558519241921"/>
        <bgColor rgb="FF000000"/>
      </patternFill>
    </fill>
    <fill>
      <patternFill patternType="solid">
        <fgColor theme="8" tint="0.39997558519241921"/>
        <bgColor indexed="64"/>
      </patternFill>
    </fill>
    <fill>
      <patternFill patternType="solid">
        <fgColor rgb="FFFFFFFF"/>
        <bgColor indexed="64"/>
      </patternFill>
    </fill>
  </fills>
  <borders count="17">
    <border>
      <left/>
      <right/>
      <top/>
      <bottom/>
      <diagonal/>
    </border>
    <border>
      <left style="thin">
        <color indexed="64"/>
      </left>
      <right/>
      <top/>
      <bottom/>
      <diagonal/>
    </border>
    <border>
      <left/>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medium">
        <color indexed="64"/>
      </top>
      <bottom/>
      <diagonal/>
    </border>
    <border>
      <left style="thin">
        <color indexed="64"/>
      </left>
      <right style="thin">
        <color indexed="64"/>
      </right>
      <top style="thin">
        <color auto="1"/>
      </top>
      <bottom style="thin">
        <color auto="1"/>
      </bottom>
      <diagonal/>
    </border>
    <border>
      <left style="thin">
        <color indexed="64"/>
      </left>
      <right style="thin">
        <color indexed="64"/>
      </right>
      <top style="thin">
        <color indexed="64"/>
      </top>
      <bottom style="medium">
        <color indexed="64"/>
      </bottom>
      <diagonal/>
    </border>
    <border>
      <left style="thin">
        <color indexed="64"/>
      </left>
      <right/>
      <top style="thin">
        <color auto="1"/>
      </top>
      <bottom style="thin">
        <color auto="1"/>
      </bottom>
      <diagonal/>
    </border>
    <border>
      <left/>
      <right style="thin">
        <color indexed="64"/>
      </right>
      <top/>
      <bottom/>
      <diagonal/>
    </border>
    <border>
      <left style="thin">
        <color rgb="FFB2B2B2"/>
      </left>
      <right/>
      <top/>
      <bottom style="medium">
        <color indexed="64"/>
      </bottom>
      <diagonal/>
    </border>
    <border>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bottom style="medium">
        <color indexed="64"/>
      </bottom>
      <diagonal/>
    </border>
  </borders>
  <cellStyleXfs count="5">
    <xf numFmtId="0" fontId="0" fillId="0" borderId="0"/>
    <xf numFmtId="43" fontId="1" fillId="0" borderId="0" applyFon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107">
    <xf numFmtId="0" fontId="0" fillId="0" borderId="0" xfId="0"/>
    <xf numFmtId="0" fontId="4" fillId="0" borderId="0" xfId="0" applyFont="1" applyBorder="1" applyAlignment="1">
      <alignment horizontal="center" vertical="center"/>
    </xf>
    <xf numFmtId="0" fontId="3" fillId="0" borderId="0" xfId="0" applyFont="1" applyAlignment="1">
      <alignment horizontal="center" vertical="center"/>
    </xf>
    <xf numFmtId="0" fontId="3" fillId="0"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3" fillId="0" borderId="6" xfId="0" applyFont="1" applyBorder="1" applyAlignment="1">
      <alignment horizontal="center" vertical="center"/>
    </xf>
    <xf numFmtId="37" fontId="3" fillId="0" borderId="1" xfId="1" applyNumberFormat="1" applyFont="1" applyBorder="1" applyAlignment="1">
      <alignment horizontal="center" vertical="center"/>
    </xf>
    <xf numFmtId="3" fontId="3" fillId="0" borderId="1" xfId="0" applyNumberFormat="1" applyFont="1" applyBorder="1" applyAlignment="1">
      <alignment horizontal="center" vertical="center"/>
    </xf>
    <xf numFmtId="3" fontId="3" fillId="0" borderId="1" xfId="1" applyNumberFormat="1" applyFont="1" applyBorder="1" applyAlignment="1">
      <alignment horizontal="center" vertical="center"/>
    </xf>
    <xf numFmtId="164" fontId="3" fillId="0" borderId="6" xfId="1" applyNumberFormat="1" applyFont="1" applyBorder="1" applyAlignment="1">
      <alignment horizontal="center" vertical="center"/>
    </xf>
    <xf numFmtId="14" fontId="3" fillId="0" borderId="1" xfId="0" applyNumberFormat="1" applyFont="1" applyBorder="1" applyAlignment="1">
      <alignment horizontal="center"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1" xfId="0" applyFont="1" applyBorder="1" applyAlignment="1">
      <alignment horizontal="left"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3" fontId="3" fillId="0" borderId="6" xfId="0" applyNumberFormat="1" applyFont="1" applyBorder="1" applyAlignment="1">
      <alignment horizontal="center" vertical="center"/>
    </xf>
    <xf numFmtId="14" fontId="3" fillId="0" borderId="6" xfId="0" applyNumberFormat="1" applyFont="1" applyBorder="1" applyAlignment="1">
      <alignment horizontal="center" vertical="center"/>
    </xf>
    <xf numFmtId="165" fontId="3" fillId="0" borderId="6" xfId="0" applyNumberFormat="1" applyFont="1" applyBorder="1" applyAlignment="1">
      <alignment horizontal="center" vertical="center"/>
    </xf>
    <xf numFmtId="0" fontId="12" fillId="0" borderId="0" xfId="0" applyFont="1" applyAlignment="1">
      <alignment horizontal="center" vertical="center"/>
    </xf>
    <xf numFmtId="0" fontId="12" fillId="0" borderId="0" xfId="0" applyFont="1" applyBorder="1" applyAlignment="1">
      <alignment horizontal="center" vertical="center"/>
    </xf>
    <xf numFmtId="0" fontId="2" fillId="0" borderId="2" xfId="0" applyFont="1" applyBorder="1" applyAlignment="1">
      <alignment horizontal="center" vertical="center" wrapText="1"/>
    </xf>
    <xf numFmtId="0" fontId="3" fillId="0" borderId="0" xfId="0" applyFont="1" applyAlignment="1">
      <alignment horizontal="center" vertical="center" wrapText="1"/>
    </xf>
    <xf numFmtId="0" fontId="2" fillId="0" borderId="12" xfId="0" applyFont="1" applyBorder="1" applyAlignment="1">
      <alignment horizontal="center" vertical="center" wrapText="1"/>
    </xf>
    <xf numFmtId="0" fontId="3" fillId="0" borderId="1" xfId="0" applyFont="1" applyBorder="1"/>
    <xf numFmtId="0" fontId="3" fillId="0" borderId="0" xfId="0" applyFont="1" applyAlignment="1">
      <alignment horizontal="left" vertical="center"/>
    </xf>
    <xf numFmtId="0" fontId="3" fillId="0" borderId="10" xfId="0" applyFont="1" applyBorder="1" applyAlignment="1">
      <alignment horizontal="left" vertical="center"/>
    </xf>
    <xf numFmtId="0" fontId="13" fillId="0" borderId="3" xfId="4" applyFont="1" applyBorder="1" applyAlignment="1">
      <alignment horizontal="center" vertical="center" wrapText="1"/>
    </xf>
    <xf numFmtId="0" fontId="13" fillId="0" borderId="0" xfId="4" applyFont="1" applyAlignment="1">
      <alignment horizontal="center"/>
    </xf>
    <xf numFmtId="9" fontId="13" fillId="0" borderId="0" xfId="3" applyFont="1" applyAlignment="1">
      <alignment horizontal="center"/>
    </xf>
    <xf numFmtId="0" fontId="13" fillId="0" borderId="0" xfId="4" applyFont="1" applyAlignment="1">
      <alignment horizontal="center" vertical="center"/>
    </xf>
    <xf numFmtId="9" fontId="13" fillId="0" borderId="0" xfId="3" applyFont="1" applyAlignment="1">
      <alignment horizontal="center" vertical="center"/>
    </xf>
    <xf numFmtId="0" fontId="3" fillId="0" borderId="0" xfId="0" applyFont="1" applyAlignment="1">
      <alignment horizontal="center"/>
    </xf>
    <xf numFmtId="0" fontId="14" fillId="0" borderId="0" xfId="0" applyFont="1" applyAlignment="1">
      <alignment horizontal="center" vertical="center"/>
    </xf>
    <xf numFmtId="9" fontId="14" fillId="0" borderId="0" xfId="0" applyNumberFormat="1" applyFont="1" applyAlignment="1">
      <alignment horizontal="center" vertical="center"/>
    </xf>
    <xf numFmtId="0" fontId="7" fillId="0" borderId="0" xfId="2" applyFont="1" applyBorder="1" applyAlignment="1">
      <alignment horizontal="center" vertical="center"/>
    </xf>
    <xf numFmtId="0" fontId="15" fillId="0" borderId="0" xfId="0" applyFont="1"/>
    <xf numFmtId="0" fontId="4" fillId="0" borderId="0" xfId="0" applyFont="1" applyAlignment="1">
      <alignment horizontal="center" vertical="center"/>
    </xf>
    <xf numFmtId="3" fontId="3" fillId="0" borderId="6" xfId="1" applyNumberFormat="1" applyFont="1" applyBorder="1" applyAlignment="1">
      <alignment horizontal="center" vertical="center"/>
    </xf>
    <xf numFmtId="165" fontId="7" fillId="0" borderId="0" xfId="2" applyNumberFormat="1" applyFont="1" applyBorder="1" applyAlignment="1">
      <alignment horizontal="center" vertical="center"/>
    </xf>
    <xf numFmtId="0" fontId="4" fillId="0" borderId="0" xfId="0" applyFont="1" applyBorder="1" applyAlignment="1">
      <alignment horizontal="center" vertical="center" wrapText="1"/>
    </xf>
    <xf numFmtId="164" fontId="3" fillId="0" borderId="8" xfId="1" applyNumberFormat="1" applyFont="1" applyBorder="1" applyAlignment="1">
      <alignment horizontal="center" vertical="center"/>
    </xf>
    <xf numFmtId="0" fontId="5" fillId="0" borderId="6" xfId="0" applyFont="1" applyBorder="1" applyAlignment="1">
      <alignment horizontal="center" vertical="center"/>
    </xf>
    <xf numFmtId="0" fontId="3" fillId="0" borderId="0" xfId="2" applyFont="1" applyBorder="1" applyAlignment="1">
      <alignment horizontal="center" vertical="center"/>
    </xf>
    <xf numFmtId="0" fontId="10" fillId="0" borderId="0" xfId="0" applyFont="1" applyBorder="1" applyAlignment="1">
      <alignment horizontal="center" vertical="center"/>
    </xf>
    <xf numFmtId="0" fontId="6" fillId="0" borderId="0" xfId="2" applyBorder="1" applyAlignment="1">
      <alignment horizontal="center" vertical="center"/>
    </xf>
    <xf numFmtId="0" fontId="6" fillId="0" borderId="0" xfId="2" applyBorder="1"/>
    <xf numFmtId="0" fontId="7" fillId="0" borderId="11" xfId="2" applyFont="1" applyBorder="1" applyAlignment="1">
      <alignment horizontal="center" vertical="center"/>
    </xf>
    <xf numFmtId="3" fontId="3" fillId="0" borderId="6" xfId="0" applyNumberFormat="1" applyFont="1" applyBorder="1" applyAlignment="1">
      <alignment horizontal="center"/>
    </xf>
    <xf numFmtId="0" fontId="16" fillId="0" borderId="6" xfId="0" applyFont="1" applyBorder="1" applyAlignment="1">
      <alignment horizontal="center"/>
    </xf>
    <xf numFmtId="164" fontId="3" fillId="0" borderId="11" xfId="1"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14" xfId="0" applyFont="1" applyBorder="1" applyAlignment="1">
      <alignment horizontal="center" vertical="center"/>
    </xf>
    <xf numFmtId="0" fontId="3" fillId="4" borderId="6" xfId="0" applyFont="1" applyFill="1" applyBorder="1" applyAlignment="1">
      <alignment horizontal="center" vertical="center"/>
    </xf>
    <xf numFmtId="0" fontId="18" fillId="2" borderId="4"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2" borderId="3" xfId="0" applyFont="1" applyFill="1" applyBorder="1" applyAlignment="1">
      <alignment horizontal="center" vertical="center" wrapText="1"/>
    </xf>
    <xf numFmtId="14" fontId="18" fillId="2" borderId="4" xfId="0" applyNumberFormat="1" applyFont="1" applyFill="1" applyBorder="1" applyAlignment="1">
      <alignment horizontal="left" vertical="center" wrapText="1"/>
    </xf>
    <xf numFmtId="0" fontId="18" fillId="2" borderId="4" xfId="0" applyFont="1" applyFill="1" applyBorder="1" applyAlignment="1">
      <alignment horizontal="left" vertical="center" wrapText="1"/>
    </xf>
    <xf numFmtId="0" fontId="18" fillId="2" borderId="5" xfId="0" applyFont="1" applyFill="1" applyBorder="1" applyAlignment="1">
      <alignment horizontal="left" vertical="center" wrapText="1"/>
    </xf>
    <xf numFmtId="0" fontId="19" fillId="2" borderId="4" xfId="0" applyFont="1" applyFill="1" applyBorder="1" applyAlignment="1">
      <alignment horizontal="center" vertical="center" wrapText="1"/>
    </xf>
    <xf numFmtId="0" fontId="3" fillId="0" borderId="6" xfId="0" applyFont="1" applyBorder="1" applyAlignment="1">
      <alignment horizontal="center"/>
    </xf>
    <xf numFmtId="0" fontId="7" fillId="0" borderId="0" xfId="2" applyFont="1" applyBorder="1" applyAlignment="1">
      <alignment horizontal="center"/>
    </xf>
    <xf numFmtId="0" fontId="0" fillId="0" borderId="6" xfId="0" applyFont="1" applyBorder="1"/>
    <xf numFmtId="0" fontId="6" fillId="0" borderId="0" xfId="2" applyBorder="1" applyAlignment="1">
      <alignment horizontal="center" vertical="center"/>
    </xf>
    <xf numFmtId="164" fontId="3" fillId="0" borderId="11" xfId="0" applyNumberFormat="1" applyFont="1" applyBorder="1" applyAlignment="1">
      <alignment horizontal="center" vertical="center"/>
    </xf>
    <xf numFmtId="164" fontId="3" fillId="0" borderId="15" xfId="1" applyNumberFormat="1" applyFont="1" applyBorder="1" applyAlignment="1">
      <alignment horizontal="center" vertical="center"/>
    </xf>
    <xf numFmtId="0" fontId="18" fillId="2" borderId="16" xfId="0" applyFont="1" applyFill="1" applyBorder="1" applyAlignment="1">
      <alignment horizontal="left" vertical="center" wrapText="1"/>
    </xf>
    <xf numFmtId="164" fontId="3" fillId="4" borderId="6" xfId="1" applyNumberFormat="1" applyFont="1" applyFill="1" applyBorder="1" applyAlignment="1">
      <alignment horizontal="center" vertical="center"/>
    </xf>
    <xf numFmtId="0" fontId="3" fillId="0" borderId="6" xfId="0" applyFont="1" applyBorder="1" applyAlignment="1">
      <alignment horizontal="left" vertical="center"/>
    </xf>
    <xf numFmtId="0" fontId="17" fillId="0" borderId="0" xfId="2" applyFont="1" applyBorder="1" applyAlignment="1">
      <alignment horizontal="center" vertical="center"/>
    </xf>
    <xf numFmtId="165" fontId="6" fillId="0" borderId="0" xfId="2" applyNumberFormat="1" applyBorder="1" applyAlignment="1">
      <alignment horizontal="center" vertical="center"/>
    </xf>
    <xf numFmtId="16" fontId="3" fillId="0" borderId="1" xfId="0" applyNumberFormat="1" applyFont="1" applyBorder="1" applyAlignment="1">
      <alignment horizontal="center" vertical="center"/>
    </xf>
    <xf numFmtId="165" fontId="3" fillId="0" borderId="0" xfId="0" applyNumberFormat="1" applyFont="1" applyBorder="1" applyAlignment="1">
      <alignment horizontal="center" vertical="center"/>
    </xf>
    <xf numFmtId="0" fontId="3" fillId="0" borderId="11" xfId="2" applyFont="1" applyBorder="1" applyAlignment="1">
      <alignment horizontal="center" vertical="center"/>
    </xf>
    <xf numFmtId="0" fontId="7" fillId="0" borderId="1" xfId="2" applyFont="1" applyBorder="1" applyAlignment="1">
      <alignment horizontal="center" vertical="center"/>
    </xf>
    <xf numFmtId="165" fontId="3" fillId="0" borderId="8" xfId="0" applyNumberFormat="1" applyFont="1" applyBorder="1" applyAlignment="1">
      <alignment horizontal="center" vertical="center"/>
    </xf>
    <xf numFmtId="0" fontId="3" fillId="0" borderId="13" xfId="0" applyFont="1" applyBorder="1" applyAlignment="1">
      <alignment horizontal="center" vertical="center"/>
    </xf>
    <xf numFmtId="0" fontId="3" fillId="4" borderId="0" xfId="0" applyFont="1" applyFill="1" applyBorder="1" applyAlignment="1">
      <alignment horizontal="center" vertical="center"/>
    </xf>
    <xf numFmtId="37" fontId="3" fillId="4" borderId="1" xfId="1" applyNumberFormat="1" applyFont="1" applyFill="1" applyBorder="1" applyAlignment="1">
      <alignment horizontal="center" vertical="center"/>
    </xf>
    <xf numFmtId="37" fontId="3" fillId="0" borderId="1" xfId="0" applyNumberFormat="1" applyFont="1" applyBorder="1" applyAlignment="1">
      <alignment horizontal="center" vertical="center"/>
    </xf>
    <xf numFmtId="14" fontId="3" fillId="4" borderId="1" xfId="0" applyNumberFormat="1" applyFont="1" applyFill="1" applyBorder="1" applyAlignment="1">
      <alignment horizontal="center" vertical="center"/>
    </xf>
    <xf numFmtId="0" fontId="3" fillId="0" borderId="1" xfId="0" applyFont="1" applyBorder="1" applyAlignment="1">
      <alignment horizontal="left"/>
    </xf>
    <xf numFmtId="0" fontId="0" fillId="0" borderId="1" xfId="0" applyFont="1" applyBorder="1" applyAlignment="1">
      <alignment horizontal="left" vertical="center"/>
    </xf>
    <xf numFmtId="0" fontId="6" fillId="0" borderId="11" xfId="2" applyBorder="1" applyAlignment="1">
      <alignment horizontal="center" vertical="center"/>
    </xf>
    <xf numFmtId="0" fontId="3" fillId="0" borderId="1" xfId="2" applyFont="1" applyBorder="1" applyAlignment="1">
      <alignment horizontal="center" vertical="center"/>
    </xf>
    <xf numFmtId="0" fontId="21" fillId="0" borderId="1" xfId="0" applyFont="1" applyBorder="1"/>
    <xf numFmtId="0" fontId="21" fillId="0" borderId="6" xfId="0" applyFont="1" applyBorder="1"/>
    <xf numFmtId="0" fontId="6" fillId="5" borderId="0" xfId="2" applyFill="1" applyAlignment="1">
      <alignment vertical="center" wrapText="1"/>
    </xf>
    <xf numFmtId="0" fontId="22" fillId="0" borderId="6" xfId="0" applyFont="1" applyBorder="1"/>
    <xf numFmtId="0" fontId="23" fillId="0" borderId="6" xfId="0" applyFont="1" applyBorder="1"/>
    <xf numFmtId="37" fontId="3" fillId="0" borderId="6" xfId="1" applyNumberFormat="1" applyFont="1" applyBorder="1" applyAlignment="1">
      <alignment horizontal="center" vertical="center"/>
    </xf>
    <xf numFmtId="0" fontId="7" fillId="0" borderId="13" xfId="2" applyFont="1" applyBorder="1" applyAlignment="1">
      <alignment horizontal="center" vertical="center"/>
    </xf>
    <xf numFmtId="0" fontId="3" fillId="0" borderId="6" xfId="0" applyFont="1" applyFill="1" applyBorder="1" applyAlignment="1">
      <alignment horizontal="center" vertical="center"/>
    </xf>
    <xf numFmtId="0" fontId="20" fillId="0" borderId="6" xfId="0" applyFont="1" applyBorder="1" applyAlignment="1">
      <alignment horizontal="center" vertical="center" wrapText="1"/>
    </xf>
    <xf numFmtId="0" fontId="6" fillId="0" borderId="11" xfId="2" applyBorder="1" applyAlignment="1">
      <alignment vertical="center"/>
    </xf>
    <xf numFmtId="165" fontId="7" fillId="0" borderId="11" xfId="2" quotePrefix="1" applyNumberFormat="1" applyFont="1" applyBorder="1" applyAlignment="1">
      <alignment horizontal="center" vertical="center"/>
    </xf>
    <xf numFmtId="0" fontId="7" fillId="0" borderId="11" xfId="2" quotePrefix="1" applyFont="1" applyBorder="1" applyAlignment="1">
      <alignment horizontal="center" vertical="center"/>
    </xf>
    <xf numFmtId="49" fontId="7" fillId="0" borderId="0" xfId="2" applyNumberFormat="1" applyFont="1" applyBorder="1" applyAlignment="1">
      <alignment horizontal="center" vertical="center"/>
    </xf>
    <xf numFmtId="0" fontId="17" fillId="0" borderId="1" xfId="2" applyFont="1" applyBorder="1" applyAlignment="1">
      <alignment horizontal="center" vertical="center"/>
    </xf>
    <xf numFmtId="0" fontId="17" fillId="0" borderId="0" xfId="2" applyFont="1" applyBorder="1" applyAlignment="1">
      <alignment vertical="center"/>
    </xf>
    <xf numFmtId="0" fontId="3" fillId="0" borderId="1" xfId="0" applyFont="1" applyBorder="1" applyAlignment="1">
      <alignment horizontal="left" vertical="center" wrapText="1"/>
    </xf>
    <xf numFmtId="0" fontId="9" fillId="3" borderId="1" xfId="0" applyFont="1" applyFill="1" applyBorder="1" applyAlignment="1">
      <alignment horizontal="left" vertical="center"/>
    </xf>
    <xf numFmtId="0" fontId="7" fillId="0" borderId="0" xfId="2" applyFont="1" applyBorder="1" applyAlignment="1">
      <alignment horizontal="center" vertical="center"/>
    </xf>
    <xf numFmtId="0" fontId="6" fillId="0" borderId="1" xfId="2" applyBorder="1" applyAlignment="1">
      <alignment horizontal="center" vertical="center"/>
    </xf>
  </cellXfs>
  <cellStyles count="5">
    <cellStyle name="Comma" xfId="1" builtinId="3"/>
    <cellStyle name="Explanatory Text" xfId="4" builtinId="53"/>
    <cellStyle name="Hyperlink" xfId="2" builtinId="8"/>
    <cellStyle name="Normal" xfId="0" builtinId="0"/>
    <cellStyle name="Percent" xfId="3" builtinId="5"/>
  </cellStyles>
  <dxfs count="55">
    <dxf>
      <font>
        <b val="0"/>
        <i val="0"/>
        <strike val="0"/>
        <condense val="0"/>
        <extend val="0"/>
        <outline val="0"/>
        <shadow val="0"/>
        <u val="none"/>
        <vertAlign val="baseline"/>
        <sz val="11"/>
        <color theme="1"/>
        <name val="Times New Roman"/>
        <family val="1"/>
        <scheme val="none"/>
      </font>
      <alignment horizontal="lef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border diagonalUp="0" diagonalDown="0" outline="0">
        <left style="thin">
          <color indexed="64"/>
        </left>
      </border>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border diagonalUp="0" diagonalDown="0" outline="0">
        <left style="thin">
          <color indexed="64"/>
        </left>
      </border>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border diagonalUp="0" diagonalDown="0" outline="0">
        <left style="thin">
          <color indexed="64"/>
        </left>
        <right style="thin">
          <color indexed="64"/>
        </right>
      </border>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border diagonalUp="0" diagonalDown="0" outline="0">
        <left style="thin">
          <color indexed="64"/>
        </left>
      </border>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border diagonalUp="0" diagonalDown="0" outline="0">
        <left style="thin">
          <color indexed="64"/>
        </left>
      </border>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border diagonalUp="0" diagonalDown="0">
        <left style="thin">
          <color auto="1"/>
        </left>
        <right style="thin">
          <color auto="1"/>
        </right>
        <top/>
        <bottom/>
        <vertical/>
      </border>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border diagonalUp="0" diagonalDown="0" outline="0">
        <left style="thin">
          <color indexed="64"/>
        </left>
      </border>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1"/>
        <color theme="1"/>
        <name val="Times New Roman"/>
        <family val="1"/>
        <scheme val="none"/>
      </font>
      <numFmt numFmtId="164" formatCode="_-* #,##0_-;\-* #,##0_-;_-* &quot;-&quot;??_-;_-@_-"/>
      <alignment horizontal="center" vertical="center" textRotation="0" wrapText="0" indent="0" justifyLastLine="0" shrinkToFit="0" readingOrder="0"/>
      <border diagonalUp="0" diagonalDown="0">
        <left style="thin">
          <color indexed="64"/>
        </left>
        <right style="thin">
          <color indexed="64"/>
        </right>
        <vertical/>
      </border>
    </dxf>
    <dxf>
      <font>
        <b val="0"/>
        <i val="0"/>
        <strike val="0"/>
        <condense val="0"/>
        <extend val="0"/>
        <outline val="0"/>
        <shadow val="0"/>
        <u val="none"/>
        <vertAlign val="baseline"/>
        <sz val="11"/>
        <color theme="1"/>
        <name val="Times New Roman"/>
        <family val="1"/>
        <scheme val="none"/>
      </font>
      <numFmt numFmtId="19" formatCode="dd/mm/yyyy"/>
      <alignment horizontal="center"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Times New Roman"/>
        <family val="1"/>
        <scheme val="none"/>
      </font>
      <numFmt numFmtId="3" formatCode="#,##0"/>
      <alignment horizontal="center" vertical="center" textRotation="0" wrapText="0" indent="0" justifyLastLine="0" shrinkToFit="0" readingOrder="0"/>
      <border diagonalUp="0" diagonalDown="0" outline="0">
        <left style="thin">
          <color indexed="64"/>
        </left>
        <right style="thin">
          <color indexed="64"/>
        </right>
      </border>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border diagonalUp="0" diagonalDown="0" outline="0">
        <left style="thin">
          <color indexed="64"/>
        </left>
        <right style="thin">
          <color indexed="64"/>
        </right>
      </border>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border diagonalUp="0" diagonalDown="0" outline="0">
        <left style="thin">
          <color indexed="64"/>
        </left>
        <right style="thin">
          <color indexed="64"/>
        </right>
      </border>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dxf>
    <dxf>
      <border outline="0">
        <right style="thin">
          <color indexed="64"/>
        </right>
        <top style="thin">
          <color indexed="64"/>
        </top>
      </border>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dxf>
    <dxf>
      <border outline="0">
        <bottom style="medium">
          <color indexed="64"/>
        </bottom>
      </border>
    </dxf>
    <dxf>
      <font>
        <b val="0"/>
        <i val="0"/>
        <strike val="0"/>
        <condense val="0"/>
        <extend val="0"/>
        <outline val="0"/>
        <shadow val="0"/>
        <u val="none"/>
        <vertAlign val="baseline"/>
        <sz val="12"/>
        <color theme="0"/>
        <name val="Times New Roman"/>
        <family val="1"/>
        <scheme val="none"/>
      </font>
      <fill>
        <patternFill patternType="solid">
          <fgColor indexed="64"/>
          <bgColor theme="8"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rgb="FF92D050"/>
        </patternFill>
      </fill>
    </dxf>
    <dxf>
      <fill>
        <patternFill>
          <bgColor rgb="FFFFC000"/>
        </patternFill>
      </fill>
    </dxf>
    <dxf>
      <fill>
        <patternFill>
          <bgColor theme="7" tint="0.59996337778862885"/>
        </patternFill>
      </fill>
    </dxf>
    <dxf>
      <fill>
        <patternFill>
          <bgColor rgb="FFFF0000"/>
        </patternFill>
      </fill>
    </dxf>
    <dxf>
      <font>
        <color theme="0"/>
      </font>
      <fill>
        <patternFill>
          <bgColor rgb="FF113075"/>
        </patternFill>
      </fill>
    </dxf>
    <dxf>
      <font>
        <b/>
        <i val="0"/>
        <color rgb="FFFF0000"/>
      </font>
    </dxf>
    <dxf>
      <font>
        <b/>
        <i val="0"/>
        <color rgb="FFFF0000"/>
      </font>
    </dxf>
    <dxf>
      <fill>
        <patternFill>
          <bgColor rgb="FF92D050"/>
        </patternFill>
      </fill>
    </dxf>
    <dxf>
      <fill>
        <patternFill>
          <bgColor rgb="FFFFC000"/>
        </patternFill>
      </fill>
    </dxf>
    <dxf>
      <fill>
        <patternFill>
          <bgColor theme="7" tint="0.59996337778862885"/>
        </patternFill>
      </fill>
    </dxf>
    <dxf>
      <fill>
        <patternFill>
          <bgColor rgb="FFFF0000"/>
        </patternFill>
      </fill>
    </dxf>
    <dxf>
      <font>
        <color theme="0"/>
      </font>
      <fill>
        <patternFill>
          <bgColor rgb="FF113075"/>
        </patternFill>
      </fill>
    </dxf>
    <dxf>
      <font>
        <b/>
        <i val="0"/>
        <color rgb="FFFF0000"/>
      </font>
    </dxf>
    <dxf>
      <font>
        <b/>
        <i val="0"/>
        <color rgb="FFFF0000"/>
      </font>
    </dxf>
    <dxf>
      <font>
        <b/>
        <i val="0"/>
        <color rgb="FFFF0000"/>
      </font>
    </dxf>
    <dxf>
      <fill>
        <patternFill>
          <bgColor rgb="FF92D050"/>
        </patternFill>
      </fill>
    </dxf>
    <dxf>
      <fill>
        <patternFill>
          <bgColor rgb="FFFFC000"/>
        </patternFill>
      </fill>
    </dxf>
    <dxf>
      <fill>
        <patternFill>
          <bgColor theme="7" tint="0.59996337778862885"/>
        </patternFill>
      </fill>
    </dxf>
    <dxf>
      <fill>
        <patternFill>
          <bgColor rgb="FFFF0000"/>
        </patternFill>
      </fill>
    </dxf>
    <dxf>
      <font>
        <color theme="0"/>
      </font>
      <fill>
        <patternFill>
          <bgColor rgb="FF113075"/>
        </patternFill>
      </fill>
    </dxf>
    <dxf>
      <font>
        <b/>
        <i val="0"/>
        <color rgb="FFFF0000"/>
      </font>
    </dxf>
    <dxf>
      <font>
        <b/>
        <i val="0"/>
        <color rgb="FFFF0000"/>
      </font>
    </dxf>
    <dxf>
      <font>
        <b/>
        <i val="0"/>
        <color rgb="FFFF0000"/>
      </font>
    </dxf>
    <dxf>
      <font>
        <b/>
        <i val="0"/>
        <color rgb="FFFF0000"/>
      </font>
    </dxf>
    <dxf>
      <fill>
        <patternFill>
          <bgColor rgb="FF92D050"/>
        </patternFill>
      </fill>
    </dxf>
    <dxf>
      <fill>
        <patternFill>
          <bgColor rgb="FFFFC000"/>
        </patternFill>
      </fill>
    </dxf>
    <dxf>
      <fill>
        <patternFill>
          <bgColor theme="7" tint="0.59996337778862885"/>
        </patternFill>
      </fill>
    </dxf>
    <dxf>
      <fill>
        <patternFill>
          <bgColor rgb="FFFF0000"/>
        </patternFill>
      </fill>
    </dxf>
    <dxf>
      <font>
        <color theme="0"/>
      </font>
      <fill>
        <patternFill>
          <bgColor rgb="FF113075"/>
        </patternFill>
      </fill>
    </dxf>
    <dxf>
      <fill>
        <patternFill>
          <bgColor theme="8" tint="0.39994506668294322"/>
        </patternFill>
      </fill>
    </dxf>
    <dxf>
      <fill>
        <patternFill>
          <bgColor theme="0"/>
        </patternFill>
      </fill>
    </dxf>
    <dxf>
      <font>
        <color theme="0"/>
      </font>
      <fill>
        <patternFill>
          <bgColor theme="8" tint="-0.24994659260841701"/>
        </patternFill>
      </fill>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thin">
          <color auto="1"/>
        </top>
        <bottom style="medium">
          <color auto="1"/>
        </bottom>
        <vertical style="medium">
          <color auto="1"/>
        </vertical>
        <horizontal style="thin">
          <color auto="1"/>
        </horizontal>
      </border>
    </dxf>
  </dxfs>
  <tableStyles count="1" defaultTableStyle="TableStyleMedium2" defaultPivotStyle="PivotStyleLight16">
    <tableStyle name="Tabellstil 1" pivot="0" count="4" xr9:uid="{A5747170-8D9B-4F96-8F30-4C1D076BA031}">
      <tableStyleElement type="wholeTable" dxfId="54"/>
      <tableStyleElement type="headerRow" dxfId="53"/>
      <tableStyleElement type="firstRowStripe" dxfId="52"/>
      <tableStyleElement type="secondRowStripe" dxfId="51"/>
    </tableStyle>
  </tableStyles>
  <colors>
    <mruColors>
      <color rgb="FF113075"/>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Respons</cx:v>
        </cx:txData>
      </cx:tx>
      <cx:txPr>
        <a:bodyPr rot="0" spcFirstLastPara="1" vertOverflow="ellipsis" vert="horz" wrap="square" lIns="38100" tIns="19050" rIns="38100" bIns="19050" anchor="ctr" anchorCtr="1" compatLnSpc="0"/>
        <a:lstStyle/>
        <a:p>
          <a:pPr algn="ctr" rtl="0">
            <a:defRPr sz="1800" b="1" i="0" u="none" strike="noStrike" kern="1200" baseline="0">
              <a:solidFill>
                <a:sysClr val="windowText" lastClr="000000"/>
              </a:solidFill>
              <a:latin typeface="+mn-lt"/>
              <a:ea typeface="+mn-ea"/>
              <a:cs typeface="+mn-cs"/>
            </a:defRPr>
          </a:pPr>
          <a:r>
            <a:rPr kumimoji="0" lang="en-US" sz="1800" b="1" i="0" u="none" strike="noStrike" kern="1200" cap="none" spc="0" normalizeH="0" baseline="0" noProof="0">
              <a:ln>
                <a:noFill/>
              </a:ln>
              <a:solidFill>
                <a:sysClr val="windowText" lastClr="000000"/>
              </a:solidFill>
              <a:effectLst/>
              <a:uLnTx/>
              <a:uFillTx/>
              <a:latin typeface="Calibri" panose="020F0502020204030204"/>
            </a:rPr>
            <a:t>Respons</a:t>
          </a:r>
        </a:p>
      </cx:txPr>
    </cx:title>
    <cx:plotArea>
      <cx:plotAreaRegion>
        <cx:series layoutId="sunburst" uniqueId="{00000001-D4A7-4B5E-8F4F-075B02FD47FF}">
          <cx:tx>
            <cx:txData>
              <cx:f/>
              <cx:v>Respons</cx:v>
            </cx:txData>
          </cx:tx>
          <cx:dataLabels>
            <cx:visibility seriesName="0" categoryName="1" value="1"/>
          </cx:dataLabels>
          <cx:dataId val="0"/>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Skoen trykker...</cx:v>
        </cx:txData>
      </cx:tx>
      <cx:txPr>
        <a:bodyPr spcFirstLastPara="1" vertOverflow="ellipsis" horzOverflow="overflow" wrap="square" lIns="0" tIns="0" rIns="0" bIns="0" anchor="ctr" anchorCtr="1"/>
        <a:lstStyle/>
        <a:p>
          <a:pPr algn="ctr" rtl="0">
            <a:defRPr/>
          </a:pPr>
          <a:r>
            <a:rPr lang="nb-NO" sz="1800" b="1" i="0" u="none" strike="noStrike" kern="1200" baseline="0">
              <a:solidFill>
                <a:sysClr val="windowText" lastClr="000000"/>
              </a:solidFill>
              <a:latin typeface="Calibri" panose="020F0502020204030204"/>
            </a:rPr>
            <a:t>Skoen trykker...</a:t>
          </a:r>
        </a:p>
      </cx:txPr>
    </cx:title>
    <cx:plotArea>
      <cx:plotAreaRegion>
        <cx:series layoutId="sunburst" uniqueId="{00000000-C49F-4A2E-BD8A-263DD9D5C400}">
          <cx:tx>
            <cx:txData>
              <cx:f/>
              <cx:v>Skoen trykker…</cx:v>
            </cx:txData>
          </cx:tx>
          <cx:dataLabels pos="ctr">
            <cx:visibility seriesName="0" categoryName="1" value="1"/>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Kontaktens stilling</cx:v>
        </cx:txData>
      </cx:tx>
      <cx:txPr>
        <a:bodyPr spcFirstLastPara="1" vertOverflow="ellipsis" horzOverflow="overflow" wrap="square" lIns="0" tIns="0" rIns="0" bIns="0" anchor="ctr" anchorCtr="1"/>
        <a:lstStyle/>
        <a:p>
          <a:pPr algn="ctr" rtl="0">
            <a:defRPr/>
          </a:pPr>
          <a:r>
            <a:rPr lang="nb-NO" sz="1800" b="1" i="0" u="none" strike="noStrike" kern="1200" baseline="0">
              <a:solidFill>
                <a:sysClr val="windowText" lastClr="000000"/>
              </a:solidFill>
              <a:latin typeface="Calibri" panose="020F0502020204030204"/>
            </a:rPr>
            <a:t>Kontaktens stilling</a:t>
          </a:r>
        </a:p>
      </cx:txPr>
    </cx:title>
    <cx:plotArea>
      <cx:plotAreaRegion>
        <cx:series layoutId="sunburst" uniqueId="{00000000-C49F-4A2E-BD8A-263DD9D5C400}">
          <cx:tx>
            <cx:txData>
              <cx:f/>
              <cx:v>Stillingskategori</cx:v>
            </cx:txData>
          </cx:tx>
          <cx:dataLabels pos="ctr">
            <cx:visibility seriesName="0" categoryName="1" value="1"/>
          </cx:dataLabels>
          <cx:dataId val="0"/>
        </cx:series>
      </cx:plotAreaRegion>
    </cx:plotArea>
    <cx:legend pos="b" align="ctr" overlay="0">
      <cx:txPr>
        <a:bodyPr spcFirstLastPara="1" vertOverflow="ellipsis" horzOverflow="overflow" wrap="square" lIns="0" tIns="0" rIns="0" bIns="0" anchor="ctr" anchorCtr="1"/>
        <a:lstStyle/>
        <a:p>
          <a:pPr algn="ctr" rtl="0">
            <a:defRPr sz="1400"/>
          </a:pPr>
          <a:endParaRPr lang="nb-NO" sz="1400" b="0" i="0" u="none" strike="noStrike" kern="1200" baseline="0">
            <a:solidFill>
              <a:sysClr val="windowText" lastClr="000000"/>
            </a:solidFill>
            <a:latin typeface="Calibri" panose="020F0502020204030204"/>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Status</cx:v>
        </cx:txData>
      </cx:tx>
      <cx:txPr>
        <a:bodyPr rot="0" spcFirstLastPara="1" vertOverflow="ellipsis" vert="horz" wrap="square" lIns="38100" tIns="19050" rIns="38100" bIns="19050" anchor="ctr" anchorCtr="1" compatLnSpc="0"/>
        <a:lstStyle/>
        <a:p>
          <a:pPr algn="ctr" rtl="0">
            <a:defRPr sz="1800" b="1" i="0" u="none" strike="noStrike" kern="1200" baseline="0">
              <a:solidFill>
                <a:sysClr val="windowText" lastClr="000000"/>
              </a:solidFill>
              <a:latin typeface="+mn-lt"/>
              <a:ea typeface="+mn-ea"/>
              <a:cs typeface="+mn-cs"/>
            </a:defRPr>
          </a:pPr>
          <a:r>
            <a:rPr kumimoji="0" lang="en-US" sz="1800" b="1" i="0" u="none" strike="noStrike" kern="1200" cap="none" spc="0" normalizeH="0" baseline="0" noProof="0">
              <a:ln>
                <a:noFill/>
              </a:ln>
              <a:solidFill>
                <a:sysClr val="windowText" lastClr="000000"/>
              </a:solidFill>
              <a:effectLst/>
              <a:uLnTx/>
              <a:uFillTx/>
              <a:latin typeface="Calibri" panose="020F0502020204030204"/>
            </a:rPr>
            <a:t>Status</a:t>
          </a:r>
        </a:p>
      </cx:txPr>
    </cx:title>
    <cx:plotArea>
      <cx:plotAreaRegion>
        <cx:series layoutId="sunburst" uniqueId="{00000000-FB13-4116-A4BF-0BC35C3210D1}">
          <cx:tx>
            <cx:txData>
              <cx:f/>
              <cx:v>Status</cx:v>
            </cx:txData>
          </cx:tx>
          <cx:dataLabels pos="ctr">
            <cx:visibility seriesName="0" categoryName="1" value="0"/>
          </cx:dataLabels>
          <cx:dataId val="0"/>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size">
        <cx:f>_xlchart.v1.15</cx:f>
      </cx:numDim>
    </cx:data>
  </cx:chartData>
  <cx:chart>
    <cx:title pos="t" align="ctr" overlay="0">
      <cx:tx>
        <cx:txData>
          <cx:v>Foilmodul</cx:v>
        </cx:txData>
      </cx:tx>
      <cx:txPr>
        <a:bodyPr spcFirstLastPara="1" vertOverflow="ellipsis" horzOverflow="overflow" wrap="square" lIns="0" tIns="0" rIns="0" bIns="0" anchor="ctr" anchorCtr="1"/>
        <a:lstStyle/>
        <a:p>
          <a:pPr algn="ctr" rtl="0">
            <a:defRPr/>
          </a:pPr>
          <a:r>
            <a:rPr lang="nb-NO" sz="1400" b="1" i="0" u="none" strike="noStrike" baseline="0">
              <a:solidFill>
                <a:sysClr val="windowText" lastClr="000000">
                  <a:lumMod val="65000"/>
                  <a:lumOff val="35000"/>
                </a:sysClr>
              </a:solidFill>
              <a:latin typeface="Calibri" panose="020F0502020204030204"/>
            </a:rPr>
            <a:t>Foilmodul</a:t>
          </a:r>
        </a:p>
      </cx:txPr>
    </cx:title>
    <cx:plotArea>
      <cx:plotAreaRegion>
        <cx:series layoutId="sunburst" uniqueId="{B27011D3-F42D-4989-9FE4-77517A5EF51B}">
          <cx:dataLabels pos="ctr">
            <cx:visibility seriesName="0" categoryName="1" value="1"/>
          </cx:dataLabels>
          <cx:dataId val="0"/>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size">
        <cx:f>_xlchart.v1.11</cx:f>
      </cx:numDim>
    </cx:data>
  </cx:chartData>
  <cx:chart>
    <cx:title pos="t" align="ctr" overlay="0">
      <cx:tx>
        <cx:txData>
          <cx:v>Vår kontaktperson</cx:v>
        </cx:txData>
      </cx:tx>
      <cx:txPr>
        <a:bodyPr spcFirstLastPara="1" vertOverflow="ellipsis" horzOverflow="overflow" wrap="square" lIns="0" tIns="0" rIns="0" bIns="0" anchor="ctr" anchorCtr="1"/>
        <a:lstStyle/>
        <a:p>
          <a:pPr algn="ctr" rtl="0">
            <a:defRPr/>
          </a:pPr>
          <a:r>
            <a:rPr lang="nb-NO" sz="1400" b="1" i="0" u="none" strike="noStrike" baseline="0">
              <a:solidFill>
                <a:sysClr val="windowText" lastClr="000000">
                  <a:lumMod val="65000"/>
                  <a:lumOff val="35000"/>
                </a:sysClr>
              </a:solidFill>
              <a:latin typeface="Calibri" panose="020F0502020204030204"/>
            </a:rPr>
            <a:t>Vår kontaktperson</a:t>
          </a:r>
        </a:p>
      </cx:txPr>
    </cx:title>
    <cx:plotArea>
      <cx:plotAreaRegion>
        <cx:series layoutId="sunburst" uniqueId="{B07B163E-5A37-4ED5-A21A-7E704BFCB54C}">
          <cx:dataLabels pos="ctr">
            <cx:visibility seriesName="0" categoryName="1" value="1"/>
          </cx:dataLabels>
          <cx:dataId val="0"/>
        </cx:series>
      </cx:plotAreaRegion>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title pos="t" align="ctr" overlay="0">
      <cx:tx>
        <cx:txData>
          <cx:v>Kontaktrolle</cx:v>
        </cx:txData>
      </cx:tx>
      <cx:txPr>
        <a:bodyPr spcFirstLastPara="1" vertOverflow="ellipsis" horzOverflow="overflow" wrap="square" lIns="0" tIns="0" rIns="0" bIns="0" anchor="ctr" anchorCtr="1"/>
        <a:lstStyle/>
        <a:p>
          <a:pPr algn="ctr" rtl="0">
            <a:defRPr/>
          </a:pPr>
          <a:r>
            <a:rPr lang="nb-NO" sz="1400" b="1" i="0" u="none" strike="noStrike" baseline="0">
              <a:solidFill>
                <a:sysClr val="windowText" lastClr="000000">
                  <a:lumMod val="65000"/>
                  <a:lumOff val="35000"/>
                </a:sysClr>
              </a:solidFill>
              <a:latin typeface="Calibri" panose="020F0502020204030204"/>
            </a:rPr>
            <a:t>Kontaktrolle</a:t>
          </a:r>
        </a:p>
      </cx:txPr>
    </cx:title>
    <cx:plotArea>
      <cx:plotAreaRegion>
        <cx:series layoutId="sunburst" uniqueId="{E46A4634-EAE5-4EA8-A4FC-7FD99E62C5D5}">
          <cx:dataLabels pos="ctr">
            <cx:visibility seriesName="0" categoryName="1" value="1"/>
          </cx:dataLabels>
          <cx:dataId val="0"/>
        </cx:series>
      </cx:plotAreaRegion>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_xlchart.v1.13</cx:f>
      </cx:numDim>
    </cx:data>
  </cx:chartData>
  <cx:chart>
    <cx:title pos="t" align="ctr" overlay="0">
      <cx:tx>
        <cx:txData>
          <cx:v>Introduksjonsform</cx:v>
        </cx:txData>
      </cx:tx>
      <cx:txPr>
        <a:bodyPr spcFirstLastPara="1" vertOverflow="ellipsis" horzOverflow="overflow" wrap="square" lIns="0" tIns="0" rIns="0" bIns="0" anchor="ctr" anchorCtr="1"/>
        <a:lstStyle/>
        <a:p>
          <a:pPr algn="ctr" rtl="0">
            <a:defRPr/>
          </a:pPr>
          <a:r>
            <a:rPr lang="nb-NO" sz="1400" b="0" i="0" u="none" strike="noStrike" baseline="0">
              <a:solidFill>
                <a:sysClr val="windowText" lastClr="000000">
                  <a:lumMod val="65000"/>
                  <a:lumOff val="35000"/>
                </a:sysClr>
              </a:solidFill>
              <a:latin typeface="Calibri" panose="020F0502020204030204"/>
            </a:rPr>
            <a:t>Introduksjonsform</a:t>
          </a:r>
        </a:p>
      </cx:txPr>
    </cx:title>
    <cx:plotArea>
      <cx:plotAreaRegion>
        <cx:series layoutId="sunburst" uniqueId="{32BDB82A-6251-4968-AD1D-D6BBE250DBAC}">
          <cx:dataLabels pos="ctr">
            <cx:visibility seriesName="0" categoryName="1" value="1"/>
          </cx:dataLabels>
          <cx:dataId val="0"/>
        </cx:series>
      </cx:plotAreaRegion>
    </cx:plotArea>
  </cx:chart>
</cx:chartSpace>
</file>

<file path=xl/charts/colors1.xml><?xml version="1.0" encoding="utf-8"?>
<cs:colorStyle xmlns:cs="http://schemas.microsoft.com/office/drawing/2012/chartStyle" xmlns:a="http://schemas.openxmlformats.org/drawingml/2006/main" meth="acrossLinear" id="2">
  <a:schemeClr val="accent1"/>
  <a:schemeClr val="accent2"/>
  <a:schemeClr val="accent3"/>
  <a:schemeClr val="accent4"/>
  <a:schemeClr val="accent5"/>
  <a:schemeClr val="accent6"/>
</cs:colorStyle>
</file>

<file path=xl/charts/colors2.xml><?xml version="1.0" encoding="utf-8"?>
<cs:colorStyle xmlns:cs="http://schemas.microsoft.com/office/drawing/2012/chartStyle" xmlns:a="http://schemas.openxmlformats.org/drawingml/2006/main" meth="acrossLinear" id="2">
  <a:schemeClr val="accent1"/>
  <a:schemeClr val="accent2"/>
  <a:schemeClr val="accent3"/>
  <a:schemeClr val="accent4"/>
  <a:schemeClr val="accent5"/>
  <a:schemeClr val="accent6"/>
</cs:colorStyle>
</file>

<file path=xl/charts/colors3.xml><?xml version="1.0" encoding="utf-8"?>
<cs:colorStyle xmlns:cs="http://schemas.microsoft.com/office/drawing/2012/chartStyle" xmlns:a="http://schemas.openxmlformats.org/drawingml/2006/main" meth="acrossLinear" id="2">
  <a:schemeClr val="accent1"/>
  <a:schemeClr val="accent2"/>
  <a:schemeClr val="accent3"/>
  <a:schemeClr val="accent4"/>
  <a:schemeClr val="accent5"/>
  <a:schemeClr val="accent6"/>
</cs:colorStyle>
</file>

<file path=xl/charts/colors4.xml><?xml version="1.0" encoding="utf-8"?>
<cs:colorStyle xmlns:cs="http://schemas.microsoft.com/office/drawing/2012/chartStyle" xmlns:a="http://schemas.openxmlformats.org/drawingml/2006/main" meth="acrossLinear" id="2">
  <a:schemeClr val="accent1"/>
  <a:schemeClr val="accent2"/>
  <a:schemeClr val="accent3"/>
  <a:schemeClr val="accent4"/>
  <a:schemeClr val="accent5"/>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3" Type="http://schemas.microsoft.com/office/2014/relationships/chartEx" Target="../charts/chartEx7.xml"/><Relationship Id="rId2" Type="http://schemas.microsoft.com/office/2014/relationships/chartEx" Target="../charts/chartEx6.xml"/><Relationship Id="rId1" Type="http://schemas.microsoft.com/office/2014/relationships/chartEx" Target="../charts/chartEx5.xml"/><Relationship Id="rId4" Type="http://schemas.microsoft.com/office/2014/relationships/chartEx" Target="../charts/chartEx8.xml"/></Relationships>
</file>

<file path=xl/drawings/drawing1.xml><?xml version="1.0" encoding="utf-8"?>
<xdr:wsDr xmlns:xdr="http://schemas.openxmlformats.org/drawingml/2006/spreadsheetDrawing" xmlns:a="http://schemas.openxmlformats.org/drawingml/2006/main">
  <xdr:twoCellAnchor>
    <xdr:from>
      <xdr:col>1</xdr:col>
      <xdr:colOff>487352</xdr:colOff>
      <xdr:row>23</xdr:row>
      <xdr:rowOff>125507</xdr:rowOff>
    </xdr:from>
    <xdr:to>
      <xdr:col>10</xdr:col>
      <xdr:colOff>116541</xdr:colOff>
      <xdr:row>49</xdr:row>
      <xdr:rowOff>17929</xdr:rowOff>
    </xdr:to>
    <mc:AlternateContent xmlns:mc="http://schemas.openxmlformats.org/markup-compatibility/2006">
      <mc:Choice xmlns:cx1="http://schemas.microsoft.com/office/drawing/2015/9/8/chartex" Requires="cx1">
        <xdr:graphicFrame macro="">
          <xdr:nvGraphicFramePr>
            <xdr:cNvPr id="10" name="Diagram 9">
              <a:extLst>
                <a:ext uri="{FF2B5EF4-FFF2-40B4-BE49-F238E27FC236}">
                  <a16:creationId xmlns:a16="http://schemas.microsoft.com/office/drawing/2014/main" id="{00B6F864-0720-4284-A7B0-DDF051B28756}"/>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68427" y="5088032"/>
              <a:ext cx="4725064" cy="4845422"/>
            </a:xfrm>
            <a:prstGeom prst="rect">
              <a:avLst/>
            </a:prstGeom>
            <a:solidFill>
              <a:prstClr val="white"/>
            </a:solidFill>
            <a:ln w="1">
              <a:solidFill>
                <a:prstClr val="green"/>
              </a:solidFill>
            </a:ln>
          </xdr:spPr>
          <xdr:txBody>
            <a:bodyPr vertOverflow="clip" horzOverflow="clip"/>
            <a:lstStyle/>
            <a:p>
              <a:r>
                <a:rPr lang="nb-NO"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325987</xdr:colOff>
      <xdr:row>23</xdr:row>
      <xdr:rowOff>125507</xdr:rowOff>
    </xdr:from>
    <xdr:to>
      <xdr:col>22</xdr:col>
      <xdr:colOff>1443318</xdr:colOff>
      <xdr:row>59</xdr:row>
      <xdr:rowOff>44824</xdr:rowOff>
    </xdr:to>
    <mc:AlternateContent xmlns:mc="http://schemas.openxmlformats.org/markup-compatibility/2006">
      <mc:Choice xmlns:cx1="http://schemas.microsoft.com/office/drawing/2015/9/8/chartex" Requires="cx1">
        <xdr:graphicFrame macro="">
          <xdr:nvGraphicFramePr>
            <xdr:cNvPr id="13" name="Diagram 12">
              <a:extLst>
                <a:ext uri="{FF2B5EF4-FFF2-40B4-BE49-F238E27FC236}">
                  <a16:creationId xmlns:a16="http://schemas.microsoft.com/office/drawing/2014/main" id="{6DB85FC8-0031-4CA5-81A4-105D39E1F28F}"/>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02937" y="5088032"/>
              <a:ext cx="9308831" cy="6777317"/>
            </a:xfrm>
            <a:prstGeom prst="rect">
              <a:avLst/>
            </a:prstGeom>
            <a:solidFill>
              <a:prstClr val="white"/>
            </a:solidFill>
            <a:ln w="1">
              <a:solidFill>
                <a:prstClr val="green"/>
              </a:solidFill>
            </a:ln>
          </xdr:spPr>
          <xdr:txBody>
            <a:bodyPr vertOverflow="clip" horzOverflow="clip"/>
            <a:lstStyle/>
            <a:p>
              <a:r>
                <a:rPr lang="nb-NO"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1712259</xdr:colOff>
      <xdr:row>23</xdr:row>
      <xdr:rowOff>125506</xdr:rowOff>
    </xdr:from>
    <xdr:to>
      <xdr:col>28</xdr:col>
      <xdr:colOff>304800</xdr:colOff>
      <xdr:row>61</xdr:row>
      <xdr:rowOff>30480</xdr:rowOff>
    </xdr:to>
    <mc:AlternateContent xmlns:mc="http://schemas.openxmlformats.org/markup-compatibility/2006">
      <mc:Choice xmlns:cx1="http://schemas.microsoft.com/office/drawing/2015/9/8/chartex" Requires="cx1">
        <xdr:graphicFrame macro="">
          <xdr:nvGraphicFramePr>
            <xdr:cNvPr id="15" name="Diagram 14">
              <a:extLst>
                <a:ext uri="{FF2B5EF4-FFF2-40B4-BE49-F238E27FC236}">
                  <a16:creationId xmlns:a16="http://schemas.microsoft.com/office/drawing/2014/main" id="{D6A94F4B-F0E3-4123-B318-95F55793B426}"/>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980709" y="5088031"/>
              <a:ext cx="7688916" cy="7143974"/>
            </a:xfrm>
            <a:prstGeom prst="rect">
              <a:avLst/>
            </a:prstGeom>
            <a:solidFill>
              <a:prstClr val="white"/>
            </a:solidFill>
            <a:ln w="1">
              <a:solidFill>
                <a:prstClr val="green"/>
              </a:solidFill>
            </a:ln>
          </xdr:spPr>
          <xdr:txBody>
            <a:bodyPr vertOverflow="clip" horzOverflow="clip"/>
            <a:lstStyle/>
            <a:p>
              <a:r>
                <a:rPr lang="nb-NO"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0</xdr:colOff>
      <xdr:row>62</xdr:row>
      <xdr:rowOff>0</xdr:rowOff>
    </xdr:from>
    <xdr:to>
      <xdr:col>13</xdr:col>
      <xdr:colOff>270630</xdr:colOff>
      <xdr:row>87</xdr:row>
      <xdr:rowOff>71221</xdr:rowOff>
    </xdr:to>
    <mc:AlternateContent xmlns:mc="http://schemas.openxmlformats.org/markup-compatibility/2006">
      <mc:Choice xmlns:cx1="http://schemas.microsoft.com/office/drawing/2015/9/8/chartex" Requires="cx1">
        <xdr:graphicFrame macro="">
          <xdr:nvGraphicFramePr>
            <xdr:cNvPr id="5" name="Diagram 4">
              <a:extLst>
                <a:ext uri="{FF2B5EF4-FFF2-40B4-BE49-F238E27FC236}">
                  <a16:creationId xmlns:a16="http://schemas.microsoft.com/office/drawing/2014/main" id="{8F93B21A-06FB-4932-8612-3ED38E6D553C}"/>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943225" y="12392025"/>
              <a:ext cx="4747380" cy="4833721"/>
            </a:xfrm>
            <a:prstGeom prst="rect">
              <a:avLst/>
            </a:prstGeom>
            <a:solidFill>
              <a:prstClr val="white"/>
            </a:solidFill>
            <a:ln w="1">
              <a:solidFill>
                <a:prstClr val="green"/>
              </a:solidFill>
            </a:ln>
          </xdr:spPr>
          <xdr:txBody>
            <a:bodyPr vertOverflow="clip" horzOverflow="clip"/>
            <a:lstStyle/>
            <a:p>
              <a:r>
                <a:rPr lang="nb-NO"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647700</xdr:colOff>
      <xdr:row>0</xdr:row>
      <xdr:rowOff>95249</xdr:rowOff>
    </xdr:from>
    <xdr:to>
      <xdr:col>12</xdr:col>
      <xdr:colOff>653143</xdr:colOff>
      <xdr:row>33</xdr:row>
      <xdr:rowOff>27214</xdr:rowOff>
    </xdr:to>
    <mc:AlternateContent xmlns:mc="http://schemas.openxmlformats.org/markup-compatibility/2006">
      <mc:Choice xmlns:cx1="http://schemas.microsoft.com/office/drawing/2015/9/8/chartex" Requires="cx1">
        <xdr:graphicFrame macro="">
          <xdr:nvGraphicFramePr>
            <xdr:cNvPr id="4" name="Diagram 3">
              <a:extLst>
                <a:ext uri="{FF2B5EF4-FFF2-40B4-BE49-F238E27FC236}">
                  <a16:creationId xmlns:a16="http://schemas.microsoft.com/office/drawing/2014/main" id="{4C79BF33-6674-4486-B0E3-A17D069211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95800" y="95249"/>
              <a:ext cx="5720443" cy="6218465"/>
            </a:xfrm>
            <a:prstGeom prst="rect">
              <a:avLst/>
            </a:prstGeom>
            <a:solidFill>
              <a:prstClr val="white"/>
            </a:solidFill>
            <a:ln w="1">
              <a:solidFill>
                <a:prstClr val="green"/>
              </a:solidFill>
            </a:ln>
          </xdr:spPr>
          <xdr:txBody>
            <a:bodyPr vertOverflow="clip" horzOverflow="clip"/>
            <a:lstStyle/>
            <a:p>
              <a:r>
                <a:rPr lang="nb-NO"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630011</xdr:colOff>
      <xdr:row>0</xdr:row>
      <xdr:rowOff>85997</xdr:rowOff>
    </xdr:from>
    <xdr:to>
      <xdr:col>21</xdr:col>
      <xdr:colOff>489858</xdr:colOff>
      <xdr:row>33</xdr:row>
      <xdr:rowOff>54429</xdr:rowOff>
    </xdr:to>
    <mc:AlternateContent xmlns:mc="http://schemas.openxmlformats.org/markup-compatibility/2006">
      <mc:Choice xmlns:cx1="http://schemas.microsoft.com/office/drawing/2015/9/8/chartex" Requires="cx1">
        <xdr:graphicFrame macro="">
          <xdr:nvGraphicFramePr>
            <xdr:cNvPr id="5" name="Diagram 4">
              <a:extLst>
                <a:ext uri="{FF2B5EF4-FFF2-40B4-BE49-F238E27FC236}">
                  <a16:creationId xmlns:a16="http://schemas.microsoft.com/office/drawing/2014/main" id="{B3EE0971-FE29-4228-98A2-54F4D12D55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907486" y="85997"/>
              <a:ext cx="5574847" cy="6254932"/>
            </a:xfrm>
            <a:prstGeom prst="rect">
              <a:avLst/>
            </a:prstGeom>
            <a:solidFill>
              <a:prstClr val="white"/>
            </a:solidFill>
            <a:ln w="1">
              <a:solidFill>
                <a:prstClr val="green"/>
              </a:solidFill>
            </a:ln>
          </xdr:spPr>
          <xdr:txBody>
            <a:bodyPr vertOverflow="clip" horzOverflow="clip"/>
            <a:lstStyle/>
            <a:p>
              <a:r>
                <a:rPr lang="nb-NO"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548640</xdr:colOff>
      <xdr:row>36</xdr:row>
      <xdr:rowOff>160019</xdr:rowOff>
    </xdr:from>
    <xdr:to>
      <xdr:col>14</xdr:col>
      <xdr:colOff>359229</xdr:colOff>
      <xdr:row>60</xdr:row>
      <xdr:rowOff>21771</xdr:rowOff>
    </xdr:to>
    <mc:AlternateContent xmlns:mc="http://schemas.openxmlformats.org/markup-compatibility/2006">
      <mc:Choice xmlns:cx1="http://schemas.microsoft.com/office/drawing/2015/9/8/chartex" Requires="cx1">
        <xdr:graphicFrame macro="">
          <xdr:nvGraphicFramePr>
            <xdr:cNvPr id="6" name="Diagram 5">
              <a:extLst>
                <a:ext uri="{FF2B5EF4-FFF2-40B4-BE49-F238E27FC236}">
                  <a16:creationId xmlns:a16="http://schemas.microsoft.com/office/drawing/2014/main" id="{03FEE407-6BF3-4AD3-A67F-32860C553A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396740" y="7018019"/>
              <a:ext cx="6954339" cy="4433752"/>
            </a:xfrm>
            <a:prstGeom prst="rect">
              <a:avLst/>
            </a:prstGeom>
            <a:solidFill>
              <a:prstClr val="white"/>
            </a:solidFill>
            <a:ln w="1">
              <a:solidFill>
                <a:prstClr val="green"/>
              </a:solidFill>
            </a:ln>
          </xdr:spPr>
          <xdr:txBody>
            <a:bodyPr vertOverflow="clip" horzOverflow="clip"/>
            <a:lstStyle/>
            <a:p>
              <a:r>
                <a:rPr lang="nb-NO"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206826</xdr:colOff>
      <xdr:row>61</xdr:row>
      <xdr:rowOff>70756</xdr:rowOff>
    </xdr:from>
    <xdr:to>
      <xdr:col>20</xdr:col>
      <xdr:colOff>500743</xdr:colOff>
      <xdr:row>111</xdr:row>
      <xdr:rowOff>54428</xdr:rowOff>
    </xdr:to>
    <mc:AlternateContent xmlns:mc="http://schemas.openxmlformats.org/markup-compatibility/2006">
      <mc:Choice xmlns:cx1="http://schemas.microsoft.com/office/drawing/2015/9/8/chartex" Requires="cx1">
        <xdr:graphicFrame macro="">
          <xdr:nvGraphicFramePr>
            <xdr:cNvPr id="8" name="Diagram 7">
              <a:extLst>
                <a:ext uri="{FF2B5EF4-FFF2-40B4-BE49-F238E27FC236}">
                  <a16:creationId xmlns:a16="http://schemas.microsoft.com/office/drawing/2014/main" id="{A315B3BA-B9D4-4A2D-9BA0-715917F882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769301" y="12167506"/>
              <a:ext cx="11009542" cy="9508672"/>
            </a:xfrm>
            <a:prstGeom prst="rect">
              <a:avLst/>
            </a:prstGeom>
            <a:solidFill>
              <a:prstClr val="white"/>
            </a:solidFill>
            <a:ln w="1">
              <a:solidFill>
                <a:prstClr val="green"/>
              </a:solidFill>
            </a:ln>
          </xdr:spPr>
          <xdr:txBody>
            <a:bodyPr vertOverflow="clip" horzOverflow="clip"/>
            <a:lstStyle/>
            <a:p>
              <a:r>
                <a:rPr lang="nb-NO"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Users/mp/Library/Containers/com.microsoft.Excel/Data/Documents/Users/mp/Library/Containers/com.microsoft.Excel/Data/Documents/C:/Users/mp/Dropbox%20(Wavefoil)/salgsarbeid%20(michael%20paulsens%20kopi%20som%20er%20i%20konflikt%202020-02-19)%20(kopi).xlsx?FCD489C3" TargetMode="External"/><Relationship Id="rId1" Type="http://schemas.openxmlformats.org/officeDocument/2006/relationships/externalLinkPath" Target="file:///\\FCD489C3\salgsarbeid%20(michael%20paulsens%20kopi%20som%20er%20i%20konflikt%202020-02-19)%20(kop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edata"/>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E0B06CE-B526-479A-8D55-FD1B3AA9F061}" name="Tabell14" displayName="Tabell14" ref="A1:R1078" totalsRowShown="0" headerRowDxfId="21" dataDxfId="19" headerRowBorderDxfId="20" tableBorderDxfId="18">
  <autoFilter ref="A1:R1078" xr:uid="{20175E83-3C12-479E-8040-D393ACAB0517}"/>
  <sortState xmlns:xlrd2="http://schemas.microsoft.com/office/spreadsheetml/2017/richdata2" ref="A2:R1078">
    <sortCondition descending="1" ref="F1:F1078"/>
  </sortState>
  <tableColumns count="18">
    <tableColumn id="1" xr3:uid="{A900B9F4-C6DC-483F-B423-EF64ABE786A4}" name="Kunde" dataDxfId="17"/>
    <tableColumn id="18" xr3:uid="{66169385-3AFA-4CC1-81F1-D5722DED77E1}" name="Prosjekt" dataDxfId="16"/>
    <tableColumn id="2" xr3:uid="{2D0933AD-9C7E-4213-8A1D-60E74AD45F8B}" name="Status" dataDxfId="15"/>
    <tableColumn id="3" xr3:uid="{4594AB98-28C5-4C0A-8BEA-50C7F0E43E4D}" name="Foilmodul" dataDxfId="14"/>
    <tableColumn id="4" xr3:uid="{3A4C4D9C-D334-403A-92A0-AB1698F77705}" name="Tilbud oversendt" dataDxfId="13"/>
    <tableColumn id="20" xr3:uid="{E7DBBE5D-8508-4576-BCBB-E0DE240FEF9A}" name="Siste kontakt" dataDxfId="12"/>
    <tableColumn id="5" xr3:uid="{083CF054-9599-429E-BF14-353E191C087B}" name="Dager siden kontakt" dataDxfId="11"/>
    <tableColumn id="6" xr3:uid="{1D48A5DA-FC82-4DA4-8ECB-2991FE076BE2}" name="Ansvarlig" dataDxfId="10"/>
    <tableColumn id="7" xr3:uid="{5E470188-2426-4122-B7B5-DFAF07FC5B71}" name="Kontaktperson" dataDxfId="9"/>
    <tableColumn id="19" xr3:uid="{EFF66019-A6A9-1545-82E7-F8D4FFB0D374}" name="Stillingskategori" dataDxfId="8"/>
    <tableColumn id="16" xr3:uid="{AD65802B-27CE-486D-9B52-C15B9724D8C2}" name="Telefon" dataDxfId="7"/>
    <tableColumn id="8" xr3:uid="{3E33B0B6-2459-4CD8-9B63-09AA93B4EC37}" name="E-post" dataDxfId="6"/>
    <tableColumn id="9" xr3:uid="{18B1F6B8-FEF1-4DFD-9BE5-56742BE4E264}" name="Kontaktrolle" dataDxfId="5"/>
    <tableColumn id="10" xr3:uid="{D1B813EA-7DD9-4B73-B304-E0081783E43D}" name="Introduksjonsform" dataDxfId="4"/>
    <tableColumn id="12" xr3:uid="{C35CE1C7-8D2A-4F56-A5A5-BD2451D6D38C}" name="Respons" dataDxfId="3"/>
    <tableColumn id="13" xr3:uid="{016CD859-2526-400F-829F-6977829BE2DA}" name="Kontaktgrunn" dataDxfId="2"/>
    <tableColumn id="17" xr3:uid="{B9CA6147-C706-FF4A-B6A4-0EB1471A10E8}" name="Skoen trykker…" dataDxfId="1"/>
    <tableColumn id="14" xr3:uid="{F7FD79E7-F745-4DE2-97E7-A9041EFDA52F}" name="Notat" dataDxfId="0"/>
  </tableColumns>
  <tableStyleInfo name="Tabellstil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oddbjorn.berntsen@nergard.no" TargetMode="External"/><Relationship Id="rId117" Type="http://schemas.openxmlformats.org/officeDocument/2006/relationships/hyperlink" Target="mailto:antti@rabn.fi" TargetMode="External"/><Relationship Id="rId21" Type="http://schemas.openxmlformats.org/officeDocument/2006/relationships/hyperlink" Target="mailto:raybor@nfk.no" TargetMode="External"/><Relationship Id="rId42" Type="http://schemas.openxmlformats.org/officeDocument/2006/relationships/hyperlink" Target="mailto:northamerica@seacormarine.com" TargetMode="External"/><Relationship Id="rId47" Type="http://schemas.openxmlformats.org/officeDocument/2006/relationships/hyperlink" Target="mailto:chartering@james-fisher.co.uk" TargetMode="External"/><Relationship Id="rId63" Type="http://schemas.openxmlformats.org/officeDocument/2006/relationships/hyperlink" Target="mailto:info@hunghua.com.tw" TargetMode="External"/><Relationship Id="rId68" Type="http://schemas.openxmlformats.org/officeDocument/2006/relationships/hyperlink" Target="mailto:charlie@vineyardfastferry.com" TargetMode="External"/><Relationship Id="rId84" Type="http://schemas.openxmlformats.org/officeDocument/2006/relationships/hyperlink" Target="mailto:rleuverink@windcatworkboats.com" TargetMode="External"/><Relationship Id="rId89" Type="http://schemas.openxmlformats.org/officeDocument/2006/relationships/hyperlink" Target="mailto:albert.rijkens@damen.com" TargetMode="External"/><Relationship Id="rId112" Type="http://schemas.openxmlformats.org/officeDocument/2006/relationships/hyperlink" Target="mailto:procurement@damen" TargetMode="External"/><Relationship Id="rId133" Type="http://schemas.openxmlformats.org/officeDocument/2006/relationships/hyperlink" Target="mailto:post@ostervold.no" TargetMode="External"/><Relationship Id="rId138" Type="http://schemas.openxmlformats.org/officeDocument/2006/relationships/hyperlink" Target="mailto:johanavr@smyrilline.fo" TargetMode="External"/><Relationship Id="rId154" Type="http://schemas.openxmlformats.org/officeDocument/2006/relationships/hyperlink" Target="mailto:sgi@lovundskyss.no" TargetMode="External"/><Relationship Id="rId159" Type="http://schemas.openxmlformats.org/officeDocument/2006/relationships/hyperlink" Target="mailto:thomas.myhre@nsk.as" TargetMode="External"/><Relationship Id="rId175" Type="http://schemas.openxmlformats.org/officeDocument/2006/relationships/hyperlink" Target="mailto:einar.myklebust@braa.no" TargetMode="External"/><Relationship Id="rId170" Type="http://schemas.openxmlformats.org/officeDocument/2006/relationships/hyperlink" Target="mailto:mdlatarche@talk21.com" TargetMode="External"/><Relationship Id="rId16" Type="http://schemas.openxmlformats.org/officeDocument/2006/relationships/hyperlink" Target="mailto:knut@prestfjord.no" TargetMode="External"/><Relationship Id="rId107" Type="http://schemas.openxmlformats.org/officeDocument/2006/relationships/hyperlink" Target="mailto:fredrik@odfjellwind.com" TargetMode="External"/><Relationship Id="rId11" Type="http://schemas.openxmlformats.org/officeDocument/2006/relationships/hyperlink" Target="mailto:jor@knudehansen.com" TargetMode="External"/><Relationship Id="rId32" Type="http://schemas.openxmlformats.org/officeDocument/2006/relationships/hyperlink" Target="mailto:oyvind.savik@havila.no" TargetMode="External"/><Relationship Id="rId37" Type="http://schemas.openxmlformats.org/officeDocument/2006/relationships/hyperlink" Target="mailto:andrew.link@seacatservices.co.uk" TargetMode="External"/><Relationship Id="rId53" Type="http://schemas.openxmlformats.org/officeDocument/2006/relationships/hyperlink" Target="mailto:sekretariat@offshoreservice.de" TargetMode="External"/><Relationship Id="rId58" Type="http://schemas.openxmlformats.org/officeDocument/2006/relationships/hyperlink" Target="mailto:admin@turnericeni.com" TargetMode="External"/><Relationship Id="rId74" Type="http://schemas.openxmlformats.org/officeDocument/2006/relationships/hyperlink" Target="mailto:svein.erik.mykland@um.no" TargetMode="External"/><Relationship Id="rId79" Type="http://schemas.openxmlformats.org/officeDocument/2006/relationships/hyperlink" Target="mailto:tmehew@njordoffshore.com" TargetMode="External"/><Relationship Id="rId102" Type="http://schemas.openxmlformats.org/officeDocument/2006/relationships/hyperlink" Target="mailto:ktk@arrivashippingno" TargetMode="External"/><Relationship Id="rId123" Type="http://schemas.openxmlformats.org/officeDocument/2006/relationships/hyperlink" Target="mailto:pjs@skipskompetanse.no" TargetMode="External"/><Relationship Id="rId128" Type="http://schemas.openxmlformats.org/officeDocument/2006/relationships/hyperlink" Target="mailto:ronny.pal.kvalsvik@remoffshore.no" TargetMode="External"/><Relationship Id="rId144" Type="http://schemas.openxmlformats.org/officeDocument/2006/relationships/hyperlink" Target="mailto:borgar@fjordbat.no" TargetMode="External"/><Relationship Id="rId149" Type="http://schemas.openxmlformats.org/officeDocument/2006/relationships/hyperlink" Target="mailto:jadwiga.sztelwander@deltamarin.com" TargetMode="External"/><Relationship Id="rId5" Type="http://schemas.openxmlformats.org/officeDocument/2006/relationships/hyperlink" Target="mailto:peter.hermansson@fkab.se" TargetMode="External"/><Relationship Id="rId90" Type="http://schemas.openxmlformats.org/officeDocument/2006/relationships/hyperlink" Target="mailto:tom@novasea.no" TargetMode="External"/><Relationship Id="rId95" Type="http://schemas.openxmlformats.org/officeDocument/2006/relationships/hyperlink" Target="mailto:info@royalgreenland.com" TargetMode="External"/><Relationship Id="rId160" Type="http://schemas.openxmlformats.org/officeDocument/2006/relationships/hyperlink" Target="mailto:Kjetil.Myren@havyard.com" TargetMode="External"/><Relationship Id="rId165" Type="http://schemas.openxmlformats.org/officeDocument/2006/relationships/hyperlink" Target="mailto:berkeley@palmerjohnson.com" TargetMode="External"/><Relationship Id="rId181" Type="http://schemas.openxmlformats.org/officeDocument/2006/relationships/hyperlink" Target="https://www.1881.no/person/stad/selje/hans-steinar-salt_1190309S1/" TargetMode="External"/><Relationship Id="rId186" Type="http://schemas.openxmlformats.org/officeDocument/2006/relationships/table" Target="../tables/table1.xml"/><Relationship Id="rId22" Type="http://schemas.openxmlformats.org/officeDocument/2006/relationships/hyperlink" Target="mailto:frode.skare@haugnett.no" TargetMode="External"/><Relationship Id="rId27" Type="http://schemas.openxmlformats.org/officeDocument/2006/relationships/hyperlink" Target="mailto:johan@strand-rederi.no" TargetMode="External"/><Relationship Id="rId43" Type="http://schemas.openxmlformats.org/officeDocument/2006/relationships/hyperlink" Target="mailto:c.visser@actamarine.com" TargetMode="External"/><Relationship Id="rId48" Type="http://schemas.openxmlformats.org/officeDocument/2006/relationships/hyperlink" Target="mailto:thomas.butz@samskip.com" TargetMode="External"/><Relationship Id="rId64" Type="http://schemas.openxmlformats.org/officeDocument/2006/relationships/hyperlink" Target="mailto:offshore@boskalis.com" TargetMode="External"/><Relationship Id="rId69" Type="http://schemas.openxmlformats.org/officeDocument/2006/relationships/hyperlink" Target="mailto:myles@greenmarineuk.com" TargetMode="External"/><Relationship Id="rId113" Type="http://schemas.openxmlformats.org/officeDocument/2006/relationships/hyperlink" Target="mailto:birgda@dahlfiskeri.no" TargetMode="External"/><Relationship Id="rId118" Type="http://schemas.openxmlformats.org/officeDocument/2006/relationships/hyperlink" Target="mailto:jhp@hvsa.dk" TargetMode="External"/><Relationship Id="rId134" Type="http://schemas.openxmlformats.org/officeDocument/2006/relationships/hyperlink" Target="mailto:jonnygarvik@gmail.com" TargetMode="External"/><Relationship Id="rId139" Type="http://schemas.openxmlformats.org/officeDocument/2006/relationships/hyperlink" Target="mailto:cato.engebretsen@siemoffshore.com" TargetMode="External"/><Relationship Id="rId80" Type="http://schemas.openxmlformats.org/officeDocument/2006/relationships/hyperlink" Target="mailto:jpm@wm-offshore.com" TargetMode="External"/><Relationship Id="rId85" Type="http://schemas.openxmlformats.org/officeDocument/2006/relationships/hyperlink" Target="mailto:enquiry.SGP@swirespo.com" TargetMode="External"/><Relationship Id="rId150" Type="http://schemas.openxmlformats.org/officeDocument/2006/relationships/hyperlink" Target="mailto:jor@knudehansen.com" TargetMode="External"/><Relationship Id="rId155" Type="http://schemas.openxmlformats.org/officeDocument/2006/relationships/hyperlink" Target="mailto:paal@skyssbat.no" TargetMode="External"/><Relationship Id="rId171" Type="http://schemas.openxmlformats.org/officeDocument/2006/relationships/hyperlink" Target="mailto:roar.l@polarkonsult.no" TargetMode="External"/><Relationship Id="rId176" Type="http://schemas.openxmlformats.org/officeDocument/2006/relationships/hyperlink" Target="mailto:jk@marinteknikk.no" TargetMode="External"/><Relationship Id="rId12" Type="http://schemas.openxmlformats.org/officeDocument/2006/relationships/hyperlink" Target="mailto:kartom@mokster.no" TargetMode="External"/><Relationship Id="rId17" Type="http://schemas.openxmlformats.org/officeDocument/2006/relationships/hyperlink" Target="mailto:ewanm@maritimecraft.co.uk" TargetMode="External"/><Relationship Id="rId33" Type="http://schemas.openxmlformats.org/officeDocument/2006/relationships/hyperlink" Target="mailto:kare.nerland@vard.com" TargetMode="External"/><Relationship Id="rId38" Type="http://schemas.openxmlformats.org/officeDocument/2006/relationships/hyperlink" Target="mailto:harald.fotland@odfjell.com" TargetMode="External"/><Relationship Id="rId59" Type="http://schemas.openxmlformats.org/officeDocument/2006/relationships/hyperlink" Target="mailto:bencolman@diversemarine.co.uk" TargetMode="External"/><Relationship Id="rId103" Type="http://schemas.openxmlformats.org/officeDocument/2006/relationships/hyperlink" Target="mailto:vegagerdin@vegagerdin.is" TargetMode="External"/><Relationship Id="rId108" Type="http://schemas.openxmlformats.org/officeDocument/2006/relationships/hyperlink" Target="mailto:kjell.magne@ervikhavfiske.no" TargetMode="External"/><Relationship Id="rId124" Type="http://schemas.openxmlformats.org/officeDocument/2006/relationships/hyperlink" Target="mailto:inge.halstensen@halstensen.no" TargetMode="External"/><Relationship Id="rId129" Type="http://schemas.openxmlformats.org/officeDocument/2006/relationships/hyperlink" Target="mailto:asbjorn.vik@heimli.com" TargetMode="External"/><Relationship Id="rId54" Type="http://schemas.openxmlformats.org/officeDocument/2006/relationships/hyperlink" Target="mailto:vanbeek@emaroffshoreservices.com" TargetMode="External"/><Relationship Id="rId70" Type="http://schemas.openxmlformats.org/officeDocument/2006/relationships/hyperlink" Target="mailto:info@blountboats.com" TargetMode="External"/><Relationship Id="rId75" Type="http://schemas.openxmlformats.org/officeDocument/2006/relationships/hyperlink" Target="mailto:info@orsted.com" TargetMode="External"/><Relationship Id="rId91" Type="http://schemas.openxmlformats.org/officeDocument/2006/relationships/hyperlink" Target="mailto:mgk@a2sea.com" TargetMode="External"/><Relationship Id="rId96" Type="http://schemas.openxmlformats.org/officeDocument/2006/relationships/hyperlink" Target="mailto:seavar@skipasyn.is" TargetMode="External"/><Relationship Id="rId140" Type="http://schemas.openxmlformats.org/officeDocument/2006/relationships/hyperlink" Target="mailto:erik.leenders@km.kongsberg.com" TargetMode="External"/><Relationship Id="rId145" Type="http://schemas.openxmlformats.org/officeDocument/2006/relationships/hyperlink" Target="mailto:mail@rodne.no" TargetMode="External"/><Relationship Id="rId161" Type="http://schemas.openxmlformats.org/officeDocument/2006/relationships/hyperlink" Target="mailto:val@polarny.no" TargetMode="External"/><Relationship Id="rId166" Type="http://schemas.openxmlformats.org/officeDocument/2006/relationships/hyperlink" Target="mailto:svein.nikolaisen@nsk.as" TargetMode="External"/><Relationship Id="rId182" Type="http://schemas.openxmlformats.org/officeDocument/2006/relationships/hyperlink" Target="mailto:phh@seatank.no" TargetMode="External"/><Relationship Id="rId1" Type="http://schemas.openxmlformats.org/officeDocument/2006/relationships/hyperlink" Target="mailto:andreas@selsbane.no" TargetMode="External"/><Relationship Id="rId6" Type="http://schemas.openxmlformats.org/officeDocument/2006/relationships/hyperlink" Target="mailto:james@walkermarinedesign.co.uk" TargetMode="External"/><Relationship Id="rId23" Type="http://schemas.openxmlformats.org/officeDocument/2006/relationships/hyperlink" Target="mailto:martin.landstrom@n-o-s.eu" TargetMode="External"/><Relationship Id="rId28" Type="http://schemas.openxmlformats.org/officeDocument/2006/relationships/hyperlink" Target="mailto:egil@sorheimholding.no" TargetMode="External"/><Relationship Id="rId49" Type="http://schemas.openxmlformats.org/officeDocument/2006/relationships/hyperlink" Target="mailto:tf@silversea.no" TargetMode="External"/><Relationship Id="rId114" Type="http://schemas.openxmlformats.org/officeDocument/2006/relationships/hyperlink" Target="mailto:firmapost@dronen.no" TargetMode="External"/><Relationship Id="rId119" Type="http://schemas.openxmlformats.org/officeDocument/2006/relationships/hyperlink" Target="mailto:oceans@fredolsen.co.uk" TargetMode="External"/><Relationship Id="rId44" Type="http://schemas.openxmlformats.org/officeDocument/2006/relationships/hyperlink" Target="mailto:info@osd-imt.com" TargetMode="External"/><Relationship Id="rId60" Type="http://schemas.openxmlformats.org/officeDocument/2006/relationships/hyperlink" Target="mailto:bob@mainprizeoffshore.co.uk" TargetMode="External"/><Relationship Id="rId65" Type="http://schemas.openxmlformats.org/officeDocument/2006/relationships/hyperlink" Target="mailto:mik@mho-co.dk" TargetMode="External"/><Relationship Id="rId81" Type="http://schemas.openxmlformats.org/officeDocument/2006/relationships/hyperlink" Target="mailto:info@vroon.nl" TargetMode="External"/><Relationship Id="rId86" Type="http://schemas.openxmlformats.org/officeDocument/2006/relationships/hyperlink" Target="mailto:oddleif@wigdahl@ntsasa.no" TargetMode="External"/><Relationship Id="rId130" Type="http://schemas.openxmlformats.org/officeDocument/2006/relationships/hyperlink" Target="mailto:andreas.norberg@lntmarine.com" TargetMode="External"/><Relationship Id="rId135" Type="http://schemas.openxmlformats.org/officeDocument/2006/relationships/hyperlink" Target="mailto:einar.saele@hotmail.com" TargetMode="External"/><Relationship Id="rId151" Type="http://schemas.openxmlformats.org/officeDocument/2006/relationships/hyperlink" Target="mailto:henrik.sjoblom@km.kongsberg.com" TargetMode="External"/><Relationship Id="rId156" Type="http://schemas.openxmlformats.org/officeDocument/2006/relationships/hyperlink" Target="mailto:post@fjordcharter.no" TargetMode="External"/><Relationship Id="rId177" Type="http://schemas.openxmlformats.org/officeDocument/2006/relationships/hyperlink" Target="https://www.1881.no/person/gloppen/hyen/olav-marius-aa_33356910S1/" TargetMode="External"/><Relationship Id="rId4" Type="http://schemas.openxmlformats.org/officeDocument/2006/relationships/hyperlink" Target="mailto:frank.wiebe@fwol.de" TargetMode="External"/><Relationship Id="rId9" Type="http://schemas.openxmlformats.org/officeDocument/2006/relationships/hyperlink" Target="mailto:mag@celsiusshipping.com" TargetMode="External"/><Relationship Id="rId172" Type="http://schemas.openxmlformats.org/officeDocument/2006/relationships/hyperlink" Target="mailto:roar.l@polarkonsult.no" TargetMode="External"/><Relationship Id="rId180" Type="http://schemas.openxmlformats.org/officeDocument/2006/relationships/hyperlink" Target="mailto:tj@hagland.com" TargetMode="External"/><Relationship Id="rId13" Type="http://schemas.openxmlformats.org/officeDocument/2006/relationships/hyperlink" Target="mailto:leo@tidal-transit.com" TargetMode="External"/><Relationship Id="rId18" Type="http://schemas.openxmlformats.org/officeDocument/2006/relationships/hyperlink" Target="mailto:trygve.espelanbd@esna.no" TargetMode="External"/><Relationship Id="rId39" Type="http://schemas.openxmlformats.org/officeDocument/2006/relationships/hyperlink" Target="mailto:design@one2three.com.au" TargetMode="External"/><Relationship Id="rId109" Type="http://schemas.openxmlformats.org/officeDocument/2006/relationships/hyperlink" Target="mailto:gaute.larsen@thn.no" TargetMode="External"/><Relationship Id="rId34" Type="http://schemas.openxmlformats.org/officeDocument/2006/relationships/hyperlink" Target="mailto:val@polarny.no" TargetMode="External"/><Relationship Id="rId50" Type="http://schemas.openxmlformats.org/officeDocument/2006/relationships/hyperlink" Target="mailto:ka@gearbulk.com" TargetMode="External"/><Relationship Id="rId55" Type="http://schemas.openxmlformats.org/officeDocument/2006/relationships/hyperlink" Target="mailto:info@seazip.com" TargetMode="External"/><Relationship Id="rId76" Type="http://schemas.openxmlformats.org/officeDocument/2006/relationships/hyperlink" Target="mailto:john.strathearn@northlinkferries.co.uk" TargetMode="External"/><Relationship Id="rId97" Type="http://schemas.openxmlformats.org/officeDocument/2006/relationships/hyperlink" Target="mailto:bergthor@nesfiskur.is" TargetMode="External"/><Relationship Id="rId104" Type="http://schemas.openxmlformats.org/officeDocument/2006/relationships/hyperlink" Target="mailto:gildas@odcmarine.com" TargetMode="External"/><Relationship Id="rId120" Type="http://schemas.openxmlformats.org/officeDocument/2006/relationships/hyperlink" Target="mailto:torfinn.hansvik@moenmarin.no" TargetMode="External"/><Relationship Id="rId125" Type="http://schemas.openxmlformats.org/officeDocument/2006/relationships/hyperlink" Target="mailto:abl@ral.gl" TargetMode="External"/><Relationship Id="rId141" Type="http://schemas.openxmlformats.org/officeDocument/2006/relationships/hyperlink" Target="mailto:per@gulenskyss.no" TargetMode="External"/><Relationship Id="rId146" Type="http://schemas.openxmlformats.org/officeDocument/2006/relationships/hyperlink" Target="mailto:post@langholmen-expressen.no" TargetMode="External"/><Relationship Id="rId167" Type="http://schemas.openxmlformats.org/officeDocument/2006/relationships/hyperlink" Target="mailto:sr@wlco.no" TargetMode="External"/><Relationship Id="rId7" Type="http://schemas.openxmlformats.org/officeDocument/2006/relationships/hyperlink" Target="mailto:einar.myklebust@braa.no" TargetMode="External"/><Relationship Id="rId71" Type="http://schemas.openxmlformats.org/officeDocument/2006/relationships/hyperlink" Target="mailto:info@majormarine.com" TargetMode="External"/><Relationship Id="rId92" Type="http://schemas.openxmlformats.org/officeDocument/2006/relationships/hyperlink" Target="mailto:info@ukfisheries.net" TargetMode="External"/><Relationship Id="rId162" Type="http://schemas.openxmlformats.org/officeDocument/2006/relationships/hyperlink" Target="mailto:adeker@adnoc.ae" TargetMode="External"/><Relationship Id="rId183" Type="http://schemas.openxmlformats.org/officeDocument/2006/relationships/hyperlink" Target="mailto:christoph.schulte@bs-offshore.com" TargetMode="External"/><Relationship Id="rId2" Type="http://schemas.openxmlformats.org/officeDocument/2006/relationships/hyperlink" Target="mailto:jpa@ssl.fo" TargetMode="External"/><Relationship Id="rId29" Type="http://schemas.openxmlformats.org/officeDocument/2006/relationships/hyperlink" Target="mailto:jan@volstad.no" TargetMode="External"/><Relationship Id="rId24" Type="http://schemas.openxmlformats.org/officeDocument/2006/relationships/hyperlink" Target="mailto:jbone@bmtdp.com" TargetMode="External"/><Relationship Id="rId40" Type="http://schemas.openxmlformats.org/officeDocument/2006/relationships/hyperlink" Target="mailto:revolutiondesign@revolutiondesign.com.au" TargetMode="External"/><Relationship Id="rId45" Type="http://schemas.openxmlformats.org/officeDocument/2006/relationships/hyperlink" Target="mailto:arti.laitinen@mobimar.com" TargetMode="External"/><Relationship Id="rId66" Type="http://schemas.openxmlformats.org/officeDocument/2006/relationships/hyperlink" Target="mailto:bradley@midoceanwind.com" TargetMode="External"/><Relationship Id="rId87" Type="http://schemas.openxmlformats.org/officeDocument/2006/relationships/hyperlink" Target="mailto:bjarne.johannessen@ntsasa.no" TargetMode="External"/><Relationship Id="rId110" Type="http://schemas.openxmlformats.org/officeDocument/2006/relationships/hyperlink" Target="mailto:harry.thompson@stellersystems.co.uk" TargetMode="External"/><Relationship Id="rId115" Type="http://schemas.openxmlformats.org/officeDocument/2006/relationships/hyperlink" Target="mailto:geir@fiskebas.no" TargetMode="External"/><Relationship Id="rId131" Type="http://schemas.openxmlformats.org/officeDocument/2006/relationships/hyperlink" Target="mailto:weblan@online.no" TargetMode="External"/><Relationship Id="rId136" Type="http://schemas.openxmlformats.org/officeDocument/2006/relationships/hyperlink" Target="mailto:kontor@havskjer.no" TargetMode="External"/><Relationship Id="rId157" Type="http://schemas.openxmlformats.org/officeDocument/2006/relationships/hyperlink" Target="mailto:sveinung.vestbo@bsse.no" TargetMode="External"/><Relationship Id="rId178" Type="http://schemas.openxmlformats.org/officeDocument/2006/relationships/hyperlink" Target="mailto:jens-inge.hyndoy@ffi.no" TargetMode="External"/><Relationship Id="rId61" Type="http://schemas.openxmlformats.org/officeDocument/2006/relationships/hyperlink" Target="mailto:info@windservemarine.com" TargetMode="External"/><Relationship Id="rId82" Type="http://schemas.openxmlformats.org/officeDocument/2006/relationships/hyperlink" Target="mailto:info@dalbyoffshore.com" TargetMode="External"/><Relationship Id="rId152" Type="http://schemas.openxmlformats.org/officeDocument/2006/relationships/hyperlink" Target="mailto:bok@skipsteknisk.no" TargetMode="External"/><Relationship Id="rId173" Type="http://schemas.openxmlformats.org/officeDocument/2006/relationships/hyperlink" Target="mailto:morten.berhovde@fjellstrand.no" TargetMode="External"/><Relationship Id="rId19" Type="http://schemas.openxmlformats.org/officeDocument/2006/relationships/hyperlink" Target="mailto:arnaud.lepouliched@brittany-ferries.fr" TargetMode="External"/><Relationship Id="rId14" Type="http://schemas.openxmlformats.org/officeDocument/2006/relationships/hyperlink" Target="mailto:dan@incatcrowther.com" TargetMode="External"/><Relationship Id="rId30" Type="http://schemas.openxmlformats.org/officeDocument/2006/relationships/hyperlink" Target="mailto:info@mardeons.com" TargetMode="External"/><Relationship Id="rId35" Type="http://schemas.openxmlformats.org/officeDocument/2006/relationships/hyperlink" Target="mailto:jh@seaworks.no" TargetMode="External"/><Relationship Id="rId56" Type="http://schemas.openxmlformats.org/officeDocument/2006/relationships/hyperlink" Target="mailto:om@kem-offshore.dk" TargetMode="External"/><Relationship Id="rId77" Type="http://schemas.openxmlformats.org/officeDocument/2006/relationships/hyperlink" Target="mailto:nmf@misje.no" TargetMode="External"/><Relationship Id="rId100" Type="http://schemas.openxmlformats.org/officeDocument/2006/relationships/hyperlink" Target="mailto:janne.eklof@eslshipping.com" TargetMode="External"/><Relationship Id="rId105" Type="http://schemas.openxmlformats.org/officeDocument/2006/relationships/hyperlink" Target="mailto:esra.gul@cemreshipyard.com" TargetMode="External"/><Relationship Id="rId126" Type="http://schemas.openxmlformats.org/officeDocument/2006/relationships/hyperlink" Target="mailto:kot@jjuc.no" TargetMode="External"/><Relationship Id="rId147" Type="http://schemas.openxmlformats.org/officeDocument/2006/relationships/hyperlink" Target="mailto:vs@geoff.no" TargetMode="External"/><Relationship Id="rId168" Type="http://schemas.openxmlformats.org/officeDocument/2006/relationships/hyperlink" Target="mailto:s.vandersluis@grootshipdesign.nl" TargetMode="External"/><Relationship Id="rId8" Type="http://schemas.openxmlformats.org/officeDocument/2006/relationships/hyperlink" Target="mailto:nick.allen@rix.co.uk" TargetMode="External"/><Relationship Id="rId51" Type="http://schemas.openxmlformats.org/officeDocument/2006/relationships/hyperlink" Target="mailto:purchasing@strategicmarine.com" TargetMode="External"/><Relationship Id="rId72" Type="http://schemas.openxmlformats.org/officeDocument/2006/relationships/hyperlink" Target="mailto:crussel@surewindmarine.com" TargetMode="External"/><Relationship Id="rId93" Type="http://schemas.openxmlformats.org/officeDocument/2006/relationships/hyperlink" Target="mailto:info@atlanticlonglineas.com" TargetMode="External"/><Relationship Id="rId98" Type="http://schemas.openxmlformats.org/officeDocument/2006/relationships/hyperlink" Target="mailto:hpv@eimskip.com" TargetMode="External"/><Relationship Id="rId121" Type="http://schemas.openxmlformats.org/officeDocument/2006/relationships/hyperlink" Target="mailto:edmund.tolo@fjellstrand.no" TargetMode="External"/><Relationship Id="rId142" Type="http://schemas.openxmlformats.org/officeDocument/2006/relationships/hyperlink" Target="mailto:hakon@oyskyss.no" TargetMode="External"/><Relationship Id="rId163" Type="http://schemas.openxmlformats.org/officeDocument/2006/relationships/hyperlink" Target="mailto:christer.johansson@godbyshipping.fi" TargetMode="External"/><Relationship Id="rId184" Type="http://schemas.openxmlformats.org/officeDocument/2006/relationships/hyperlink" Target="mailto:thv@saltship.com" TargetMode="External"/><Relationship Id="rId3" Type="http://schemas.openxmlformats.org/officeDocument/2006/relationships/hyperlink" Target="mailto:dmanning@tdw.com" TargetMode="External"/><Relationship Id="rId25" Type="http://schemas.openxmlformats.org/officeDocument/2006/relationships/hyperlink" Target="mailto:joachim.ness@fosennamsos.no" TargetMode="External"/><Relationship Id="rId46" Type="http://schemas.openxmlformats.org/officeDocument/2006/relationships/hyperlink" Target="mailto:esko.pettay@meriara.fi" TargetMode="External"/><Relationship Id="rId67" Type="http://schemas.openxmlformats.org/officeDocument/2006/relationships/hyperlink" Target="mailto:info@windea.de" TargetMode="External"/><Relationship Id="rId116" Type="http://schemas.openxmlformats.org/officeDocument/2006/relationships/hyperlink" Target="mailto:hardhaus@hardhaus.as" TargetMode="External"/><Relationship Id="rId137" Type="http://schemas.openxmlformats.org/officeDocument/2006/relationships/hyperlink" Target="mailto:vermund.hjelland@eidesvik.no" TargetMode="External"/><Relationship Id="rId158" Type="http://schemas.openxmlformats.org/officeDocument/2006/relationships/hyperlink" Target="mailto:r.staub@zephyretboree.com" TargetMode="External"/><Relationship Id="rId20" Type="http://schemas.openxmlformats.org/officeDocument/2006/relationships/hyperlink" Target="mailto:rob.mathieson@irish%20ferries.com" TargetMode="External"/><Relationship Id="rId41" Type="http://schemas.openxmlformats.org/officeDocument/2006/relationships/hyperlink" Target="mailto:nelson@spectrum-offshore.com" TargetMode="External"/><Relationship Id="rId62" Type="http://schemas.openxmlformats.org/officeDocument/2006/relationships/hyperlink" Target="mailto:nava@nava.com.pl" TargetMode="External"/><Relationship Id="rId83" Type="http://schemas.openxmlformats.org/officeDocument/2006/relationships/hyperlink" Target="mailto:info@severnoffshoreservices.co.uk" TargetMode="External"/><Relationship Id="rId88" Type="http://schemas.openxmlformats.org/officeDocument/2006/relationships/hyperlink" Target="mailto:harry.boe@ntsasa.no" TargetMode="External"/><Relationship Id="rId111" Type="http://schemas.openxmlformats.org/officeDocument/2006/relationships/hyperlink" Target="mailto:Ola.Often@hurtigruten.com" TargetMode="External"/><Relationship Id="rId132" Type="http://schemas.openxmlformats.org/officeDocument/2006/relationships/hyperlink" Target="mailto:karl.fredrik.vistad@vard.com" TargetMode="External"/><Relationship Id="rId153" Type="http://schemas.openxmlformats.org/officeDocument/2006/relationships/hyperlink" Target="mailto:antoon.vancoillie@zulu-associates.com" TargetMode="External"/><Relationship Id="rId174" Type="http://schemas.openxmlformats.org/officeDocument/2006/relationships/hyperlink" Target="mailto:dbarrow@metalsharkboats.com" TargetMode="External"/><Relationship Id="rId179" Type="http://schemas.openxmlformats.org/officeDocument/2006/relationships/hyperlink" Target="mailto:monrad.hide@km.kongsberg.com" TargetMode="External"/><Relationship Id="rId15" Type="http://schemas.openxmlformats.org/officeDocument/2006/relationships/hyperlink" Target="mailto:goran@gmv.no" TargetMode="External"/><Relationship Id="rId36" Type="http://schemas.openxmlformats.org/officeDocument/2006/relationships/hyperlink" Target="mailto:kare.nerland@vard.com" TargetMode="External"/><Relationship Id="rId57" Type="http://schemas.openxmlformats.org/officeDocument/2006/relationships/hyperlink" Target="mailto:gareth.potts@mareeluk.com" TargetMode="External"/><Relationship Id="rId106" Type="http://schemas.openxmlformats.org/officeDocument/2006/relationships/hyperlink" Target="mailto:info@deesidecrewing.com" TargetMode="External"/><Relationship Id="rId127" Type="http://schemas.openxmlformats.org/officeDocument/2006/relationships/hyperlink" Target="mailto:anders@tarbit.se" TargetMode="External"/><Relationship Id="rId10" Type="http://schemas.openxmlformats.org/officeDocument/2006/relationships/hyperlink" Target="mailto:techprojects@ds.norden.com" TargetMode="External"/><Relationship Id="rId31" Type="http://schemas.openxmlformats.org/officeDocument/2006/relationships/hyperlink" Target="mailto:andy.page@chartwellmarine.com" TargetMode="External"/><Relationship Id="rId52" Type="http://schemas.openxmlformats.org/officeDocument/2006/relationships/hyperlink" Target="mailto:info@offshoreservice.de" TargetMode="External"/><Relationship Id="rId73" Type="http://schemas.openxmlformats.org/officeDocument/2006/relationships/hyperlink" Target="mailto:info@cwind.global" TargetMode="External"/><Relationship Id="rId78" Type="http://schemas.openxmlformats.org/officeDocument/2006/relationships/hyperlink" Target="mailto:osten.johnsson@tarntank.com" TargetMode="External"/><Relationship Id="rId94" Type="http://schemas.openxmlformats.org/officeDocument/2006/relationships/hyperlink" Target="mailto:kbp@atlanticship.dk" TargetMode="External"/><Relationship Id="rId99" Type="http://schemas.openxmlformats.org/officeDocument/2006/relationships/hyperlink" Target="mailto:linn.livang@c-shipping.se" TargetMode="External"/><Relationship Id="rId101" Type="http://schemas.openxmlformats.org/officeDocument/2006/relationships/hyperlink" Target="mailto:operations@balticline.com" TargetMode="External"/><Relationship Id="rId122" Type="http://schemas.openxmlformats.org/officeDocument/2006/relationships/hyperlink" Target="mailto:ove@vestvaerftet.dk" TargetMode="External"/><Relationship Id="rId143" Type="http://schemas.openxmlformats.org/officeDocument/2006/relationships/hyperlink" Target="mailto:post@helgoy.no" TargetMode="External"/><Relationship Id="rId148" Type="http://schemas.openxmlformats.org/officeDocument/2006/relationships/hyperlink" Target="mailto:malvin@stadyard.no" TargetMode="External"/><Relationship Id="rId164" Type="http://schemas.openxmlformats.org/officeDocument/2006/relationships/hyperlink" Target="mailto:lauri.tiainen@wartsila.com" TargetMode="External"/><Relationship Id="rId169" Type="http://schemas.openxmlformats.org/officeDocument/2006/relationships/hyperlink" Target="mailto:tobias.dessen@clarksons.com" TargetMode="External"/><Relationship Id="rId185"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B728D-A5C7-4E8A-9A31-B7D2E08D7C7A}">
  <dimension ref="A1:W1078"/>
  <sheetViews>
    <sheetView showGridLines="0" tabSelected="1" zoomScale="85" zoomScaleNormal="85" workbookViewId="0">
      <pane xSplit="8" topLeftCell="R1" activePane="topRight" state="frozen"/>
      <selection pane="topRight" activeCell="R4" sqref="R4"/>
    </sheetView>
  </sheetViews>
  <sheetFormatPr defaultColWidth="11.28515625" defaultRowHeight="15"/>
  <cols>
    <col min="1" max="1" width="31" style="2" bestFit="1" customWidth="1"/>
    <col min="2" max="2" width="36.85546875" style="6" bestFit="1" customWidth="1"/>
    <col min="3" max="3" width="20.42578125" style="6" customWidth="1"/>
    <col min="4" max="4" width="12.7109375" style="2" customWidth="1"/>
    <col min="5" max="5" width="11" style="4" bestFit="1" customWidth="1"/>
    <col min="6" max="6" width="15.28515625" style="11" bestFit="1" customWidth="1"/>
    <col min="7" max="7" width="12.7109375" style="71" customWidth="1"/>
    <col min="8" max="8" width="13.28515625" style="16" bestFit="1" customWidth="1"/>
    <col min="9" max="9" width="24.28515625" style="4" bestFit="1" customWidth="1"/>
    <col min="10" max="10" width="26.140625" style="4" bestFit="1" customWidth="1"/>
    <col min="11" max="11" width="20" style="6" bestFit="1" customWidth="1"/>
    <col min="12" max="12" width="35.7109375" style="5" bestFit="1" customWidth="1"/>
    <col min="13" max="13" width="17.7109375" style="4" bestFit="1" customWidth="1"/>
    <col min="14" max="14" width="25.7109375" style="4" bestFit="1" customWidth="1"/>
    <col min="15" max="16" width="19" style="4" bestFit="1" customWidth="1"/>
    <col min="17" max="17" width="37.140625" style="4" bestFit="1" customWidth="1"/>
    <col min="18" max="18" width="194.28515625" style="14" bestFit="1" customWidth="1"/>
    <col min="19" max="19" width="14.7109375" style="1" customWidth="1"/>
    <col min="20" max="20" width="24.28515625" style="1" bestFit="1" customWidth="1"/>
    <col min="21" max="21" width="10.7109375" style="1"/>
    <col min="22" max="22" width="24.28515625" style="1" bestFit="1" customWidth="1"/>
    <col min="23" max="23" width="10.7109375" style="1"/>
    <col min="24" max="16384" width="11.28515625" style="2"/>
  </cols>
  <sheetData>
    <row r="1" spans="1:23" s="23" customFormat="1" ht="60" customHeight="1" thickBot="1">
      <c r="A1" s="55" t="s">
        <v>19</v>
      </c>
      <c r="B1" s="56" t="s">
        <v>31</v>
      </c>
      <c r="C1" s="57" t="s">
        <v>949</v>
      </c>
      <c r="D1" s="58" t="s">
        <v>20</v>
      </c>
      <c r="E1" s="55" t="s">
        <v>935</v>
      </c>
      <c r="F1" s="59" t="s">
        <v>92</v>
      </c>
      <c r="G1" s="61" t="s">
        <v>38</v>
      </c>
      <c r="H1" s="69" t="s">
        <v>494</v>
      </c>
      <c r="I1" s="55" t="s">
        <v>495</v>
      </c>
      <c r="J1" s="55" t="s">
        <v>791</v>
      </c>
      <c r="K1" s="57" t="s">
        <v>56</v>
      </c>
      <c r="L1" s="58" t="s">
        <v>57</v>
      </c>
      <c r="M1" s="55" t="s">
        <v>11</v>
      </c>
      <c r="N1" s="55" t="s">
        <v>1</v>
      </c>
      <c r="O1" s="62" t="s">
        <v>0</v>
      </c>
      <c r="P1" s="55" t="s">
        <v>21</v>
      </c>
      <c r="Q1" s="55" t="s">
        <v>28</v>
      </c>
      <c r="R1" s="60" t="s">
        <v>478</v>
      </c>
      <c r="S1" s="41"/>
      <c r="T1" s="41"/>
      <c r="U1" s="41"/>
      <c r="V1" s="41"/>
      <c r="W1" s="41"/>
    </row>
    <row r="2" spans="1:23" ht="15.75" customHeight="1" thickBot="1">
      <c r="A2" s="4" t="s">
        <v>1205</v>
      </c>
      <c r="B2" s="6" t="s">
        <v>1084</v>
      </c>
      <c r="C2" s="6" t="s">
        <v>944</v>
      </c>
      <c r="D2" s="2" t="s">
        <v>44</v>
      </c>
      <c r="E2" s="8"/>
      <c r="F2" s="11">
        <v>44137</v>
      </c>
      <c r="G2" s="68">
        <f t="shared" ref="G2:G67" ca="1" si="0">TODAY()-F2</f>
        <v>0</v>
      </c>
      <c r="H2" s="16" t="s">
        <v>51</v>
      </c>
      <c r="I2" s="4" t="s">
        <v>1206</v>
      </c>
      <c r="J2" s="4" t="s">
        <v>939</v>
      </c>
      <c r="K2" s="19"/>
      <c r="M2" s="4" t="s">
        <v>12</v>
      </c>
      <c r="N2" s="4" t="s">
        <v>6</v>
      </c>
      <c r="O2" s="4" t="s">
        <v>2</v>
      </c>
      <c r="P2" s="4" t="s">
        <v>42</v>
      </c>
      <c r="Q2" s="13"/>
      <c r="R2" s="14" t="s">
        <v>1207</v>
      </c>
    </row>
    <row r="3" spans="1:23" ht="15.75" customHeight="1" thickBot="1">
      <c r="A3" s="4" t="s">
        <v>871</v>
      </c>
      <c r="B3" s="6" t="s">
        <v>1216</v>
      </c>
      <c r="C3" s="6" t="s">
        <v>944</v>
      </c>
      <c r="E3" s="17"/>
      <c r="F3" s="11">
        <v>44137</v>
      </c>
      <c r="G3" s="68"/>
      <c r="H3" s="16" t="s">
        <v>862</v>
      </c>
      <c r="I3" s="4" t="s">
        <v>1217</v>
      </c>
      <c r="J3" s="4" t="s">
        <v>789</v>
      </c>
      <c r="K3" s="19"/>
      <c r="L3" s="106" t="s">
        <v>1218</v>
      </c>
      <c r="M3" s="4" t="s">
        <v>13</v>
      </c>
      <c r="N3" s="6" t="s">
        <v>4</v>
      </c>
      <c r="O3" s="4" t="s">
        <v>2</v>
      </c>
      <c r="P3" s="4" t="s">
        <v>43</v>
      </c>
      <c r="Q3" s="6"/>
      <c r="R3" s="14" t="s">
        <v>1219</v>
      </c>
    </row>
    <row r="4" spans="1:23" ht="15.75" customHeight="1" thickBot="1">
      <c r="A4" s="4" t="s">
        <v>1212</v>
      </c>
      <c r="B4" s="6" t="s">
        <v>49</v>
      </c>
      <c r="C4" s="6" t="s">
        <v>944</v>
      </c>
      <c r="D4" s="5" t="s">
        <v>46</v>
      </c>
      <c r="E4" s="17"/>
      <c r="F4" s="11">
        <v>44137</v>
      </c>
      <c r="G4" s="68"/>
      <c r="H4" s="16" t="s">
        <v>862</v>
      </c>
      <c r="I4" s="4" t="s">
        <v>1213</v>
      </c>
      <c r="J4" s="4" t="s">
        <v>939</v>
      </c>
      <c r="K4" s="19">
        <v>491621717845</v>
      </c>
      <c r="L4" s="106" t="s">
        <v>1214</v>
      </c>
      <c r="M4" s="4" t="s">
        <v>12</v>
      </c>
      <c r="N4" s="6" t="s">
        <v>4</v>
      </c>
      <c r="O4" s="4" t="s">
        <v>2</v>
      </c>
      <c r="P4" s="4" t="s">
        <v>22</v>
      </c>
      <c r="Q4" s="6"/>
      <c r="R4" s="14" t="s">
        <v>1215</v>
      </c>
    </row>
    <row r="5" spans="1:23" ht="15.75" customHeight="1" thickBot="1">
      <c r="A5" s="4" t="s">
        <v>798</v>
      </c>
      <c r="B5" s="6" t="s">
        <v>1084</v>
      </c>
      <c r="C5" s="6" t="s">
        <v>948</v>
      </c>
      <c r="D5" s="5" t="s">
        <v>45</v>
      </c>
      <c r="E5" s="8"/>
      <c r="F5" s="11">
        <v>44137</v>
      </c>
      <c r="G5" s="68">
        <f t="shared" ca="1" si="0"/>
        <v>0</v>
      </c>
      <c r="H5" s="16" t="s">
        <v>51</v>
      </c>
      <c r="I5" s="4" t="s">
        <v>799</v>
      </c>
      <c r="J5" s="4" t="s">
        <v>282</v>
      </c>
      <c r="K5" s="19" t="s">
        <v>800</v>
      </c>
      <c r="L5" s="66" t="s">
        <v>801</v>
      </c>
      <c r="M5" s="4" t="s">
        <v>12</v>
      </c>
      <c r="N5" s="4" t="s">
        <v>5</v>
      </c>
      <c r="O5" s="4" t="s">
        <v>2</v>
      </c>
      <c r="P5" s="4" t="s">
        <v>43</v>
      </c>
      <c r="Q5" s="6" t="s">
        <v>15</v>
      </c>
      <c r="R5" s="14" t="s">
        <v>1210</v>
      </c>
      <c r="S5" s="38"/>
      <c r="T5" s="38"/>
      <c r="U5" s="38"/>
      <c r="V5" s="38"/>
      <c r="W5" s="38"/>
    </row>
    <row r="6" spans="1:23" ht="15.75" customHeight="1">
      <c r="A6" s="4" t="s">
        <v>134</v>
      </c>
      <c r="B6" s="6" t="s">
        <v>49</v>
      </c>
      <c r="C6" s="6" t="s">
        <v>948</v>
      </c>
      <c r="D6" s="5" t="s">
        <v>46</v>
      </c>
      <c r="E6" s="17">
        <v>1250000</v>
      </c>
      <c r="F6" s="11">
        <v>44134</v>
      </c>
      <c r="G6" s="68">
        <f t="shared" ca="1" si="0"/>
        <v>3</v>
      </c>
      <c r="H6" s="16" t="s">
        <v>47</v>
      </c>
      <c r="I6" s="4" t="s">
        <v>135</v>
      </c>
      <c r="K6" s="19" t="s">
        <v>136</v>
      </c>
      <c r="L6" s="36" t="s">
        <v>137</v>
      </c>
      <c r="M6" s="4" t="s">
        <v>12</v>
      </c>
      <c r="N6" s="6" t="s">
        <v>4</v>
      </c>
      <c r="O6" s="4" t="s">
        <v>2</v>
      </c>
      <c r="P6" s="4" t="s">
        <v>43</v>
      </c>
      <c r="Q6" s="6"/>
      <c r="R6" s="14" t="s">
        <v>1202</v>
      </c>
    </row>
    <row r="7" spans="1:23" ht="15.75" customHeight="1">
      <c r="A7" s="4" t="s">
        <v>1184</v>
      </c>
      <c r="B7" s="6" t="s">
        <v>1185</v>
      </c>
      <c r="C7" s="6" t="s">
        <v>944</v>
      </c>
      <c r="D7" s="5" t="s">
        <v>46</v>
      </c>
      <c r="E7" s="17"/>
      <c r="F7" s="11">
        <v>44133</v>
      </c>
      <c r="G7" s="10">
        <f t="shared" ca="1" si="0"/>
        <v>4</v>
      </c>
      <c r="H7" s="16" t="s">
        <v>51</v>
      </c>
      <c r="I7" s="4" t="s">
        <v>1183</v>
      </c>
      <c r="J7" s="4" t="s">
        <v>706</v>
      </c>
      <c r="K7" s="19"/>
      <c r="L7" s="44"/>
      <c r="M7" s="4" t="s">
        <v>872</v>
      </c>
      <c r="N7" s="6" t="s">
        <v>4</v>
      </c>
      <c r="O7" s="4" t="s">
        <v>2</v>
      </c>
      <c r="P7" s="4" t="s">
        <v>42</v>
      </c>
      <c r="Q7" s="6"/>
      <c r="R7" s="14" t="s">
        <v>1186</v>
      </c>
    </row>
    <row r="8" spans="1:23" ht="15.75" customHeight="1">
      <c r="A8" s="4" t="s">
        <v>1198</v>
      </c>
      <c r="B8" s="6" t="s">
        <v>1201</v>
      </c>
      <c r="C8" s="6" t="s">
        <v>948</v>
      </c>
      <c r="D8" s="5" t="s">
        <v>46</v>
      </c>
      <c r="E8" s="17"/>
      <c r="F8" s="11">
        <v>44133</v>
      </c>
      <c r="G8" s="10">
        <f t="shared" ca="1" si="0"/>
        <v>4</v>
      </c>
      <c r="H8" s="16" t="s">
        <v>51</v>
      </c>
      <c r="I8" s="4" t="s">
        <v>1199</v>
      </c>
      <c r="J8" s="4" t="s">
        <v>706</v>
      </c>
      <c r="K8" s="19"/>
      <c r="L8" s="44" t="s">
        <v>1200</v>
      </c>
      <c r="M8" s="4" t="s">
        <v>12</v>
      </c>
      <c r="N8" s="6" t="s">
        <v>6</v>
      </c>
      <c r="O8" s="4" t="s">
        <v>2</v>
      </c>
      <c r="P8" s="4" t="s">
        <v>22</v>
      </c>
      <c r="Q8" s="6" t="s">
        <v>15</v>
      </c>
    </row>
    <row r="9" spans="1:23" ht="15.75" customHeight="1">
      <c r="A9" s="4" t="s">
        <v>900</v>
      </c>
      <c r="B9" s="6" t="s">
        <v>1203</v>
      </c>
      <c r="C9" s="6" t="s">
        <v>944</v>
      </c>
      <c r="D9" s="5" t="s">
        <v>45</v>
      </c>
      <c r="E9" s="17"/>
      <c r="F9" s="11">
        <v>44133</v>
      </c>
      <c r="G9" s="10">
        <f t="shared" ca="1" si="0"/>
        <v>4</v>
      </c>
      <c r="H9" s="16" t="s">
        <v>51</v>
      </c>
      <c r="I9" s="4" t="s">
        <v>1197</v>
      </c>
      <c r="J9" s="4" t="s">
        <v>789</v>
      </c>
      <c r="K9" s="19"/>
      <c r="L9" s="87"/>
      <c r="M9" s="4" t="s">
        <v>13</v>
      </c>
      <c r="N9" s="6" t="s">
        <v>8</v>
      </c>
      <c r="O9" s="4" t="s">
        <v>2</v>
      </c>
      <c r="P9" s="4" t="s">
        <v>43</v>
      </c>
      <c r="Q9" s="6"/>
      <c r="R9" s="14" t="s">
        <v>1204</v>
      </c>
    </row>
    <row r="10" spans="1:23" ht="15.75" customHeight="1">
      <c r="A10" s="4" t="s">
        <v>1191</v>
      </c>
      <c r="B10" s="6" t="s">
        <v>1192</v>
      </c>
      <c r="C10" s="6" t="s">
        <v>944</v>
      </c>
      <c r="D10" s="2" t="s">
        <v>44</v>
      </c>
      <c r="E10" s="17"/>
      <c r="F10" s="11">
        <v>44132</v>
      </c>
      <c r="G10" s="10">
        <f t="shared" ca="1" si="0"/>
        <v>5</v>
      </c>
      <c r="H10" s="16" t="s">
        <v>51</v>
      </c>
      <c r="I10" s="4" t="s">
        <v>1195</v>
      </c>
      <c r="K10" s="19">
        <v>95155775</v>
      </c>
      <c r="L10" s="4"/>
      <c r="M10" s="4" t="s">
        <v>12</v>
      </c>
      <c r="N10" s="6" t="s">
        <v>5</v>
      </c>
      <c r="O10" s="4" t="s">
        <v>2</v>
      </c>
      <c r="P10" s="4" t="s">
        <v>43</v>
      </c>
      <c r="Q10" s="6"/>
      <c r="R10" s="14" t="s">
        <v>1196</v>
      </c>
    </row>
    <row r="11" spans="1:23" ht="15.75" customHeight="1">
      <c r="A11" s="4" t="s">
        <v>1187</v>
      </c>
      <c r="B11" s="6" t="s">
        <v>700</v>
      </c>
      <c r="D11" s="2" t="s">
        <v>44</v>
      </c>
      <c r="E11" s="17"/>
      <c r="F11" s="11">
        <v>44132</v>
      </c>
      <c r="G11" s="10">
        <f t="shared" ca="1" si="0"/>
        <v>5</v>
      </c>
      <c r="H11" s="16" t="s">
        <v>51</v>
      </c>
      <c r="I11" s="4" t="s">
        <v>1188</v>
      </c>
      <c r="J11" s="4" t="s">
        <v>282</v>
      </c>
      <c r="K11" s="19">
        <v>91180774</v>
      </c>
      <c r="M11" s="4" t="s">
        <v>12</v>
      </c>
      <c r="N11" s="6" t="s">
        <v>5</v>
      </c>
      <c r="O11" s="4" t="s">
        <v>2</v>
      </c>
      <c r="P11" s="4" t="s">
        <v>43</v>
      </c>
      <c r="Q11" s="6"/>
      <c r="R11" s="14" t="s">
        <v>1194</v>
      </c>
    </row>
    <row r="12" spans="1:23" ht="15.75" customHeight="1">
      <c r="A12" s="4" t="s">
        <v>1189</v>
      </c>
      <c r="B12" s="6" t="s">
        <v>700</v>
      </c>
      <c r="D12" s="5" t="s">
        <v>44</v>
      </c>
      <c r="E12" s="17"/>
      <c r="F12" s="11">
        <v>44132</v>
      </c>
      <c r="G12" s="10">
        <f t="shared" ca="1" si="0"/>
        <v>5</v>
      </c>
      <c r="H12" s="16" t="s">
        <v>51</v>
      </c>
      <c r="I12" s="4" t="s">
        <v>1190</v>
      </c>
      <c r="J12" s="4" t="s">
        <v>939</v>
      </c>
      <c r="K12" s="19">
        <v>48303622</v>
      </c>
      <c r="L12" s="66" t="s">
        <v>1193</v>
      </c>
      <c r="M12" s="4" t="s">
        <v>12</v>
      </c>
      <c r="N12" s="4" t="s">
        <v>5</v>
      </c>
      <c r="O12" s="4" t="s">
        <v>3</v>
      </c>
      <c r="P12" s="4" t="s">
        <v>43</v>
      </c>
      <c r="Q12" s="6"/>
      <c r="R12" s="14" t="s">
        <v>1209</v>
      </c>
    </row>
    <row r="13" spans="1:23" ht="15.75" customHeight="1">
      <c r="A13" s="4" t="s">
        <v>149</v>
      </c>
      <c r="B13" s="6" t="s">
        <v>148</v>
      </c>
      <c r="C13" s="6" t="s">
        <v>945</v>
      </c>
      <c r="D13" s="5" t="s">
        <v>44</v>
      </c>
      <c r="E13" s="17">
        <f>13000000*4</f>
        <v>52000000</v>
      </c>
      <c r="F13" s="11">
        <v>44131</v>
      </c>
      <c r="G13" s="10">
        <f t="shared" ca="1" si="0"/>
        <v>6</v>
      </c>
      <c r="H13" s="16" t="s">
        <v>40</v>
      </c>
      <c r="I13" s="4" t="s">
        <v>174</v>
      </c>
      <c r="J13" s="4" t="s">
        <v>282</v>
      </c>
      <c r="K13" s="43" t="s">
        <v>172</v>
      </c>
      <c r="L13" s="36" t="s">
        <v>173</v>
      </c>
      <c r="M13" s="4" t="s">
        <v>12</v>
      </c>
      <c r="N13" s="4" t="s">
        <v>27</v>
      </c>
      <c r="O13" s="4" t="s">
        <v>2</v>
      </c>
      <c r="P13" s="4" t="s">
        <v>22</v>
      </c>
      <c r="Q13" s="6" t="s">
        <v>60</v>
      </c>
      <c r="R13" s="14" t="s">
        <v>1174</v>
      </c>
    </row>
    <row r="14" spans="1:23" ht="15.75" customHeight="1">
      <c r="A14" s="4" t="s">
        <v>958</v>
      </c>
      <c r="B14" s="6" t="s">
        <v>960</v>
      </c>
      <c r="C14" s="6" t="s">
        <v>944</v>
      </c>
      <c r="D14" s="5" t="s">
        <v>53</v>
      </c>
      <c r="E14" s="39"/>
      <c r="F14" s="11">
        <v>44137</v>
      </c>
      <c r="G14" s="10">
        <f t="shared" ca="1" si="0"/>
        <v>0</v>
      </c>
      <c r="H14" s="51" t="s">
        <v>51</v>
      </c>
      <c r="I14" s="4" t="s">
        <v>963</v>
      </c>
      <c r="J14" s="4" t="s">
        <v>795</v>
      </c>
      <c r="K14" s="19"/>
      <c r="L14" s="44"/>
      <c r="M14" s="4" t="s">
        <v>872</v>
      </c>
      <c r="N14" s="4" t="s">
        <v>9</v>
      </c>
      <c r="O14" s="4" t="s">
        <v>2</v>
      </c>
      <c r="P14" s="4" t="s">
        <v>43</v>
      </c>
      <c r="Q14" s="6" t="s">
        <v>557</v>
      </c>
      <c r="R14" s="14" t="s">
        <v>1182</v>
      </c>
    </row>
    <row r="15" spans="1:23" ht="15.75" customHeight="1">
      <c r="A15" s="4" t="s">
        <v>1024</v>
      </c>
      <c r="B15" s="6" t="s">
        <v>1025</v>
      </c>
      <c r="C15" s="6" t="s">
        <v>945</v>
      </c>
      <c r="D15" s="5" t="s">
        <v>44</v>
      </c>
      <c r="E15" s="17">
        <v>13000000</v>
      </c>
      <c r="F15" s="11">
        <v>44130</v>
      </c>
      <c r="G15" s="10">
        <f t="shared" ca="1" si="0"/>
        <v>7</v>
      </c>
      <c r="H15" s="16" t="s">
        <v>51</v>
      </c>
      <c r="I15" s="4" t="s">
        <v>1022</v>
      </c>
      <c r="J15" s="4" t="s">
        <v>169</v>
      </c>
      <c r="K15" s="65">
        <v>94348720</v>
      </c>
      <c r="L15" s="44"/>
      <c r="M15" s="4" t="s">
        <v>12</v>
      </c>
      <c r="N15" s="4" t="s">
        <v>8</v>
      </c>
      <c r="O15" s="4" t="s">
        <v>2</v>
      </c>
      <c r="P15" s="4" t="s">
        <v>22</v>
      </c>
      <c r="Q15" s="6" t="s">
        <v>15</v>
      </c>
      <c r="R15" s="14" t="s">
        <v>1171</v>
      </c>
    </row>
    <row r="16" spans="1:23" ht="15.75" customHeight="1">
      <c r="A16" s="4" t="s">
        <v>1177</v>
      </c>
      <c r="C16" s="6" t="s">
        <v>944</v>
      </c>
      <c r="D16" s="5"/>
      <c r="E16" s="17"/>
      <c r="F16" s="11">
        <v>44130</v>
      </c>
      <c r="G16" s="10">
        <f t="shared" ca="1" si="0"/>
        <v>7</v>
      </c>
      <c r="H16" s="16" t="s">
        <v>51</v>
      </c>
      <c r="I16" s="5" t="s">
        <v>1178</v>
      </c>
      <c r="J16" s="4" t="s">
        <v>923</v>
      </c>
      <c r="K16" s="75"/>
      <c r="L16" s="44" t="s">
        <v>1179</v>
      </c>
      <c r="M16" s="4" t="s">
        <v>13</v>
      </c>
      <c r="N16" s="6" t="s">
        <v>24</v>
      </c>
      <c r="O16" s="4" t="s">
        <v>2</v>
      </c>
      <c r="P16" s="4" t="s">
        <v>43</v>
      </c>
      <c r="Q16" s="6" t="s">
        <v>557</v>
      </c>
      <c r="R16" s="14" t="s">
        <v>1180</v>
      </c>
    </row>
    <row r="17" spans="1:23" ht="15.75" customHeight="1">
      <c r="A17" s="4" t="s">
        <v>974</v>
      </c>
      <c r="B17" s="6" t="s">
        <v>975</v>
      </c>
      <c r="C17" s="6" t="s">
        <v>948</v>
      </c>
      <c r="D17" s="5" t="s">
        <v>53</v>
      </c>
      <c r="E17" s="17"/>
      <c r="F17" s="11">
        <v>44130</v>
      </c>
      <c r="G17" s="10">
        <f t="shared" ca="1" si="0"/>
        <v>7</v>
      </c>
      <c r="H17" s="67" t="s">
        <v>51</v>
      </c>
      <c r="I17" s="4" t="s">
        <v>976</v>
      </c>
      <c r="J17" s="4" t="s">
        <v>706</v>
      </c>
      <c r="K17" s="19" t="s">
        <v>977</v>
      </c>
      <c r="L17" s="87" t="s">
        <v>978</v>
      </c>
      <c r="M17" s="4" t="s">
        <v>12</v>
      </c>
      <c r="N17" s="6" t="s">
        <v>7</v>
      </c>
      <c r="O17" s="4" t="s">
        <v>2</v>
      </c>
      <c r="P17" s="4" t="s">
        <v>22</v>
      </c>
      <c r="Q17" s="6" t="s">
        <v>15</v>
      </c>
      <c r="R17" s="14" t="s">
        <v>1172</v>
      </c>
    </row>
    <row r="18" spans="1:23" ht="15.75" customHeight="1">
      <c r="A18" s="4" t="s">
        <v>1053</v>
      </c>
      <c r="B18" s="6" t="s">
        <v>1054</v>
      </c>
      <c r="C18" s="6" t="s">
        <v>948</v>
      </c>
      <c r="D18" s="5" t="s">
        <v>44</v>
      </c>
      <c r="E18" s="17"/>
      <c r="F18" s="11">
        <v>44130</v>
      </c>
      <c r="G18" s="10">
        <f t="shared" ca="1" si="0"/>
        <v>7</v>
      </c>
      <c r="H18" s="16" t="s">
        <v>40</v>
      </c>
      <c r="I18" s="4" t="s">
        <v>1055</v>
      </c>
      <c r="L18" s="72" t="s">
        <v>1056</v>
      </c>
      <c r="M18" s="4" t="s">
        <v>13</v>
      </c>
      <c r="N18" s="4" t="s">
        <v>6</v>
      </c>
      <c r="O18" s="4" t="s">
        <v>2</v>
      </c>
      <c r="P18" s="4" t="s">
        <v>22</v>
      </c>
      <c r="Q18" s="6"/>
      <c r="R18" s="14" t="s">
        <v>1175</v>
      </c>
    </row>
    <row r="19" spans="1:23" ht="15.75" customHeight="1">
      <c r="A19" s="4" t="s">
        <v>181</v>
      </c>
      <c r="B19" s="6" t="s">
        <v>735</v>
      </c>
      <c r="C19" s="6" t="s">
        <v>945</v>
      </c>
      <c r="D19" s="5" t="s">
        <v>45</v>
      </c>
      <c r="E19" s="17"/>
      <c r="F19" s="11">
        <v>44130</v>
      </c>
      <c r="G19" s="10">
        <f t="shared" ca="1" si="0"/>
        <v>7</v>
      </c>
      <c r="H19" s="16" t="s">
        <v>51</v>
      </c>
      <c r="I19" s="4" t="s">
        <v>969</v>
      </c>
      <c r="J19" s="4" t="s">
        <v>789</v>
      </c>
      <c r="K19" s="19"/>
      <c r="L19" s="47" t="s">
        <v>970</v>
      </c>
      <c r="M19" s="4" t="s">
        <v>13</v>
      </c>
      <c r="N19" s="4" t="s">
        <v>6</v>
      </c>
      <c r="O19" s="4" t="s">
        <v>2</v>
      </c>
      <c r="P19" s="4" t="s">
        <v>22</v>
      </c>
      <c r="Q19" s="6" t="s">
        <v>15</v>
      </c>
      <c r="R19" s="14" t="s">
        <v>1181</v>
      </c>
    </row>
    <row r="20" spans="1:23" ht="15.75" customHeight="1">
      <c r="A20" s="4" t="s">
        <v>997</v>
      </c>
      <c r="B20" s="6" t="s">
        <v>998</v>
      </c>
      <c r="C20" s="6" t="s">
        <v>948</v>
      </c>
      <c r="D20" s="5" t="s">
        <v>44</v>
      </c>
      <c r="E20" s="17"/>
      <c r="F20" s="11">
        <v>44130</v>
      </c>
      <c r="G20" s="10">
        <f t="shared" ca="1" si="0"/>
        <v>7</v>
      </c>
      <c r="H20" s="51" t="s">
        <v>51</v>
      </c>
      <c r="I20" s="4" t="s">
        <v>1176</v>
      </c>
      <c r="J20" s="4" t="s">
        <v>706</v>
      </c>
      <c r="K20" s="19"/>
      <c r="L20" s="87"/>
      <c r="M20" s="4" t="s">
        <v>12</v>
      </c>
      <c r="N20" s="6" t="s">
        <v>4</v>
      </c>
      <c r="O20" s="4" t="s">
        <v>35</v>
      </c>
      <c r="P20" s="4" t="s">
        <v>43</v>
      </c>
      <c r="Q20" s="6" t="s">
        <v>15</v>
      </c>
      <c r="R20" s="14" t="s">
        <v>1211</v>
      </c>
    </row>
    <row r="21" spans="1:23" ht="15.75" customHeight="1">
      <c r="A21" s="4" t="s">
        <v>208</v>
      </c>
      <c r="B21" s="6" t="s">
        <v>874</v>
      </c>
      <c r="C21" s="6" t="s">
        <v>945</v>
      </c>
      <c r="D21" s="5" t="s">
        <v>44</v>
      </c>
      <c r="E21" s="17"/>
      <c r="F21" s="11">
        <v>44127</v>
      </c>
      <c r="G21" s="10">
        <f t="shared" ca="1" si="0"/>
        <v>10</v>
      </c>
      <c r="H21" s="51" t="s">
        <v>40</v>
      </c>
      <c r="I21" s="4" t="s">
        <v>207</v>
      </c>
      <c r="J21" s="4" t="s">
        <v>789</v>
      </c>
      <c r="L21" s="44"/>
      <c r="M21" s="4" t="s">
        <v>13</v>
      </c>
      <c r="N21" s="4" t="s">
        <v>4</v>
      </c>
      <c r="O21" s="4" t="s">
        <v>2</v>
      </c>
      <c r="P21" s="4" t="s">
        <v>100</v>
      </c>
      <c r="Q21" s="6"/>
      <c r="R21" s="14" t="s">
        <v>1173</v>
      </c>
    </row>
    <row r="22" spans="1:23" ht="15.75" customHeight="1">
      <c r="A22" s="4" t="s">
        <v>474</v>
      </c>
      <c r="B22" s="6" t="s">
        <v>49</v>
      </c>
      <c r="C22" s="6" t="s">
        <v>948</v>
      </c>
      <c r="D22" s="5" t="s">
        <v>46</v>
      </c>
      <c r="E22" s="17"/>
      <c r="F22" s="11">
        <v>44124</v>
      </c>
      <c r="G22" s="10">
        <f t="shared" ca="1" si="0"/>
        <v>13</v>
      </c>
      <c r="H22" s="16" t="s">
        <v>51</v>
      </c>
      <c r="I22" s="4" t="s">
        <v>81</v>
      </c>
      <c r="J22" s="4" t="s">
        <v>706</v>
      </c>
      <c r="K22" s="19">
        <v>90635709</v>
      </c>
      <c r="L22" s="36" t="s">
        <v>82</v>
      </c>
      <c r="M22" s="4" t="s">
        <v>13</v>
      </c>
      <c r="N22" s="4" t="s">
        <v>7</v>
      </c>
      <c r="O22" s="4" t="s">
        <v>2</v>
      </c>
      <c r="P22" s="4" t="s">
        <v>100</v>
      </c>
      <c r="Q22" s="6" t="s">
        <v>143</v>
      </c>
      <c r="R22" s="14" t="s">
        <v>1165</v>
      </c>
    </row>
    <row r="23" spans="1:23" ht="15.75" customHeight="1">
      <c r="A23" s="4" t="s">
        <v>982</v>
      </c>
      <c r="B23" s="6" t="s">
        <v>983</v>
      </c>
      <c r="C23" s="6" t="s">
        <v>948</v>
      </c>
      <c r="D23" s="5" t="s">
        <v>44</v>
      </c>
      <c r="E23" s="17"/>
      <c r="F23" s="11">
        <v>44124</v>
      </c>
      <c r="G23" s="10">
        <f t="shared" ca="1" si="0"/>
        <v>13</v>
      </c>
      <c r="H23" s="16" t="s">
        <v>51</v>
      </c>
      <c r="I23" s="4" t="s">
        <v>1160</v>
      </c>
      <c r="J23" s="4" t="s">
        <v>706</v>
      </c>
      <c r="K23" s="19"/>
      <c r="L23" s="44"/>
      <c r="M23" s="4" t="s">
        <v>12</v>
      </c>
      <c r="N23" s="4" t="s">
        <v>6</v>
      </c>
      <c r="O23" s="4" t="s">
        <v>2</v>
      </c>
      <c r="P23" s="4" t="s">
        <v>22</v>
      </c>
      <c r="Q23" s="6" t="s">
        <v>15</v>
      </c>
      <c r="R23" s="14" t="s">
        <v>1161</v>
      </c>
    </row>
    <row r="24" spans="1:23" ht="15.75" customHeight="1">
      <c r="A24" s="4" t="s">
        <v>1015</v>
      </c>
      <c r="B24" s="6" t="s">
        <v>1016</v>
      </c>
      <c r="C24" s="6" t="s">
        <v>945</v>
      </c>
      <c r="D24" s="5" t="s">
        <v>46</v>
      </c>
      <c r="E24" s="17"/>
      <c r="F24" s="11">
        <v>44124</v>
      </c>
      <c r="G24" s="10">
        <f t="shared" ca="1" si="0"/>
        <v>13</v>
      </c>
      <c r="H24" s="16" t="s">
        <v>40</v>
      </c>
      <c r="I24" s="4" t="s">
        <v>1017</v>
      </c>
      <c r="J24" s="4" t="s">
        <v>789</v>
      </c>
      <c r="K24" s="19">
        <v>37799994030</v>
      </c>
      <c r="L24" s="66" t="s">
        <v>1018</v>
      </c>
      <c r="M24" s="4" t="s">
        <v>13</v>
      </c>
      <c r="N24" s="4" t="s">
        <v>7</v>
      </c>
      <c r="O24" s="4" t="s">
        <v>2</v>
      </c>
      <c r="P24" s="4" t="s">
        <v>22</v>
      </c>
      <c r="Q24" s="6"/>
      <c r="R24" s="14" t="s">
        <v>1162</v>
      </c>
    </row>
    <row r="25" spans="1:23" ht="15.75" customHeight="1">
      <c r="A25" s="4" t="s">
        <v>995</v>
      </c>
      <c r="B25" s="6" t="s">
        <v>996</v>
      </c>
      <c r="C25" s="6" t="s">
        <v>947</v>
      </c>
      <c r="D25" s="5" t="s">
        <v>46</v>
      </c>
      <c r="E25" s="17"/>
      <c r="F25" s="11">
        <v>44124</v>
      </c>
      <c r="G25" s="10">
        <f t="shared" ca="1" si="0"/>
        <v>13</v>
      </c>
      <c r="H25" s="16" t="s">
        <v>51</v>
      </c>
      <c r="I25" s="4" t="s">
        <v>1118</v>
      </c>
      <c r="J25" s="4" t="s">
        <v>706</v>
      </c>
      <c r="K25" s="92"/>
      <c r="L25" s="44"/>
      <c r="M25" s="4" t="s">
        <v>14</v>
      </c>
      <c r="N25" s="6" t="s">
        <v>4</v>
      </c>
      <c r="O25" s="4" t="s">
        <v>2</v>
      </c>
      <c r="P25" s="4" t="s">
        <v>22</v>
      </c>
      <c r="Q25" s="6" t="s">
        <v>856</v>
      </c>
      <c r="R25" s="14" t="s">
        <v>1159</v>
      </c>
    </row>
    <row r="26" spans="1:23" ht="15.75" customHeight="1">
      <c r="A26" s="4" t="s">
        <v>885</v>
      </c>
      <c r="B26" s="6" t="s">
        <v>886</v>
      </c>
      <c r="C26" s="6" t="s">
        <v>948</v>
      </c>
      <c r="D26" s="5" t="s">
        <v>44</v>
      </c>
      <c r="E26" s="17"/>
      <c r="F26" s="11">
        <v>44124</v>
      </c>
      <c r="G26" s="10">
        <f t="shared" ca="1" si="0"/>
        <v>13</v>
      </c>
      <c r="H26" s="51" t="s">
        <v>40</v>
      </c>
      <c r="I26" s="4" t="s">
        <v>887</v>
      </c>
      <c r="J26" s="4" t="s">
        <v>789</v>
      </c>
      <c r="K26" s="19"/>
      <c r="L26" s="87"/>
      <c r="M26" s="4" t="s">
        <v>12</v>
      </c>
      <c r="N26" s="6" t="s">
        <v>5</v>
      </c>
      <c r="O26" s="4" t="s">
        <v>2</v>
      </c>
      <c r="P26" s="4" t="s">
        <v>43</v>
      </c>
      <c r="Q26" s="6"/>
      <c r="R26" s="14" t="s">
        <v>1163</v>
      </c>
    </row>
    <row r="27" spans="1:23" ht="15.75" customHeight="1">
      <c r="A27" s="4" t="s">
        <v>26</v>
      </c>
      <c r="B27" s="6" t="s">
        <v>1166</v>
      </c>
      <c r="C27" s="6" t="s">
        <v>948</v>
      </c>
      <c r="D27" s="5" t="s">
        <v>45</v>
      </c>
      <c r="E27" s="17"/>
      <c r="F27" s="11">
        <v>44124</v>
      </c>
      <c r="G27" s="10">
        <f t="shared" ca="1" si="0"/>
        <v>13</v>
      </c>
      <c r="H27" s="51" t="s">
        <v>40</v>
      </c>
      <c r="I27" s="4" t="s">
        <v>1168</v>
      </c>
      <c r="K27" s="96" t="s">
        <v>1167</v>
      </c>
      <c r="L27" s="44" t="s">
        <v>1169</v>
      </c>
      <c r="M27" s="4" t="s">
        <v>13</v>
      </c>
      <c r="N27" s="4" t="s">
        <v>6</v>
      </c>
      <c r="O27" s="4" t="s">
        <v>2</v>
      </c>
      <c r="P27" s="4" t="s">
        <v>22</v>
      </c>
      <c r="Q27" s="6"/>
      <c r="R27" s="14" t="s">
        <v>1170</v>
      </c>
    </row>
    <row r="28" spans="1:23" ht="15.75" customHeight="1">
      <c r="A28" s="4" t="s">
        <v>1130</v>
      </c>
      <c r="B28" s="6" t="s">
        <v>734</v>
      </c>
      <c r="D28" s="2" t="s">
        <v>44</v>
      </c>
      <c r="E28" s="17"/>
      <c r="F28" s="11">
        <v>44123</v>
      </c>
      <c r="G28" s="10">
        <f t="shared" ca="1" si="0"/>
        <v>14</v>
      </c>
      <c r="H28" s="16" t="s">
        <v>47</v>
      </c>
      <c r="I28" s="4" t="s">
        <v>1131</v>
      </c>
      <c r="J28" s="4" t="s">
        <v>211</v>
      </c>
      <c r="K28" s="19"/>
      <c r="M28" s="4" t="s">
        <v>12</v>
      </c>
      <c r="N28" s="4" t="s">
        <v>24</v>
      </c>
      <c r="O28" s="4" t="s">
        <v>3</v>
      </c>
      <c r="P28" s="4" t="s">
        <v>22</v>
      </c>
      <c r="Q28" s="53"/>
      <c r="R28" s="14" t="s">
        <v>1132</v>
      </c>
    </row>
    <row r="29" spans="1:23" ht="15" customHeight="1">
      <c r="A29" s="4" t="s">
        <v>1083</v>
      </c>
      <c r="B29" s="6" t="s">
        <v>1084</v>
      </c>
      <c r="C29" s="6" t="s">
        <v>948</v>
      </c>
      <c r="D29" s="5" t="s">
        <v>44</v>
      </c>
      <c r="E29" s="8"/>
      <c r="F29" s="11">
        <v>44123</v>
      </c>
      <c r="G29" s="10">
        <f t="shared" ca="1" si="0"/>
        <v>14</v>
      </c>
      <c r="H29" s="16" t="s">
        <v>51</v>
      </c>
      <c r="I29" s="4" t="s">
        <v>1085</v>
      </c>
      <c r="J29" s="4" t="s">
        <v>789</v>
      </c>
      <c r="K29" s="19">
        <v>97659797</v>
      </c>
      <c r="L29" s="44"/>
      <c r="M29" s="4" t="s">
        <v>13</v>
      </c>
      <c r="N29" s="4" t="s">
        <v>7</v>
      </c>
      <c r="O29" s="4" t="s">
        <v>2</v>
      </c>
      <c r="P29" s="4" t="s">
        <v>42</v>
      </c>
      <c r="Q29" s="4" t="s">
        <v>15</v>
      </c>
      <c r="R29" s="14" t="s">
        <v>1121</v>
      </c>
      <c r="S29" s="38"/>
      <c r="T29" s="38"/>
      <c r="U29" s="38"/>
      <c r="V29" s="38"/>
      <c r="W29" s="38"/>
    </row>
    <row r="30" spans="1:23" ht="15" customHeight="1">
      <c r="A30" s="4" t="s">
        <v>108</v>
      </c>
      <c r="B30" s="6" t="s">
        <v>990</v>
      </c>
      <c r="C30" s="6" t="s">
        <v>948</v>
      </c>
      <c r="D30" s="5" t="s">
        <v>46</v>
      </c>
      <c r="E30" s="17">
        <v>5625000</v>
      </c>
      <c r="F30" s="11">
        <v>44123</v>
      </c>
      <c r="G30" s="10">
        <f t="shared" ca="1" si="0"/>
        <v>14</v>
      </c>
      <c r="H30" s="16" t="s">
        <v>47</v>
      </c>
      <c r="I30" s="4" t="s">
        <v>109</v>
      </c>
      <c r="K30" s="19">
        <v>47927692</v>
      </c>
      <c r="L30" s="36" t="s">
        <v>110</v>
      </c>
      <c r="M30" s="4" t="s">
        <v>14</v>
      </c>
      <c r="N30" s="4" t="s">
        <v>27</v>
      </c>
      <c r="O30" s="4" t="s">
        <v>2</v>
      </c>
      <c r="P30" s="4" t="s">
        <v>43</v>
      </c>
      <c r="Q30" s="6"/>
      <c r="R30" s="14" t="s">
        <v>1157</v>
      </c>
      <c r="S30" s="38"/>
      <c r="T30" s="38"/>
      <c r="U30" s="38"/>
      <c r="V30" s="38"/>
      <c r="W30" s="38"/>
    </row>
    <row r="31" spans="1:23" ht="15" customHeight="1">
      <c r="A31" s="4" t="s">
        <v>184</v>
      </c>
      <c r="C31" s="6" t="s">
        <v>944</v>
      </c>
      <c r="D31" s="5" t="s">
        <v>44</v>
      </c>
      <c r="E31" s="17"/>
      <c r="F31" s="11">
        <v>44123</v>
      </c>
      <c r="G31" s="10">
        <f t="shared" ca="1" si="0"/>
        <v>14</v>
      </c>
      <c r="H31" s="16" t="s">
        <v>47</v>
      </c>
      <c r="I31" s="4" t="s">
        <v>1127</v>
      </c>
      <c r="J31" s="4" t="s">
        <v>923</v>
      </c>
      <c r="K31" s="19">
        <v>90742492</v>
      </c>
      <c r="L31" s="66" t="s">
        <v>1128</v>
      </c>
      <c r="M31" s="4" t="s">
        <v>13</v>
      </c>
      <c r="N31" s="6" t="s">
        <v>5</v>
      </c>
      <c r="O31" s="4" t="s">
        <v>2</v>
      </c>
      <c r="P31" s="4" t="s">
        <v>22</v>
      </c>
      <c r="Q31" s="6"/>
      <c r="R31" s="14" t="s">
        <v>1129</v>
      </c>
      <c r="S31" s="38"/>
      <c r="T31" s="38"/>
      <c r="U31" s="38"/>
      <c r="V31" s="38"/>
      <c r="W31" s="38"/>
    </row>
    <row r="32" spans="1:23" ht="15.75" customHeight="1">
      <c r="A32" s="4" t="s">
        <v>1102</v>
      </c>
      <c r="B32" s="6" t="s">
        <v>734</v>
      </c>
      <c r="C32" s="6" t="s">
        <v>944</v>
      </c>
      <c r="D32" s="5" t="s">
        <v>44</v>
      </c>
      <c r="E32" s="17"/>
      <c r="F32" s="11">
        <v>44123</v>
      </c>
      <c r="G32" s="10">
        <f t="shared" ca="1" si="0"/>
        <v>14</v>
      </c>
      <c r="H32" s="16" t="s">
        <v>47</v>
      </c>
      <c r="I32" s="4" t="s">
        <v>1105</v>
      </c>
      <c r="J32" s="4" t="s">
        <v>282</v>
      </c>
      <c r="K32" s="19">
        <v>71275657</v>
      </c>
      <c r="M32" s="4" t="s">
        <v>12</v>
      </c>
      <c r="N32" s="4" t="s">
        <v>5</v>
      </c>
      <c r="O32" s="4" t="s">
        <v>2</v>
      </c>
      <c r="P32" s="4" t="s">
        <v>22</v>
      </c>
      <c r="Q32" s="6" t="s">
        <v>557</v>
      </c>
      <c r="R32" s="14" t="s">
        <v>1126</v>
      </c>
    </row>
    <row r="33" spans="1:18" ht="12.75" customHeight="1">
      <c r="A33" s="4" t="s">
        <v>465</v>
      </c>
      <c r="B33" s="6" t="s">
        <v>734</v>
      </c>
      <c r="C33" s="6" t="s">
        <v>944</v>
      </c>
      <c r="D33" s="5" t="s">
        <v>44</v>
      </c>
      <c r="E33" s="17"/>
      <c r="F33" s="11">
        <v>44123</v>
      </c>
      <c r="G33" s="10">
        <f t="shared" ca="1" si="0"/>
        <v>14</v>
      </c>
      <c r="H33" s="16" t="s">
        <v>47</v>
      </c>
      <c r="I33" s="4" t="s">
        <v>1104</v>
      </c>
      <c r="J33" s="4" t="s">
        <v>282</v>
      </c>
      <c r="K33" s="19">
        <v>70128020</v>
      </c>
      <c r="M33" s="4" t="s">
        <v>12</v>
      </c>
      <c r="N33" s="4" t="s">
        <v>5</v>
      </c>
      <c r="O33" s="4" t="s">
        <v>2</v>
      </c>
      <c r="P33" s="4" t="s">
        <v>22</v>
      </c>
      <c r="Q33" s="6"/>
      <c r="R33" s="14" t="s">
        <v>1164</v>
      </c>
    </row>
    <row r="34" spans="1:18" ht="12.75" customHeight="1">
      <c r="A34" s="4" t="s">
        <v>422</v>
      </c>
      <c r="B34" s="6" t="s">
        <v>49</v>
      </c>
      <c r="D34" s="5" t="s">
        <v>46</v>
      </c>
      <c r="E34" s="17">
        <v>1250000</v>
      </c>
      <c r="F34" s="11">
        <v>44120</v>
      </c>
      <c r="G34" s="10">
        <f t="shared" ca="1" si="0"/>
        <v>17</v>
      </c>
      <c r="H34" s="16" t="s">
        <v>47</v>
      </c>
      <c r="I34" s="4" t="s">
        <v>423</v>
      </c>
      <c r="J34" s="4" t="s">
        <v>221</v>
      </c>
      <c r="K34" s="19" t="s">
        <v>424</v>
      </c>
      <c r="L34" s="36" t="s">
        <v>425</v>
      </c>
      <c r="M34" s="4" t="s">
        <v>14</v>
      </c>
      <c r="N34" s="4" t="s">
        <v>4</v>
      </c>
      <c r="O34" s="4" t="s">
        <v>3</v>
      </c>
      <c r="P34" s="4" t="s">
        <v>43</v>
      </c>
      <c r="Q34" s="6"/>
      <c r="R34" s="14" t="s">
        <v>1142</v>
      </c>
    </row>
    <row r="35" spans="1:18" ht="12.75" customHeight="1">
      <c r="A35" s="4" t="s">
        <v>75</v>
      </c>
      <c r="B35" s="6" t="s">
        <v>49</v>
      </c>
      <c r="C35" s="6" t="s">
        <v>944</v>
      </c>
      <c r="D35" s="5" t="s">
        <v>46</v>
      </c>
      <c r="E35" s="17">
        <v>1250000</v>
      </c>
      <c r="F35" s="11">
        <v>44120</v>
      </c>
      <c r="G35" s="10">
        <f t="shared" ca="1" si="0"/>
        <v>17</v>
      </c>
      <c r="H35" s="16" t="s">
        <v>47</v>
      </c>
      <c r="I35" s="4" t="s">
        <v>76</v>
      </c>
      <c r="K35" s="19" t="s">
        <v>255</v>
      </c>
      <c r="L35" s="36" t="s">
        <v>77</v>
      </c>
      <c r="M35" s="4" t="s">
        <v>13</v>
      </c>
      <c r="N35" s="4" t="s">
        <v>4</v>
      </c>
      <c r="O35" s="4" t="s">
        <v>2</v>
      </c>
      <c r="P35" s="4" t="s">
        <v>43</v>
      </c>
      <c r="Q35" s="6" t="s">
        <v>17</v>
      </c>
      <c r="R35" s="14" t="s">
        <v>1142</v>
      </c>
    </row>
    <row r="36" spans="1:18" ht="12.75" customHeight="1">
      <c r="A36" s="4" t="s">
        <v>773</v>
      </c>
      <c r="B36" s="6" t="s">
        <v>163</v>
      </c>
      <c r="C36" s="6" t="s">
        <v>944</v>
      </c>
      <c r="D36" s="5" t="s">
        <v>46</v>
      </c>
      <c r="E36" s="17">
        <v>800000</v>
      </c>
      <c r="F36" s="11">
        <v>44120</v>
      </c>
      <c r="G36" s="10">
        <f t="shared" ca="1" si="0"/>
        <v>17</v>
      </c>
      <c r="H36" s="16" t="s">
        <v>47</v>
      </c>
      <c r="I36" s="4" t="s">
        <v>774</v>
      </c>
      <c r="J36" s="4" t="s">
        <v>169</v>
      </c>
      <c r="K36" s="6" t="s">
        <v>775</v>
      </c>
      <c r="L36" s="46" t="s">
        <v>776</v>
      </c>
      <c r="M36" s="4" t="s">
        <v>12</v>
      </c>
      <c r="N36" s="4" t="s">
        <v>5</v>
      </c>
      <c r="O36" s="4" t="s">
        <v>2</v>
      </c>
      <c r="P36" s="4" t="s">
        <v>22</v>
      </c>
      <c r="Q36" s="6"/>
      <c r="R36" s="25" t="s">
        <v>1155</v>
      </c>
    </row>
    <row r="37" spans="1:18">
      <c r="A37" s="4" t="s">
        <v>827</v>
      </c>
      <c r="B37" s="6" t="s">
        <v>163</v>
      </c>
      <c r="D37" s="5" t="s">
        <v>46</v>
      </c>
      <c r="E37" s="17"/>
      <c r="F37" s="11">
        <v>44120</v>
      </c>
      <c r="G37" s="10">
        <f t="shared" ca="1" si="0"/>
        <v>17</v>
      </c>
      <c r="H37" s="16" t="s">
        <v>47</v>
      </c>
      <c r="I37" s="4" t="s">
        <v>829</v>
      </c>
      <c r="J37" s="4" t="s">
        <v>169</v>
      </c>
      <c r="K37" s="19">
        <v>90103555</v>
      </c>
      <c r="L37" s="106" t="s">
        <v>934</v>
      </c>
      <c r="M37" s="4" t="s">
        <v>12</v>
      </c>
      <c r="N37" s="6" t="s">
        <v>5</v>
      </c>
      <c r="O37" s="4" t="s">
        <v>3</v>
      </c>
      <c r="P37" s="4" t="s">
        <v>43</v>
      </c>
      <c r="Q37" s="6"/>
      <c r="R37" s="14" t="s">
        <v>1142</v>
      </c>
    </row>
    <row r="38" spans="1:18" ht="12.75" customHeight="1">
      <c r="A38" s="4" t="s">
        <v>104</v>
      </c>
      <c r="B38" s="6" t="s">
        <v>49</v>
      </c>
      <c r="C38" s="6" t="s">
        <v>944</v>
      </c>
      <c r="D38" s="5" t="s">
        <v>46</v>
      </c>
      <c r="E38" s="17">
        <v>1250000</v>
      </c>
      <c r="F38" s="11">
        <v>44120</v>
      </c>
      <c r="G38" s="10">
        <f t="shared" ca="1" si="0"/>
        <v>17</v>
      </c>
      <c r="H38" s="16" t="s">
        <v>47</v>
      </c>
      <c r="I38" s="4" t="s">
        <v>105</v>
      </c>
      <c r="K38" s="19" t="s">
        <v>262</v>
      </c>
      <c r="L38" s="105" t="s">
        <v>106</v>
      </c>
      <c r="M38" s="4" t="s">
        <v>13</v>
      </c>
      <c r="N38" s="4" t="s">
        <v>4</v>
      </c>
      <c r="O38" s="4" t="s">
        <v>2</v>
      </c>
      <c r="P38" s="4" t="s">
        <v>43</v>
      </c>
      <c r="Q38" s="6" t="s">
        <v>17</v>
      </c>
      <c r="R38" s="14" t="s">
        <v>1142</v>
      </c>
    </row>
    <row r="39" spans="1:18">
      <c r="A39" s="4" t="s">
        <v>242</v>
      </c>
      <c r="B39" s="6" t="s">
        <v>49</v>
      </c>
      <c r="D39" s="5" t="s">
        <v>46</v>
      </c>
      <c r="E39" s="17">
        <v>1250000</v>
      </c>
      <c r="F39" s="11">
        <v>44120</v>
      </c>
      <c r="G39" s="10">
        <f t="shared" ca="1" si="0"/>
        <v>17</v>
      </c>
      <c r="H39" s="16" t="s">
        <v>47</v>
      </c>
      <c r="K39" s="19" t="s">
        <v>250</v>
      </c>
      <c r="L39" s="36" t="s">
        <v>243</v>
      </c>
      <c r="M39" s="4" t="s">
        <v>12</v>
      </c>
      <c r="N39" s="4" t="s">
        <v>4</v>
      </c>
      <c r="O39" s="4" t="s">
        <v>3</v>
      </c>
      <c r="P39" s="4" t="s">
        <v>43</v>
      </c>
      <c r="Q39" s="6"/>
      <c r="R39" s="14" t="s">
        <v>1142</v>
      </c>
    </row>
    <row r="40" spans="1:18" ht="13.9" customHeight="1">
      <c r="A40" s="4" t="s">
        <v>1073</v>
      </c>
      <c r="B40" s="6" t="s">
        <v>49</v>
      </c>
      <c r="D40" s="2" t="s">
        <v>46</v>
      </c>
      <c r="E40" s="8"/>
      <c r="F40" s="11">
        <v>44120</v>
      </c>
      <c r="G40" s="10">
        <f t="shared" ca="1" si="0"/>
        <v>17</v>
      </c>
      <c r="H40" s="16" t="s">
        <v>47</v>
      </c>
      <c r="I40" s="4" t="s">
        <v>1074</v>
      </c>
      <c r="J40" s="4" t="s">
        <v>211</v>
      </c>
      <c r="K40" s="19"/>
      <c r="M40" s="4" t="s">
        <v>12</v>
      </c>
      <c r="N40" s="4" t="s">
        <v>24</v>
      </c>
      <c r="O40" s="4" t="s">
        <v>3</v>
      </c>
      <c r="P40" s="4" t="s">
        <v>43</v>
      </c>
      <c r="R40" s="14" t="s">
        <v>1158</v>
      </c>
    </row>
    <row r="41" spans="1:18" ht="13.9" customHeight="1">
      <c r="A41" s="4" t="s">
        <v>385</v>
      </c>
      <c r="B41" s="6" t="s">
        <v>49</v>
      </c>
      <c r="D41" s="5" t="s">
        <v>46</v>
      </c>
      <c r="E41" s="8">
        <v>1250000</v>
      </c>
      <c r="F41" s="11">
        <v>44120</v>
      </c>
      <c r="G41" s="10">
        <f t="shared" ca="1" si="0"/>
        <v>17</v>
      </c>
      <c r="H41" s="16" t="s">
        <v>47</v>
      </c>
      <c r="I41" s="4" t="s">
        <v>386</v>
      </c>
      <c r="J41" s="4" t="s">
        <v>169</v>
      </c>
      <c r="K41" s="19" t="s">
        <v>387</v>
      </c>
      <c r="L41" s="36" t="s">
        <v>388</v>
      </c>
      <c r="M41" s="4" t="s">
        <v>12</v>
      </c>
      <c r="N41" s="4" t="s">
        <v>4</v>
      </c>
      <c r="O41" s="4" t="s">
        <v>3</v>
      </c>
      <c r="P41" s="4" t="s">
        <v>43</v>
      </c>
      <c r="R41" s="14" t="s">
        <v>1142</v>
      </c>
    </row>
    <row r="42" spans="1:18" ht="13.9" customHeight="1">
      <c r="A42" s="4" t="s">
        <v>209</v>
      </c>
      <c r="B42" s="6" t="s">
        <v>49</v>
      </c>
      <c r="D42" s="5" t="s">
        <v>46</v>
      </c>
      <c r="E42" s="8">
        <v>1250000</v>
      </c>
      <c r="F42" s="11">
        <v>44120</v>
      </c>
      <c r="G42" s="10">
        <f t="shared" ca="1" si="0"/>
        <v>17</v>
      </c>
      <c r="H42" s="16" t="s">
        <v>47</v>
      </c>
      <c r="I42" s="4" t="s">
        <v>210</v>
      </c>
      <c r="J42" s="4" t="s">
        <v>211</v>
      </c>
      <c r="K42" s="19" t="s">
        <v>258</v>
      </c>
      <c r="L42" s="36" t="s">
        <v>212</v>
      </c>
      <c r="M42" s="4" t="s">
        <v>12</v>
      </c>
      <c r="N42" s="4" t="s">
        <v>4</v>
      </c>
      <c r="O42" s="4" t="s">
        <v>3</v>
      </c>
      <c r="P42" s="4" t="s">
        <v>43</v>
      </c>
      <c r="R42" s="14" t="s">
        <v>1142</v>
      </c>
    </row>
    <row r="43" spans="1:18" ht="13.9" customHeight="1">
      <c r="A43" s="4" t="s">
        <v>223</v>
      </c>
      <c r="B43" s="6" t="s">
        <v>49</v>
      </c>
      <c r="D43" s="5" t="s">
        <v>46</v>
      </c>
      <c r="E43" s="8">
        <v>1250000</v>
      </c>
      <c r="F43" s="11">
        <v>44120</v>
      </c>
      <c r="G43" s="10">
        <f t="shared" ca="1" si="0"/>
        <v>17</v>
      </c>
      <c r="H43" s="16" t="s">
        <v>47</v>
      </c>
      <c r="I43" s="4" t="s">
        <v>224</v>
      </c>
      <c r="J43" s="4" t="s">
        <v>211</v>
      </c>
      <c r="K43" s="19" t="s">
        <v>248</v>
      </c>
      <c r="L43" s="36" t="s">
        <v>225</v>
      </c>
      <c r="M43" s="4" t="s">
        <v>12</v>
      </c>
      <c r="N43" s="4" t="s">
        <v>4</v>
      </c>
      <c r="O43" s="4" t="s">
        <v>3</v>
      </c>
      <c r="P43" s="4" t="s">
        <v>43</v>
      </c>
      <c r="R43" s="14" t="s">
        <v>1142</v>
      </c>
    </row>
    <row r="44" spans="1:18" ht="13.9" customHeight="1">
      <c r="A44" s="4" t="s">
        <v>178</v>
      </c>
      <c r="B44" s="6" t="s">
        <v>163</v>
      </c>
      <c r="C44" s="6" t="s">
        <v>948</v>
      </c>
      <c r="D44" s="5" t="s">
        <v>46</v>
      </c>
      <c r="E44" s="17">
        <v>800000</v>
      </c>
      <c r="F44" s="11">
        <v>44120</v>
      </c>
      <c r="G44" s="10">
        <f t="shared" ca="1" si="0"/>
        <v>17</v>
      </c>
      <c r="H44" s="16" t="s">
        <v>47</v>
      </c>
      <c r="I44" s="4" t="s">
        <v>200</v>
      </c>
      <c r="J44" s="4" t="s">
        <v>282</v>
      </c>
      <c r="K44" s="19">
        <v>45864911</v>
      </c>
      <c r="L44" s="36" t="s">
        <v>506</v>
      </c>
      <c r="M44" s="4" t="s">
        <v>12</v>
      </c>
      <c r="N44" s="6" t="s">
        <v>4</v>
      </c>
      <c r="O44" s="4" t="s">
        <v>2</v>
      </c>
      <c r="P44" s="4" t="s">
        <v>43</v>
      </c>
      <c r="Q44" s="6"/>
      <c r="R44" s="14" t="s">
        <v>1156</v>
      </c>
    </row>
    <row r="45" spans="1:18" ht="13.9" customHeight="1">
      <c r="A45" s="4" t="s">
        <v>405</v>
      </c>
      <c r="B45" s="6" t="s">
        <v>49</v>
      </c>
      <c r="D45" s="5" t="s">
        <v>46</v>
      </c>
      <c r="E45" s="8">
        <v>1250000</v>
      </c>
      <c r="F45" s="11">
        <v>44120</v>
      </c>
      <c r="G45" s="10">
        <f t="shared" ca="1" si="0"/>
        <v>17</v>
      </c>
      <c r="H45" s="16" t="s">
        <v>47</v>
      </c>
      <c r="I45" s="4" t="s">
        <v>406</v>
      </c>
      <c r="J45" s="4" t="s">
        <v>221</v>
      </c>
      <c r="K45" s="19" t="s">
        <v>407</v>
      </c>
      <c r="L45" s="36" t="s">
        <v>408</v>
      </c>
      <c r="M45" s="4" t="s">
        <v>12</v>
      </c>
      <c r="N45" s="4" t="s">
        <v>4</v>
      </c>
      <c r="O45" s="4" t="s">
        <v>3</v>
      </c>
      <c r="P45" s="4" t="s">
        <v>43</v>
      </c>
      <c r="R45" s="14" t="s">
        <v>1142</v>
      </c>
    </row>
    <row r="46" spans="1:18" ht="13.9" customHeight="1">
      <c r="A46" s="4" t="s">
        <v>986</v>
      </c>
      <c r="C46" s="6" t="s">
        <v>944</v>
      </c>
      <c r="D46" s="2" t="s">
        <v>44</v>
      </c>
      <c r="E46" s="17"/>
      <c r="F46" s="11">
        <v>44119</v>
      </c>
      <c r="G46" s="10">
        <f t="shared" ca="1" si="0"/>
        <v>18</v>
      </c>
      <c r="H46" s="16" t="s">
        <v>47</v>
      </c>
      <c r="I46" s="4" t="s">
        <v>987</v>
      </c>
      <c r="J46" s="4" t="s">
        <v>282</v>
      </c>
      <c r="K46" s="19" t="s">
        <v>988</v>
      </c>
      <c r="L46" s="72" t="s">
        <v>989</v>
      </c>
      <c r="M46" s="4" t="s">
        <v>12</v>
      </c>
      <c r="N46" s="6" t="s">
        <v>9</v>
      </c>
      <c r="O46" s="4" t="s">
        <v>2</v>
      </c>
      <c r="P46" s="4" t="s">
        <v>43</v>
      </c>
      <c r="Q46" s="6"/>
      <c r="R46" s="14" t="s">
        <v>1153</v>
      </c>
    </row>
    <row r="47" spans="1:18" ht="13.9" customHeight="1">
      <c r="A47" s="4" t="s">
        <v>1061</v>
      </c>
      <c r="B47" s="6" t="s">
        <v>49</v>
      </c>
      <c r="C47" s="6" t="s">
        <v>944</v>
      </c>
      <c r="D47" s="5" t="s">
        <v>46</v>
      </c>
      <c r="E47" s="8"/>
      <c r="F47" s="11">
        <v>44119</v>
      </c>
      <c r="G47" s="10">
        <f t="shared" ca="1" si="0"/>
        <v>18</v>
      </c>
      <c r="H47" s="16" t="s">
        <v>47</v>
      </c>
      <c r="I47" s="4" t="s">
        <v>1065</v>
      </c>
      <c r="J47" s="4" t="s">
        <v>211</v>
      </c>
      <c r="K47" s="19"/>
      <c r="M47" s="4" t="s">
        <v>12</v>
      </c>
      <c r="N47" s="4" t="s">
        <v>24</v>
      </c>
      <c r="O47" s="4" t="s">
        <v>2</v>
      </c>
      <c r="P47" s="4" t="s">
        <v>43</v>
      </c>
      <c r="R47" s="27" t="s">
        <v>1154</v>
      </c>
    </row>
    <row r="48" spans="1:18" ht="13.9" customHeight="1">
      <c r="A48" s="4" t="s">
        <v>422</v>
      </c>
      <c r="B48" s="6" t="s">
        <v>517</v>
      </c>
      <c r="D48" s="5" t="s">
        <v>46</v>
      </c>
      <c r="E48" s="8">
        <v>1250000</v>
      </c>
      <c r="F48" s="11">
        <v>44119</v>
      </c>
      <c r="G48" s="10">
        <f t="shared" ca="1" si="0"/>
        <v>18</v>
      </c>
      <c r="H48" s="16" t="s">
        <v>47</v>
      </c>
      <c r="K48" s="19"/>
      <c r="L48" s="36" t="s">
        <v>518</v>
      </c>
      <c r="M48" s="4" t="s">
        <v>14</v>
      </c>
      <c r="N48" s="4" t="s">
        <v>4</v>
      </c>
      <c r="O48" s="4" t="s">
        <v>3</v>
      </c>
      <c r="P48" s="4" t="s">
        <v>43</v>
      </c>
      <c r="R48" s="14" t="s">
        <v>1142</v>
      </c>
    </row>
    <row r="49" spans="1:18" ht="13.9" customHeight="1">
      <c r="A49" s="4" t="s">
        <v>490</v>
      </c>
      <c r="B49" s="6" t="s">
        <v>49</v>
      </c>
      <c r="C49" s="6" t="s">
        <v>944</v>
      </c>
      <c r="D49" s="5" t="s">
        <v>46</v>
      </c>
      <c r="E49" s="8">
        <v>1250000</v>
      </c>
      <c r="F49" s="11">
        <v>44119</v>
      </c>
      <c r="G49" s="10">
        <f t="shared" ca="1" si="0"/>
        <v>18</v>
      </c>
      <c r="H49" s="16" t="s">
        <v>47</v>
      </c>
      <c r="K49" s="19"/>
      <c r="L49" s="36" t="s">
        <v>491</v>
      </c>
      <c r="M49" s="4" t="s">
        <v>12</v>
      </c>
      <c r="N49" s="4" t="s">
        <v>4</v>
      </c>
      <c r="O49" s="4" t="s">
        <v>2</v>
      </c>
      <c r="P49" s="4" t="s">
        <v>43</v>
      </c>
      <c r="R49" s="14" t="s">
        <v>1151</v>
      </c>
    </row>
    <row r="50" spans="1:18" ht="13.9" customHeight="1">
      <c r="A50" s="4" t="s">
        <v>312</v>
      </c>
      <c r="B50" s="6" t="s">
        <v>49</v>
      </c>
      <c r="D50" s="5" t="s">
        <v>46</v>
      </c>
      <c r="E50" s="8">
        <v>1250000</v>
      </c>
      <c r="F50" s="11">
        <v>44119</v>
      </c>
      <c r="G50" s="10">
        <f t="shared" ca="1" si="0"/>
        <v>18</v>
      </c>
      <c r="H50" s="16" t="s">
        <v>47</v>
      </c>
      <c r="I50" s="4" t="s">
        <v>313</v>
      </c>
      <c r="J50" s="4" t="s">
        <v>169</v>
      </c>
      <c r="K50" s="19" t="s">
        <v>314</v>
      </c>
      <c r="L50" s="36" t="s">
        <v>315</v>
      </c>
      <c r="M50" s="4" t="s">
        <v>14</v>
      </c>
      <c r="N50" s="4" t="s">
        <v>4</v>
      </c>
      <c r="O50" s="4" t="s">
        <v>3</v>
      </c>
      <c r="P50" s="4" t="s">
        <v>43</v>
      </c>
      <c r="R50" s="14" t="s">
        <v>1142</v>
      </c>
    </row>
    <row r="51" spans="1:18" ht="13.9" customHeight="1">
      <c r="A51" s="4" t="s">
        <v>286</v>
      </c>
      <c r="B51" s="6" t="s">
        <v>49</v>
      </c>
      <c r="D51" s="5" t="s">
        <v>46</v>
      </c>
      <c r="E51" s="8">
        <v>1250000</v>
      </c>
      <c r="F51" s="11">
        <v>44119</v>
      </c>
      <c r="G51" s="10">
        <f t="shared" ca="1" si="0"/>
        <v>18</v>
      </c>
      <c r="H51" s="16" t="s">
        <v>47</v>
      </c>
      <c r="I51" s="4" t="s">
        <v>285</v>
      </c>
      <c r="J51" s="4" t="s">
        <v>169</v>
      </c>
      <c r="K51" s="19" t="s">
        <v>287</v>
      </c>
      <c r="L51" s="36" t="s">
        <v>288</v>
      </c>
      <c r="M51" s="4" t="s">
        <v>12</v>
      </c>
      <c r="N51" s="4" t="s">
        <v>4</v>
      </c>
      <c r="O51" s="4" t="s">
        <v>3</v>
      </c>
      <c r="P51" s="4" t="s">
        <v>43</v>
      </c>
      <c r="R51" s="27" t="s">
        <v>1142</v>
      </c>
    </row>
    <row r="52" spans="1:18" ht="13.9" customHeight="1">
      <c r="A52" s="4" t="s">
        <v>1119</v>
      </c>
      <c r="B52" s="6" t="s">
        <v>1120</v>
      </c>
      <c r="C52" s="6" t="s">
        <v>944</v>
      </c>
      <c r="D52" s="5" t="s">
        <v>53</v>
      </c>
      <c r="E52" s="17"/>
      <c r="F52" s="11">
        <v>44119</v>
      </c>
      <c r="G52" s="10">
        <f t="shared" ca="1" si="0"/>
        <v>18</v>
      </c>
      <c r="H52" s="16" t="s">
        <v>51</v>
      </c>
      <c r="I52" s="4" t="s">
        <v>1123</v>
      </c>
      <c r="J52" s="4" t="s">
        <v>221</v>
      </c>
      <c r="K52" s="19"/>
      <c r="L52" s="46" t="s">
        <v>1124</v>
      </c>
      <c r="M52" s="4" t="s">
        <v>12</v>
      </c>
      <c r="N52" s="6" t="s">
        <v>10</v>
      </c>
      <c r="O52" s="4" t="s">
        <v>2</v>
      </c>
      <c r="P52" s="4" t="s">
        <v>22</v>
      </c>
      <c r="Q52" s="6" t="s">
        <v>18</v>
      </c>
      <c r="R52" s="14" t="s">
        <v>1125</v>
      </c>
    </row>
    <row r="53" spans="1:18" ht="13.9" customHeight="1">
      <c r="A53" s="4" t="s">
        <v>768</v>
      </c>
      <c r="B53" s="6" t="s">
        <v>769</v>
      </c>
      <c r="C53" s="6" t="s">
        <v>944</v>
      </c>
      <c r="D53" s="5" t="s">
        <v>46</v>
      </c>
      <c r="E53" s="17">
        <v>800000</v>
      </c>
      <c r="F53" s="11">
        <v>44119</v>
      </c>
      <c r="G53" s="10">
        <f t="shared" ca="1" si="0"/>
        <v>18</v>
      </c>
      <c r="H53" s="16" t="s">
        <v>47</v>
      </c>
      <c r="I53" s="4" t="s">
        <v>770</v>
      </c>
      <c r="J53" s="4" t="s">
        <v>169</v>
      </c>
      <c r="K53" s="6" t="s">
        <v>771</v>
      </c>
      <c r="L53" s="46" t="s">
        <v>772</v>
      </c>
      <c r="M53" s="4" t="s">
        <v>12</v>
      </c>
      <c r="N53" s="6" t="s">
        <v>5</v>
      </c>
      <c r="O53" s="4" t="s">
        <v>35</v>
      </c>
      <c r="P53" s="4" t="s">
        <v>43</v>
      </c>
      <c r="Q53" s="6"/>
      <c r="R53" s="25" t="s">
        <v>1152</v>
      </c>
    </row>
    <row r="54" spans="1:18" ht="13.9" customHeight="1">
      <c r="A54" s="4" t="s">
        <v>352</v>
      </c>
      <c r="B54" s="6" t="s">
        <v>49</v>
      </c>
      <c r="D54" s="5" t="s">
        <v>46</v>
      </c>
      <c r="E54" s="8">
        <v>1250000</v>
      </c>
      <c r="F54" s="11">
        <v>44119</v>
      </c>
      <c r="G54" s="10">
        <f t="shared" ca="1" si="0"/>
        <v>18</v>
      </c>
      <c r="H54" s="16" t="s">
        <v>47</v>
      </c>
      <c r="I54" s="5" t="s">
        <v>535</v>
      </c>
      <c r="J54" s="4" t="s">
        <v>706</v>
      </c>
      <c r="K54" s="19" t="s">
        <v>353</v>
      </c>
      <c r="L54" s="36" t="s">
        <v>536</v>
      </c>
      <c r="M54" s="4" t="s">
        <v>12</v>
      </c>
      <c r="N54" s="4" t="s">
        <v>4</v>
      </c>
      <c r="O54" s="4" t="s">
        <v>3</v>
      </c>
      <c r="P54" s="4" t="s">
        <v>43</v>
      </c>
      <c r="R54" s="14" t="s">
        <v>1142</v>
      </c>
    </row>
    <row r="55" spans="1:18" ht="13.9" customHeight="1">
      <c r="A55" s="4" t="s">
        <v>216</v>
      </c>
      <c r="B55" s="6" t="s">
        <v>166</v>
      </c>
      <c r="D55" s="5" t="s">
        <v>46</v>
      </c>
      <c r="E55" s="8">
        <v>1250000</v>
      </c>
      <c r="F55" s="11">
        <v>44119</v>
      </c>
      <c r="G55" s="10">
        <f t="shared" ca="1" si="0"/>
        <v>18</v>
      </c>
      <c r="H55" s="16" t="s">
        <v>47</v>
      </c>
      <c r="I55" s="4" t="s">
        <v>217</v>
      </c>
      <c r="J55" s="4" t="s">
        <v>169</v>
      </c>
      <c r="K55" s="19" t="s">
        <v>260</v>
      </c>
      <c r="L55" s="36" t="s">
        <v>218</v>
      </c>
      <c r="M55" s="4" t="s">
        <v>13</v>
      </c>
      <c r="N55" s="4" t="s">
        <v>4</v>
      </c>
      <c r="O55" s="4" t="s">
        <v>3</v>
      </c>
      <c r="P55" s="4" t="s">
        <v>43</v>
      </c>
      <c r="R55" s="14" t="s">
        <v>1142</v>
      </c>
    </row>
    <row r="56" spans="1:18" ht="13.9" customHeight="1">
      <c r="A56" s="4" t="s">
        <v>219</v>
      </c>
      <c r="B56" s="6" t="s">
        <v>166</v>
      </c>
      <c r="D56" s="5" t="s">
        <v>46</v>
      </c>
      <c r="E56" s="8">
        <v>1250000</v>
      </c>
      <c r="F56" s="11">
        <v>44119</v>
      </c>
      <c r="G56" s="10">
        <f t="shared" ca="1" si="0"/>
        <v>18</v>
      </c>
      <c r="H56" s="16" t="s">
        <v>47</v>
      </c>
      <c r="I56" s="4" t="s">
        <v>220</v>
      </c>
      <c r="J56" s="4" t="s">
        <v>221</v>
      </c>
      <c r="K56" s="19" t="s">
        <v>259</v>
      </c>
      <c r="L56" s="36" t="s">
        <v>222</v>
      </c>
      <c r="M56" s="4" t="s">
        <v>13</v>
      </c>
      <c r="N56" s="4" t="s">
        <v>4</v>
      </c>
      <c r="O56" s="4" t="s">
        <v>3</v>
      </c>
      <c r="P56" s="4" t="s">
        <v>43</v>
      </c>
      <c r="R56" s="14" t="s">
        <v>1142</v>
      </c>
    </row>
    <row r="57" spans="1:18" ht="13.9" customHeight="1">
      <c r="A57" s="4" t="s">
        <v>835</v>
      </c>
      <c r="B57" s="6" t="s">
        <v>163</v>
      </c>
      <c r="D57" s="5" t="s">
        <v>46</v>
      </c>
      <c r="E57" s="8"/>
      <c r="F57" s="11">
        <v>44119</v>
      </c>
      <c r="G57" s="10">
        <f t="shared" ca="1" si="0"/>
        <v>18</v>
      </c>
      <c r="H57" s="16" t="s">
        <v>47</v>
      </c>
      <c r="I57" s="4" t="s">
        <v>836</v>
      </c>
      <c r="J57" s="4" t="s">
        <v>282</v>
      </c>
      <c r="K57" s="19">
        <v>51895270</v>
      </c>
      <c r="L57" s="46" t="s">
        <v>837</v>
      </c>
      <c r="M57" s="4" t="s">
        <v>12</v>
      </c>
      <c r="N57" s="4" t="s">
        <v>5</v>
      </c>
      <c r="O57" s="4" t="s">
        <v>3</v>
      </c>
      <c r="P57" s="4" t="s">
        <v>43</v>
      </c>
      <c r="R57" s="14" t="s">
        <v>1142</v>
      </c>
    </row>
    <row r="58" spans="1:18" ht="13.9" customHeight="1">
      <c r="A58" s="4" t="s">
        <v>226</v>
      </c>
      <c r="B58" s="6" t="s">
        <v>49</v>
      </c>
      <c r="D58" s="5" t="s">
        <v>46</v>
      </c>
      <c r="E58" s="17">
        <v>1250000</v>
      </c>
      <c r="F58" s="11">
        <v>44119</v>
      </c>
      <c r="G58" s="42">
        <f t="shared" ca="1" si="0"/>
        <v>18</v>
      </c>
      <c r="H58" s="16" t="s">
        <v>47</v>
      </c>
      <c r="K58" s="19" t="s">
        <v>247</v>
      </c>
      <c r="L58" s="36" t="s">
        <v>227</v>
      </c>
      <c r="M58" s="4" t="s">
        <v>12</v>
      </c>
      <c r="N58" s="4" t="s">
        <v>4</v>
      </c>
      <c r="O58" s="4" t="s">
        <v>3</v>
      </c>
      <c r="P58" s="4" t="s">
        <v>43</v>
      </c>
      <c r="Q58" s="6"/>
      <c r="R58" s="14" t="s">
        <v>1142</v>
      </c>
    </row>
    <row r="59" spans="1:18" ht="13.9" customHeight="1">
      <c r="A59" s="4" t="s">
        <v>341</v>
      </c>
      <c r="B59" s="6" t="s">
        <v>49</v>
      </c>
      <c r="D59" s="5" t="s">
        <v>46</v>
      </c>
      <c r="E59" s="8">
        <v>1250000</v>
      </c>
      <c r="F59" s="11">
        <v>44119</v>
      </c>
      <c r="G59" s="10">
        <f t="shared" ca="1" si="0"/>
        <v>18</v>
      </c>
      <c r="H59" s="16" t="s">
        <v>47</v>
      </c>
      <c r="I59" s="4" t="s">
        <v>344</v>
      </c>
      <c r="J59" s="4" t="s">
        <v>169</v>
      </c>
      <c r="K59" s="19" t="s">
        <v>342</v>
      </c>
      <c r="L59" s="36" t="s">
        <v>343</v>
      </c>
      <c r="M59" s="4" t="s">
        <v>12</v>
      </c>
      <c r="N59" s="4" t="s">
        <v>4</v>
      </c>
      <c r="O59" s="4" t="s">
        <v>3</v>
      </c>
      <c r="P59" s="4" t="s">
        <v>43</v>
      </c>
      <c r="R59" s="14" t="s">
        <v>1142</v>
      </c>
    </row>
    <row r="60" spans="1:18" ht="13.9" customHeight="1">
      <c r="A60" s="4" t="s">
        <v>372</v>
      </c>
      <c r="B60" s="6" t="s">
        <v>49</v>
      </c>
      <c r="D60" s="5" t="s">
        <v>46</v>
      </c>
      <c r="E60" s="8">
        <v>1250000</v>
      </c>
      <c r="F60" s="11">
        <v>44119</v>
      </c>
      <c r="G60" s="10">
        <f t="shared" ca="1" si="0"/>
        <v>18</v>
      </c>
      <c r="H60" s="16" t="s">
        <v>47</v>
      </c>
      <c r="I60" s="4" t="s">
        <v>373</v>
      </c>
      <c r="J60" s="4" t="s">
        <v>169</v>
      </c>
      <c r="K60" s="19" t="s">
        <v>374</v>
      </c>
      <c r="L60" s="36" t="s">
        <v>375</v>
      </c>
      <c r="N60" s="4" t="s">
        <v>4</v>
      </c>
      <c r="O60" s="4" t="s">
        <v>3</v>
      </c>
      <c r="P60" s="4" t="s">
        <v>43</v>
      </c>
      <c r="R60" s="27" t="s">
        <v>1142</v>
      </c>
    </row>
    <row r="61" spans="1:18" ht="13.9" customHeight="1">
      <c r="A61" s="4" t="s">
        <v>228</v>
      </c>
      <c r="B61" s="6" t="s">
        <v>49</v>
      </c>
      <c r="D61" s="5" t="s">
        <v>46</v>
      </c>
      <c r="E61" s="8">
        <v>1250000</v>
      </c>
      <c r="F61" s="11">
        <v>44118</v>
      </c>
      <c r="G61" s="10">
        <f t="shared" ca="1" si="0"/>
        <v>19</v>
      </c>
      <c r="H61" s="16" t="s">
        <v>47</v>
      </c>
      <c r="I61" s="4" t="s">
        <v>229</v>
      </c>
      <c r="J61" s="4" t="s">
        <v>211</v>
      </c>
      <c r="K61" s="19" t="s">
        <v>251</v>
      </c>
      <c r="L61" s="36" t="s">
        <v>230</v>
      </c>
      <c r="M61" s="4" t="s">
        <v>12</v>
      </c>
      <c r="N61" s="4" t="s">
        <v>4</v>
      </c>
      <c r="O61" s="4" t="s">
        <v>3</v>
      </c>
      <c r="P61" s="4" t="s">
        <v>43</v>
      </c>
      <c r="R61" s="14" t="s">
        <v>1142</v>
      </c>
    </row>
    <row r="62" spans="1:18" ht="13.9" customHeight="1">
      <c r="A62" s="4" t="s">
        <v>1062</v>
      </c>
      <c r="B62" s="6" t="s">
        <v>49</v>
      </c>
      <c r="D62" s="2" t="s">
        <v>46</v>
      </c>
      <c r="E62" s="17"/>
      <c r="F62" s="11">
        <v>44118</v>
      </c>
      <c r="G62" s="10">
        <f t="shared" ca="1" si="0"/>
        <v>19</v>
      </c>
      <c r="H62" s="16" t="s">
        <v>47</v>
      </c>
      <c r="I62" s="4" t="s">
        <v>1063</v>
      </c>
      <c r="J62" s="4" t="s">
        <v>211</v>
      </c>
      <c r="K62" s="19"/>
      <c r="M62" s="4" t="s">
        <v>12</v>
      </c>
      <c r="N62" s="6" t="s">
        <v>24</v>
      </c>
      <c r="O62" s="4" t="s">
        <v>3</v>
      </c>
      <c r="P62" s="4" t="s">
        <v>43</v>
      </c>
      <c r="Q62" s="6"/>
      <c r="R62" s="14" t="s">
        <v>1064</v>
      </c>
    </row>
    <row r="63" spans="1:18" ht="13.9" customHeight="1">
      <c r="A63" s="4" t="s">
        <v>117</v>
      </c>
      <c r="B63" s="6" t="s">
        <v>49</v>
      </c>
      <c r="C63" s="6" t="s">
        <v>944</v>
      </c>
      <c r="D63" s="5" t="s">
        <v>46</v>
      </c>
      <c r="E63" s="8">
        <v>1250000</v>
      </c>
      <c r="F63" s="11">
        <v>44118</v>
      </c>
      <c r="G63" s="10">
        <f t="shared" ca="1" si="0"/>
        <v>19</v>
      </c>
      <c r="H63" s="16" t="s">
        <v>47</v>
      </c>
      <c r="I63" s="4" t="s">
        <v>118</v>
      </c>
      <c r="J63" s="4" t="s">
        <v>789</v>
      </c>
      <c r="K63" s="19">
        <v>99452408</v>
      </c>
      <c r="L63" s="36" t="s">
        <v>119</v>
      </c>
      <c r="M63" s="4" t="s">
        <v>13</v>
      </c>
      <c r="N63" s="4" t="s">
        <v>4</v>
      </c>
      <c r="O63" s="4" t="s">
        <v>2</v>
      </c>
      <c r="P63" s="4" t="s">
        <v>22</v>
      </c>
      <c r="Q63" s="4" t="s">
        <v>17</v>
      </c>
      <c r="R63" s="14" t="s">
        <v>1149</v>
      </c>
    </row>
    <row r="64" spans="1:18" ht="13.9" customHeight="1">
      <c r="A64" s="4" t="s">
        <v>297</v>
      </c>
      <c r="B64" s="6" t="s">
        <v>49</v>
      </c>
      <c r="D64" s="5" t="s">
        <v>46</v>
      </c>
      <c r="E64" s="8">
        <v>1250000</v>
      </c>
      <c r="F64" s="11">
        <v>44118</v>
      </c>
      <c r="G64" s="10">
        <f t="shared" ca="1" si="0"/>
        <v>19</v>
      </c>
      <c r="H64" s="16" t="s">
        <v>47</v>
      </c>
      <c r="I64" s="4" t="s">
        <v>298</v>
      </c>
      <c r="J64" s="4" t="s">
        <v>169</v>
      </c>
      <c r="K64" s="19" t="s">
        <v>299</v>
      </c>
      <c r="L64" s="36" t="s">
        <v>300</v>
      </c>
      <c r="M64" s="4" t="s">
        <v>12</v>
      </c>
      <c r="N64" s="4" t="s">
        <v>4</v>
      </c>
      <c r="O64" s="4" t="s">
        <v>3</v>
      </c>
      <c r="P64" s="4" t="s">
        <v>43</v>
      </c>
      <c r="R64" s="14" t="s">
        <v>1142</v>
      </c>
    </row>
    <row r="65" spans="1:18" ht="13.9" customHeight="1">
      <c r="A65" s="4" t="s">
        <v>334</v>
      </c>
      <c r="B65" s="6" t="s">
        <v>49</v>
      </c>
      <c r="D65" s="5" t="s">
        <v>46</v>
      </c>
      <c r="E65" s="17">
        <v>1250000</v>
      </c>
      <c r="F65" s="11">
        <v>44118</v>
      </c>
      <c r="G65" s="10">
        <f t="shared" ca="1" si="0"/>
        <v>19</v>
      </c>
      <c r="H65" s="16" t="s">
        <v>47</v>
      </c>
      <c r="I65" s="4" t="s">
        <v>335</v>
      </c>
      <c r="J65" s="4" t="s">
        <v>169</v>
      </c>
      <c r="K65" s="19" t="s">
        <v>336</v>
      </c>
      <c r="L65" s="77" t="s">
        <v>337</v>
      </c>
      <c r="M65" s="4" t="s">
        <v>12</v>
      </c>
      <c r="N65" s="6" t="s">
        <v>4</v>
      </c>
      <c r="O65" s="4" t="s">
        <v>3</v>
      </c>
      <c r="P65" s="4" t="s">
        <v>43</v>
      </c>
      <c r="Q65" s="6"/>
      <c r="R65" s="14" t="s">
        <v>1150</v>
      </c>
    </row>
    <row r="66" spans="1:18" ht="13.9" customHeight="1">
      <c r="A66" s="4" t="s">
        <v>234</v>
      </c>
      <c r="B66" s="6" t="s">
        <v>49</v>
      </c>
      <c r="D66" s="5" t="s">
        <v>46</v>
      </c>
      <c r="E66" s="8">
        <v>1250000</v>
      </c>
      <c r="F66" s="11">
        <v>44118</v>
      </c>
      <c r="G66" s="10">
        <f t="shared" ca="1" si="0"/>
        <v>19</v>
      </c>
      <c r="H66" s="5" t="s">
        <v>47</v>
      </c>
      <c r="I66" s="12" t="s">
        <v>235</v>
      </c>
      <c r="J66" s="4" t="s">
        <v>169</v>
      </c>
      <c r="K66" s="19" t="s">
        <v>236</v>
      </c>
      <c r="L66" s="94" t="s">
        <v>237</v>
      </c>
      <c r="M66" s="4" t="s">
        <v>12</v>
      </c>
      <c r="N66" s="4" t="s">
        <v>4</v>
      </c>
      <c r="O66" s="4" t="s">
        <v>3</v>
      </c>
      <c r="P66" s="4" t="s">
        <v>43</v>
      </c>
      <c r="R66" s="27" t="s">
        <v>1142</v>
      </c>
    </row>
    <row r="67" spans="1:18" ht="13.9" customHeight="1">
      <c r="A67" s="4" t="s">
        <v>324</v>
      </c>
      <c r="B67" s="6" t="s">
        <v>49</v>
      </c>
      <c r="D67" s="5" t="s">
        <v>46</v>
      </c>
      <c r="E67" s="8">
        <v>1250000</v>
      </c>
      <c r="F67" s="11">
        <v>44118</v>
      </c>
      <c r="G67" s="10">
        <f t="shared" ca="1" si="0"/>
        <v>19</v>
      </c>
      <c r="H67" s="16" t="s">
        <v>47</v>
      </c>
      <c r="I67" s="4" t="s">
        <v>325</v>
      </c>
      <c r="J67" s="4" t="s">
        <v>211</v>
      </c>
      <c r="K67" s="19" t="s">
        <v>326</v>
      </c>
      <c r="L67" s="36" t="s">
        <v>327</v>
      </c>
      <c r="M67" s="4" t="s">
        <v>13</v>
      </c>
      <c r="N67" s="4" t="s">
        <v>4</v>
      </c>
      <c r="O67" s="4" t="s">
        <v>3</v>
      </c>
      <c r="P67" s="4" t="s">
        <v>43</v>
      </c>
      <c r="R67" s="14" t="s">
        <v>1142</v>
      </c>
    </row>
    <row r="68" spans="1:18" ht="13.9" customHeight="1">
      <c r="A68" s="4" t="s">
        <v>231</v>
      </c>
      <c r="B68" s="6" t="s">
        <v>49</v>
      </c>
      <c r="D68" s="5" t="s">
        <v>46</v>
      </c>
      <c r="E68" s="8">
        <v>1250000</v>
      </c>
      <c r="F68" s="11">
        <v>44118</v>
      </c>
      <c r="G68" s="10">
        <f t="shared" ref="G68:G131" ca="1" si="1">TODAY()-F68</f>
        <v>19</v>
      </c>
      <c r="H68" s="16" t="s">
        <v>47</v>
      </c>
      <c r="K68" s="19" t="s">
        <v>232</v>
      </c>
      <c r="L68" s="36" t="s">
        <v>233</v>
      </c>
      <c r="M68" s="4" t="s">
        <v>13</v>
      </c>
      <c r="N68" s="4" t="s">
        <v>4</v>
      </c>
      <c r="O68" s="4" t="s">
        <v>3</v>
      </c>
      <c r="P68" s="4" t="s">
        <v>43</v>
      </c>
      <c r="R68" s="14" t="s">
        <v>1142</v>
      </c>
    </row>
    <row r="69" spans="1:18" ht="13.9" customHeight="1">
      <c r="A69" s="4" t="s">
        <v>345</v>
      </c>
      <c r="B69" s="6" t="s">
        <v>163</v>
      </c>
      <c r="D69" s="5" t="s">
        <v>46</v>
      </c>
      <c r="E69" s="8">
        <v>1250000</v>
      </c>
      <c r="F69" s="11">
        <v>44118</v>
      </c>
      <c r="G69" s="10">
        <f t="shared" ca="1" si="1"/>
        <v>19</v>
      </c>
      <c r="H69" s="16" t="s">
        <v>47</v>
      </c>
      <c r="I69" s="4" t="s">
        <v>351</v>
      </c>
      <c r="J69" s="4" t="s">
        <v>169</v>
      </c>
      <c r="K69" s="19" t="s">
        <v>347</v>
      </c>
      <c r="L69" s="36" t="s">
        <v>346</v>
      </c>
      <c r="M69" s="4" t="s">
        <v>12</v>
      </c>
      <c r="N69" s="4" t="s">
        <v>4</v>
      </c>
      <c r="O69" s="4" t="s">
        <v>3</v>
      </c>
      <c r="P69" s="4" t="s">
        <v>43</v>
      </c>
      <c r="R69" s="14" t="s">
        <v>1142</v>
      </c>
    </row>
    <row r="70" spans="1:18" ht="13.9" customHeight="1">
      <c r="A70" s="4" t="s">
        <v>48</v>
      </c>
      <c r="B70" s="6" t="s">
        <v>49</v>
      </c>
      <c r="C70" s="6" t="s">
        <v>944</v>
      </c>
      <c r="D70" s="5" t="s">
        <v>46</v>
      </c>
      <c r="E70" s="8">
        <v>1250000</v>
      </c>
      <c r="F70" s="11">
        <v>44118</v>
      </c>
      <c r="G70" s="10">
        <f t="shared" ca="1" si="1"/>
        <v>19</v>
      </c>
      <c r="H70" s="16" t="s">
        <v>47</v>
      </c>
      <c r="I70" s="4" t="s">
        <v>50</v>
      </c>
      <c r="K70" s="19" t="s">
        <v>249</v>
      </c>
      <c r="L70" s="100" t="s">
        <v>84</v>
      </c>
      <c r="M70" s="4" t="s">
        <v>12</v>
      </c>
      <c r="N70" s="4" t="s">
        <v>4</v>
      </c>
      <c r="O70" s="4" t="s">
        <v>2</v>
      </c>
      <c r="P70" s="4" t="s">
        <v>43</v>
      </c>
      <c r="R70" s="14" t="s">
        <v>1142</v>
      </c>
    </row>
    <row r="71" spans="1:18" ht="13.9" customHeight="1">
      <c r="A71" s="4" t="s">
        <v>1044</v>
      </c>
      <c r="B71" s="6" t="s">
        <v>755</v>
      </c>
      <c r="D71" s="5" t="s">
        <v>46</v>
      </c>
      <c r="E71" s="8"/>
      <c r="F71" s="11">
        <v>44118</v>
      </c>
      <c r="G71" s="10">
        <f t="shared" ca="1" si="1"/>
        <v>19</v>
      </c>
      <c r="H71" s="16" t="s">
        <v>47</v>
      </c>
      <c r="I71" s="4" t="s">
        <v>1045</v>
      </c>
      <c r="J71" s="4" t="s">
        <v>169</v>
      </c>
      <c r="K71" s="19">
        <v>98241501</v>
      </c>
      <c r="M71" s="4" t="s">
        <v>12</v>
      </c>
      <c r="N71" s="4" t="s">
        <v>5</v>
      </c>
      <c r="O71" s="4" t="s">
        <v>3</v>
      </c>
      <c r="P71" s="4" t="s">
        <v>22</v>
      </c>
      <c r="R71" s="14" t="s">
        <v>1046</v>
      </c>
    </row>
    <row r="72" spans="1:18" ht="13.9" customHeight="1">
      <c r="A72" s="4" t="s">
        <v>401</v>
      </c>
      <c r="B72" s="6" t="s">
        <v>49</v>
      </c>
      <c r="D72" s="5" t="s">
        <v>46</v>
      </c>
      <c r="E72" s="8">
        <v>1250000</v>
      </c>
      <c r="F72" s="11">
        <v>44118</v>
      </c>
      <c r="G72" s="10">
        <f t="shared" ca="1" si="1"/>
        <v>19</v>
      </c>
      <c r="H72" s="16" t="s">
        <v>47</v>
      </c>
      <c r="I72" s="4" t="s">
        <v>402</v>
      </c>
      <c r="J72" s="4" t="s">
        <v>211</v>
      </c>
      <c r="K72" s="19" t="s">
        <v>403</v>
      </c>
      <c r="L72" s="36" t="s">
        <v>404</v>
      </c>
      <c r="M72" s="4" t="s">
        <v>12</v>
      </c>
      <c r="N72" s="4" t="s">
        <v>4</v>
      </c>
      <c r="O72" s="4" t="s">
        <v>3</v>
      </c>
      <c r="P72" s="4" t="s">
        <v>43</v>
      </c>
      <c r="R72" s="14" t="s">
        <v>1142</v>
      </c>
    </row>
    <row r="73" spans="1:18" ht="13.9" customHeight="1">
      <c r="A73" s="4" t="s">
        <v>275</v>
      </c>
      <c r="B73" s="6" t="s">
        <v>49</v>
      </c>
      <c r="D73" s="5" t="s">
        <v>46</v>
      </c>
      <c r="E73" s="8">
        <v>1250000</v>
      </c>
      <c r="F73" s="11">
        <v>44118</v>
      </c>
      <c r="G73" s="10">
        <f t="shared" ca="1" si="1"/>
        <v>19</v>
      </c>
      <c r="H73" s="16" t="s">
        <v>47</v>
      </c>
      <c r="I73" s="4" t="s">
        <v>278</v>
      </c>
      <c r="J73" s="4" t="s">
        <v>169</v>
      </c>
      <c r="K73" s="19" t="s">
        <v>276</v>
      </c>
      <c r="L73" s="36" t="s">
        <v>277</v>
      </c>
      <c r="M73" s="4" t="s">
        <v>14</v>
      </c>
      <c r="N73" s="4" t="s">
        <v>4</v>
      </c>
      <c r="O73" s="4" t="s">
        <v>3</v>
      </c>
      <c r="P73" s="4" t="s">
        <v>43</v>
      </c>
      <c r="R73" s="27" t="s">
        <v>1142</v>
      </c>
    </row>
    <row r="74" spans="1:18" ht="13.9" customHeight="1">
      <c r="A74" s="4" t="s">
        <v>244</v>
      </c>
      <c r="B74" s="6" t="s">
        <v>49</v>
      </c>
      <c r="D74" s="5" t="s">
        <v>46</v>
      </c>
      <c r="E74" s="8">
        <v>1250000</v>
      </c>
      <c r="F74" s="11">
        <v>44118</v>
      </c>
      <c r="G74" s="10">
        <f t="shared" ca="1" si="1"/>
        <v>19</v>
      </c>
      <c r="H74" s="16" t="s">
        <v>47</v>
      </c>
      <c r="I74" s="4" t="s">
        <v>245</v>
      </c>
      <c r="J74" s="4" t="s">
        <v>169</v>
      </c>
      <c r="K74" s="19" t="s">
        <v>246</v>
      </c>
      <c r="M74" s="4" t="s">
        <v>13</v>
      </c>
      <c r="N74" s="4" t="s">
        <v>4</v>
      </c>
      <c r="O74" s="4" t="s">
        <v>3</v>
      </c>
      <c r="P74" s="4" t="s">
        <v>43</v>
      </c>
      <c r="R74" s="14" t="s">
        <v>1142</v>
      </c>
    </row>
    <row r="75" spans="1:18" ht="13.9" customHeight="1">
      <c r="A75" s="4" t="s">
        <v>348</v>
      </c>
      <c r="B75" s="6" t="s">
        <v>49</v>
      </c>
      <c r="D75" s="5" t="s">
        <v>46</v>
      </c>
      <c r="E75" s="8">
        <v>1250000</v>
      </c>
      <c r="F75" s="11">
        <v>44117</v>
      </c>
      <c r="G75" s="10">
        <f t="shared" ca="1" si="1"/>
        <v>20</v>
      </c>
      <c r="H75" s="16" t="s">
        <v>47</v>
      </c>
      <c r="I75" s="4" t="s">
        <v>349</v>
      </c>
      <c r="J75" s="4" t="s">
        <v>211</v>
      </c>
      <c r="K75" s="19" t="s">
        <v>350</v>
      </c>
      <c r="M75" s="4" t="s">
        <v>12</v>
      </c>
      <c r="O75" s="4" t="s">
        <v>3</v>
      </c>
      <c r="P75" s="4" t="s">
        <v>43</v>
      </c>
      <c r="R75" s="27" t="s">
        <v>1142</v>
      </c>
    </row>
    <row r="76" spans="1:18" ht="13.9" customHeight="1">
      <c r="A76" s="4" t="s">
        <v>354</v>
      </c>
      <c r="B76" s="6" t="s">
        <v>49</v>
      </c>
      <c r="D76" s="5" t="s">
        <v>46</v>
      </c>
      <c r="E76" s="8">
        <v>1250000</v>
      </c>
      <c r="F76" s="11">
        <v>44117</v>
      </c>
      <c r="G76" s="10">
        <f t="shared" ca="1" si="1"/>
        <v>20</v>
      </c>
      <c r="H76" s="16" t="s">
        <v>47</v>
      </c>
      <c r="K76" s="19" t="s">
        <v>355</v>
      </c>
      <c r="L76" s="36" t="s">
        <v>356</v>
      </c>
      <c r="M76" s="4" t="s">
        <v>12</v>
      </c>
      <c r="N76" s="4" t="s">
        <v>4</v>
      </c>
      <c r="O76" s="4" t="s">
        <v>3</v>
      </c>
      <c r="P76" s="4" t="s">
        <v>43</v>
      </c>
      <c r="R76" s="14" t="s">
        <v>1142</v>
      </c>
    </row>
    <row r="77" spans="1:18" ht="13.9" customHeight="1">
      <c r="A77" s="4" t="s">
        <v>331</v>
      </c>
      <c r="B77" s="6" t="s">
        <v>49</v>
      </c>
      <c r="D77" s="5" t="s">
        <v>46</v>
      </c>
      <c r="E77" s="8">
        <v>1250000</v>
      </c>
      <c r="F77" s="11">
        <v>44117</v>
      </c>
      <c r="G77" s="10">
        <f t="shared" ca="1" si="1"/>
        <v>20</v>
      </c>
      <c r="H77" s="16" t="s">
        <v>47</v>
      </c>
      <c r="I77" s="5"/>
      <c r="K77" s="19" t="s">
        <v>332</v>
      </c>
      <c r="L77" s="36" t="s">
        <v>333</v>
      </c>
      <c r="M77" s="4" t="s">
        <v>12</v>
      </c>
      <c r="N77" s="4" t="s">
        <v>4</v>
      </c>
      <c r="O77" s="4" t="s">
        <v>3</v>
      </c>
      <c r="P77" s="4" t="s">
        <v>43</v>
      </c>
      <c r="R77" s="14" t="s">
        <v>1142</v>
      </c>
    </row>
    <row r="78" spans="1:18" ht="13.9" customHeight="1">
      <c r="A78" s="4" t="s">
        <v>167</v>
      </c>
      <c r="B78" s="6" t="s">
        <v>166</v>
      </c>
      <c r="D78" s="5" t="s">
        <v>46</v>
      </c>
      <c r="E78" s="8">
        <v>1250000</v>
      </c>
      <c r="F78" s="11">
        <v>44117</v>
      </c>
      <c r="G78" s="10">
        <f t="shared" ca="1" si="1"/>
        <v>20</v>
      </c>
      <c r="H78" s="16" t="s">
        <v>47</v>
      </c>
      <c r="I78" s="4" t="s">
        <v>168</v>
      </c>
      <c r="J78" s="4" t="s">
        <v>169</v>
      </c>
      <c r="K78" s="19"/>
      <c r="L78" s="36" t="s">
        <v>170</v>
      </c>
      <c r="M78" s="4" t="s">
        <v>13</v>
      </c>
      <c r="N78" s="4" t="s">
        <v>4</v>
      </c>
      <c r="O78" s="4" t="s">
        <v>3</v>
      </c>
      <c r="P78" s="4" t="s">
        <v>43</v>
      </c>
      <c r="R78" s="14" t="s">
        <v>1142</v>
      </c>
    </row>
    <row r="79" spans="1:18" ht="13.9" customHeight="1">
      <c r="A79" s="4" t="s">
        <v>364</v>
      </c>
      <c r="B79" s="6" t="s">
        <v>49</v>
      </c>
      <c r="D79" s="5" t="s">
        <v>46</v>
      </c>
      <c r="E79" s="8">
        <v>1250000</v>
      </c>
      <c r="F79" s="11">
        <v>44117</v>
      </c>
      <c r="G79" s="10">
        <f t="shared" ca="1" si="1"/>
        <v>20</v>
      </c>
      <c r="H79" s="16" t="s">
        <v>47</v>
      </c>
      <c r="I79" s="4" t="s">
        <v>365</v>
      </c>
      <c r="J79" s="4" t="s">
        <v>211</v>
      </c>
      <c r="K79" s="19" t="s">
        <v>366</v>
      </c>
      <c r="L79" s="36" t="s">
        <v>367</v>
      </c>
      <c r="M79" s="4" t="s">
        <v>12</v>
      </c>
      <c r="N79" s="4" t="s">
        <v>4</v>
      </c>
      <c r="O79" s="4" t="s">
        <v>3</v>
      </c>
      <c r="P79" s="4" t="s">
        <v>43</v>
      </c>
      <c r="R79" s="14" t="s">
        <v>1147</v>
      </c>
    </row>
    <row r="80" spans="1:18" ht="13.9" customHeight="1">
      <c r="A80" s="4" t="s">
        <v>280</v>
      </c>
      <c r="B80" s="6" t="s">
        <v>49</v>
      </c>
      <c r="D80" s="5" t="s">
        <v>46</v>
      </c>
      <c r="E80" s="8">
        <v>1250000</v>
      </c>
      <c r="F80" s="11">
        <v>44117</v>
      </c>
      <c r="G80" s="10">
        <f t="shared" ca="1" si="1"/>
        <v>20</v>
      </c>
      <c r="H80" s="16" t="s">
        <v>47</v>
      </c>
      <c r="I80" s="4" t="s">
        <v>281</v>
      </c>
      <c r="J80" s="4" t="s">
        <v>169</v>
      </c>
      <c r="K80" s="19" t="s">
        <v>283</v>
      </c>
      <c r="L80" s="36" t="s">
        <v>284</v>
      </c>
      <c r="M80" s="4" t="s">
        <v>12</v>
      </c>
      <c r="N80" s="4" t="s">
        <v>4</v>
      </c>
      <c r="O80" s="4" t="s">
        <v>3</v>
      </c>
      <c r="P80" s="4" t="s">
        <v>43</v>
      </c>
      <c r="R80" s="14" t="s">
        <v>1142</v>
      </c>
    </row>
    <row r="81" spans="1:18" ht="13.9" customHeight="1">
      <c r="A81" s="4" t="s">
        <v>328</v>
      </c>
      <c r="B81" s="6" t="s">
        <v>49</v>
      </c>
      <c r="D81" s="5" t="s">
        <v>46</v>
      </c>
      <c r="E81" s="8">
        <v>1250000</v>
      </c>
      <c r="F81" s="11">
        <v>44117</v>
      </c>
      <c r="G81" s="10">
        <f t="shared" ca="1" si="1"/>
        <v>20</v>
      </c>
      <c r="H81" s="16" t="s">
        <v>47</v>
      </c>
      <c r="K81" s="19" t="s">
        <v>329</v>
      </c>
      <c r="L81" s="36" t="s">
        <v>330</v>
      </c>
      <c r="M81" s="4" t="s">
        <v>12</v>
      </c>
      <c r="N81" s="4" t="s">
        <v>4</v>
      </c>
      <c r="O81" s="4" t="s">
        <v>3</v>
      </c>
      <c r="P81" s="4" t="s">
        <v>43</v>
      </c>
      <c r="R81" s="27" t="s">
        <v>1142</v>
      </c>
    </row>
    <row r="82" spans="1:18" ht="13.9" customHeight="1">
      <c r="A82" s="4" t="s">
        <v>316</v>
      </c>
      <c r="B82" s="6" t="s">
        <v>49</v>
      </c>
      <c r="D82" s="5" t="s">
        <v>46</v>
      </c>
      <c r="E82" s="8">
        <v>1250000</v>
      </c>
      <c r="F82" s="11">
        <v>44117</v>
      </c>
      <c r="G82" s="10">
        <f t="shared" ca="1" si="1"/>
        <v>20</v>
      </c>
      <c r="H82" s="16" t="s">
        <v>47</v>
      </c>
      <c r="I82" s="4" t="s">
        <v>317</v>
      </c>
      <c r="J82" s="4" t="s">
        <v>169</v>
      </c>
      <c r="K82" s="19" t="s">
        <v>318</v>
      </c>
      <c r="L82" s="36" t="s">
        <v>319</v>
      </c>
      <c r="M82" s="4" t="s">
        <v>12</v>
      </c>
      <c r="N82" s="4" t="s">
        <v>4</v>
      </c>
      <c r="O82" s="4" t="s">
        <v>3</v>
      </c>
      <c r="P82" s="4" t="s">
        <v>43</v>
      </c>
      <c r="R82" s="14" t="s">
        <v>1142</v>
      </c>
    </row>
    <row r="83" spans="1:18" ht="13.9" customHeight="1">
      <c r="A83" s="4" t="s">
        <v>492</v>
      </c>
      <c r="B83" s="6" t="s">
        <v>49</v>
      </c>
      <c r="C83" s="6" t="s">
        <v>948</v>
      </c>
      <c r="D83" s="5" t="s">
        <v>46</v>
      </c>
      <c r="E83" s="8">
        <v>1250000</v>
      </c>
      <c r="F83" s="11">
        <v>44117</v>
      </c>
      <c r="G83" s="10">
        <f t="shared" ca="1" si="1"/>
        <v>20</v>
      </c>
      <c r="H83" s="16" t="s">
        <v>47</v>
      </c>
      <c r="I83" s="4" t="s">
        <v>115</v>
      </c>
      <c r="K83" s="19" t="s">
        <v>252</v>
      </c>
      <c r="L83" s="36" t="s">
        <v>116</v>
      </c>
      <c r="M83" s="4" t="s">
        <v>12</v>
      </c>
      <c r="N83" s="4" t="s">
        <v>4</v>
      </c>
      <c r="O83" s="4" t="s">
        <v>2</v>
      </c>
      <c r="P83" s="4" t="s">
        <v>43</v>
      </c>
      <c r="R83" s="14" t="s">
        <v>1142</v>
      </c>
    </row>
    <row r="84" spans="1:18" ht="13.9" customHeight="1">
      <c r="A84" s="4" t="s">
        <v>293</v>
      </c>
      <c r="B84" s="6" t="s">
        <v>49</v>
      </c>
      <c r="D84" s="5" t="s">
        <v>46</v>
      </c>
      <c r="E84" s="8">
        <v>1250000</v>
      </c>
      <c r="F84" s="11">
        <v>44117</v>
      </c>
      <c r="G84" s="10">
        <f t="shared" ca="1" si="1"/>
        <v>20</v>
      </c>
      <c r="H84" s="16" t="s">
        <v>47</v>
      </c>
      <c r="I84" s="4" t="s">
        <v>294</v>
      </c>
      <c r="J84" s="4" t="s">
        <v>169</v>
      </c>
      <c r="K84" s="19" t="s">
        <v>295</v>
      </c>
      <c r="L84" s="36" t="s">
        <v>296</v>
      </c>
      <c r="M84" s="4" t="s">
        <v>12</v>
      </c>
      <c r="N84" s="4" t="s">
        <v>4</v>
      </c>
      <c r="O84" s="4" t="s">
        <v>3</v>
      </c>
      <c r="P84" s="4" t="s">
        <v>43</v>
      </c>
      <c r="R84" s="14" t="s">
        <v>1142</v>
      </c>
    </row>
    <row r="85" spans="1:18" ht="13.9" customHeight="1">
      <c r="A85" s="4" t="s">
        <v>363</v>
      </c>
      <c r="B85" s="6" t="s">
        <v>49</v>
      </c>
      <c r="D85" s="5" t="s">
        <v>46</v>
      </c>
      <c r="E85" s="8">
        <v>1250000</v>
      </c>
      <c r="F85" s="11">
        <v>44117</v>
      </c>
      <c r="G85" s="10">
        <f t="shared" ca="1" si="1"/>
        <v>20</v>
      </c>
      <c r="H85" s="16" t="s">
        <v>47</v>
      </c>
      <c r="I85" s="4" t="s">
        <v>499</v>
      </c>
      <c r="J85" s="4" t="s">
        <v>706</v>
      </c>
      <c r="K85" s="19" t="s">
        <v>501</v>
      </c>
      <c r="L85" s="36" t="s">
        <v>502</v>
      </c>
      <c r="M85" s="4" t="s">
        <v>12</v>
      </c>
      <c r="N85" s="4" t="s">
        <v>4</v>
      </c>
      <c r="O85" s="4" t="s">
        <v>3</v>
      </c>
      <c r="P85" s="4" t="s">
        <v>43</v>
      </c>
      <c r="R85" s="27" t="s">
        <v>1147</v>
      </c>
    </row>
    <row r="86" spans="1:18" ht="13.9" customHeight="1">
      <c r="A86" s="4" t="s">
        <v>101</v>
      </c>
      <c r="B86" s="6" t="s">
        <v>49</v>
      </c>
      <c r="C86" s="6" t="s">
        <v>944</v>
      </c>
      <c r="D86" s="5" t="s">
        <v>46</v>
      </c>
      <c r="E86" s="8">
        <v>1250000</v>
      </c>
      <c r="F86" s="11">
        <v>44117</v>
      </c>
      <c r="G86" s="10">
        <f t="shared" ca="1" si="1"/>
        <v>20</v>
      </c>
      <c r="H86" s="16" t="s">
        <v>47</v>
      </c>
      <c r="I86" s="4" t="s">
        <v>102</v>
      </c>
      <c r="J86" s="4" t="s">
        <v>169</v>
      </c>
      <c r="K86" s="19" t="s">
        <v>257</v>
      </c>
      <c r="L86" s="36" t="s">
        <v>103</v>
      </c>
      <c r="M86" s="4" t="s">
        <v>12</v>
      </c>
      <c r="N86" s="4" t="s">
        <v>4</v>
      </c>
      <c r="O86" s="4" t="s">
        <v>2</v>
      </c>
      <c r="P86" s="4" t="s">
        <v>43</v>
      </c>
      <c r="Q86" s="4" t="s">
        <v>111</v>
      </c>
      <c r="R86" s="14" t="s">
        <v>1148</v>
      </c>
    </row>
    <row r="87" spans="1:18" ht="13.9" customHeight="1">
      <c r="A87" s="4" t="s">
        <v>78</v>
      </c>
      <c r="B87" s="6" t="s">
        <v>49</v>
      </c>
      <c r="C87" s="6" t="s">
        <v>944</v>
      </c>
      <c r="D87" s="5" t="s">
        <v>46</v>
      </c>
      <c r="E87" s="8">
        <v>1250000</v>
      </c>
      <c r="F87" s="11">
        <v>44117</v>
      </c>
      <c r="G87" s="10">
        <f t="shared" ca="1" si="1"/>
        <v>20</v>
      </c>
      <c r="H87" s="16" t="s">
        <v>47</v>
      </c>
      <c r="I87" s="4" t="s">
        <v>79</v>
      </c>
      <c r="J87" s="4" t="s">
        <v>789</v>
      </c>
      <c r="K87" s="19" t="s">
        <v>253</v>
      </c>
      <c r="L87" s="36" t="s">
        <v>80</v>
      </c>
      <c r="M87" s="4" t="s">
        <v>13</v>
      </c>
      <c r="N87" s="4" t="s">
        <v>4</v>
      </c>
      <c r="O87" s="4" t="s">
        <v>2</v>
      </c>
      <c r="P87" s="4" t="s">
        <v>43</v>
      </c>
      <c r="R87" s="14" t="s">
        <v>1142</v>
      </c>
    </row>
    <row r="88" spans="1:18" ht="13.9" customHeight="1">
      <c r="A88" s="4" t="s">
        <v>389</v>
      </c>
      <c r="B88" s="6" t="s">
        <v>49</v>
      </c>
      <c r="D88" s="5" t="s">
        <v>46</v>
      </c>
      <c r="E88" s="8">
        <v>1250000</v>
      </c>
      <c r="F88" s="11">
        <v>44117</v>
      </c>
      <c r="G88" s="10">
        <f t="shared" ca="1" si="1"/>
        <v>20</v>
      </c>
      <c r="H88" s="16" t="s">
        <v>47</v>
      </c>
      <c r="I88" s="4" t="s">
        <v>390</v>
      </c>
      <c r="J88" s="4" t="s">
        <v>211</v>
      </c>
      <c r="K88" s="19" t="s">
        <v>391</v>
      </c>
      <c r="L88" s="36" t="s">
        <v>392</v>
      </c>
      <c r="M88" s="4" t="s">
        <v>12</v>
      </c>
      <c r="N88" s="4" t="s">
        <v>4</v>
      </c>
      <c r="O88" s="4" t="s">
        <v>3</v>
      </c>
      <c r="P88" s="4" t="s">
        <v>43</v>
      </c>
      <c r="R88" s="14" t="s">
        <v>1142</v>
      </c>
    </row>
    <row r="89" spans="1:18" ht="13.9" customHeight="1">
      <c r="A89" s="4" t="s">
        <v>301</v>
      </c>
      <c r="B89" s="6" t="s">
        <v>49</v>
      </c>
      <c r="D89" s="5" t="s">
        <v>46</v>
      </c>
      <c r="E89" s="8">
        <v>1250000</v>
      </c>
      <c r="F89" s="11">
        <v>44116</v>
      </c>
      <c r="G89" s="10">
        <f t="shared" ca="1" si="1"/>
        <v>21</v>
      </c>
      <c r="H89" s="16" t="s">
        <v>47</v>
      </c>
      <c r="I89" s="4" t="s">
        <v>302</v>
      </c>
      <c r="J89" s="4" t="s">
        <v>169</v>
      </c>
      <c r="K89" s="19" t="s">
        <v>303</v>
      </c>
      <c r="M89" s="4" t="s">
        <v>12</v>
      </c>
      <c r="N89" s="4" t="s">
        <v>4</v>
      </c>
      <c r="O89" s="4" t="s">
        <v>3</v>
      </c>
      <c r="P89" s="4" t="s">
        <v>43</v>
      </c>
      <c r="R89" s="14" t="s">
        <v>1142</v>
      </c>
    </row>
    <row r="90" spans="1:18" ht="13.9" customHeight="1">
      <c r="A90" s="4" t="s">
        <v>180</v>
      </c>
      <c r="B90" s="6" t="s">
        <v>163</v>
      </c>
      <c r="C90" s="6" t="s">
        <v>944</v>
      </c>
      <c r="D90" s="5" t="s">
        <v>46</v>
      </c>
      <c r="E90" s="17">
        <v>800000</v>
      </c>
      <c r="F90" s="11">
        <v>44116</v>
      </c>
      <c r="G90" s="10">
        <f t="shared" ca="1" si="1"/>
        <v>21</v>
      </c>
      <c r="H90" s="16" t="s">
        <v>47</v>
      </c>
      <c r="I90" s="4" t="s">
        <v>507</v>
      </c>
      <c r="J90" s="4" t="s">
        <v>211</v>
      </c>
      <c r="K90" s="6" t="s">
        <v>749</v>
      </c>
      <c r="L90" s="45" t="s">
        <v>508</v>
      </c>
      <c r="M90" s="4" t="s">
        <v>12</v>
      </c>
      <c r="N90" s="6" t="s">
        <v>5</v>
      </c>
      <c r="O90" s="4" t="s">
        <v>2</v>
      </c>
      <c r="P90" s="4" t="s">
        <v>43</v>
      </c>
      <c r="Q90" s="6"/>
      <c r="R90" s="14" t="s">
        <v>1144</v>
      </c>
    </row>
    <row r="91" spans="1:18" ht="13.9" customHeight="1">
      <c r="A91" s="4" t="s">
        <v>764</v>
      </c>
      <c r="B91" s="6" t="s">
        <v>517</v>
      </c>
      <c r="C91" s="6" t="s">
        <v>944</v>
      </c>
      <c r="D91" s="5" t="s">
        <v>46</v>
      </c>
      <c r="E91" s="8">
        <v>800000</v>
      </c>
      <c r="F91" s="11">
        <v>44116</v>
      </c>
      <c r="G91" s="10">
        <f t="shared" ca="1" si="1"/>
        <v>21</v>
      </c>
      <c r="H91" s="16" t="s">
        <v>47</v>
      </c>
      <c r="I91" s="4" t="s">
        <v>765</v>
      </c>
      <c r="J91" s="4" t="s">
        <v>169</v>
      </c>
      <c r="K91" s="6" t="s">
        <v>766</v>
      </c>
      <c r="L91" s="46" t="s">
        <v>767</v>
      </c>
      <c r="M91" s="4" t="s">
        <v>14</v>
      </c>
      <c r="N91" s="4" t="s">
        <v>4</v>
      </c>
      <c r="O91" s="4" t="s">
        <v>2</v>
      </c>
      <c r="P91" s="4" t="s">
        <v>43</v>
      </c>
      <c r="R91" s="25" t="s">
        <v>1145</v>
      </c>
    </row>
    <row r="92" spans="1:18" ht="13.9" customHeight="1">
      <c r="A92" s="4" t="s">
        <v>397</v>
      </c>
      <c r="B92" s="6" t="s">
        <v>49</v>
      </c>
      <c r="D92" s="5" t="s">
        <v>46</v>
      </c>
      <c r="E92" s="8">
        <v>1250000</v>
      </c>
      <c r="F92" s="11">
        <v>44116</v>
      </c>
      <c r="G92" s="10">
        <f t="shared" ca="1" si="1"/>
        <v>21</v>
      </c>
      <c r="H92" s="16" t="s">
        <v>47</v>
      </c>
      <c r="I92" s="4" t="s">
        <v>398</v>
      </c>
      <c r="J92" s="4" t="s">
        <v>169</v>
      </c>
      <c r="K92" s="19" t="s">
        <v>399</v>
      </c>
      <c r="L92" s="36" t="s">
        <v>400</v>
      </c>
      <c r="M92" s="4" t="s">
        <v>12</v>
      </c>
      <c r="N92" s="4" t="s">
        <v>4</v>
      </c>
      <c r="O92" s="4" t="s">
        <v>3</v>
      </c>
      <c r="P92" s="4" t="s">
        <v>43</v>
      </c>
      <c r="R92" s="27" t="s">
        <v>1142</v>
      </c>
    </row>
    <row r="93" spans="1:18" ht="13.9" customHeight="1">
      <c r="A93" s="4" t="s">
        <v>429</v>
      </c>
      <c r="B93" s="6" t="s">
        <v>49</v>
      </c>
      <c r="D93" s="5" t="s">
        <v>46</v>
      </c>
      <c r="E93" s="8">
        <v>1250000</v>
      </c>
      <c r="F93" s="11">
        <v>44116</v>
      </c>
      <c r="G93" s="10">
        <f t="shared" ca="1" si="1"/>
        <v>21</v>
      </c>
      <c r="H93" s="16" t="s">
        <v>47</v>
      </c>
      <c r="I93" s="4" t="s">
        <v>430</v>
      </c>
      <c r="J93" s="4" t="s">
        <v>169</v>
      </c>
      <c r="K93" s="19" t="s">
        <v>431</v>
      </c>
      <c r="L93" s="36" t="s">
        <v>432</v>
      </c>
      <c r="M93" s="4" t="s">
        <v>12</v>
      </c>
      <c r="N93" s="4" t="s">
        <v>4</v>
      </c>
      <c r="O93" s="4" t="s">
        <v>3</v>
      </c>
      <c r="P93" s="4" t="s">
        <v>43</v>
      </c>
      <c r="R93" s="14" t="s">
        <v>1142</v>
      </c>
    </row>
    <row r="94" spans="1:18" ht="13.9" customHeight="1">
      <c r="A94" s="4" t="s">
        <v>289</v>
      </c>
      <c r="B94" s="6" t="s">
        <v>49</v>
      </c>
      <c r="D94" s="5" t="s">
        <v>46</v>
      </c>
      <c r="E94" s="8">
        <v>1250000</v>
      </c>
      <c r="F94" s="11">
        <v>44116</v>
      </c>
      <c r="G94" s="10">
        <f t="shared" ca="1" si="1"/>
        <v>21</v>
      </c>
      <c r="H94" s="16" t="s">
        <v>47</v>
      </c>
      <c r="I94" s="4" t="s">
        <v>290</v>
      </c>
      <c r="J94" s="4" t="s">
        <v>169</v>
      </c>
      <c r="K94" s="19" t="s">
        <v>291</v>
      </c>
      <c r="L94" s="36" t="s">
        <v>292</v>
      </c>
      <c r="M94" s="4" t="s">
        <v>12</v>
      </c>
      <c r="N94" s="4" t="s">
        <v>4</v>
      </c>
      <c r="O94" s="4" t="s">
        <v>3</v>
      </c>
      <c r="P94" s="4" t="s">
        <v>43</v>
      </c>
      <c r="R94" s="14" t="s">
        <v>1142</v>
      </c>
    </row>
    <row r="95" spans="1:18" ht="13.9" customHeight="1">
      <c r="A95" s="4" t="s">
        <v>72</v>
      </c>
      <c r="B95" s="6" t="s">
        <v>49</v>
      </c>
      <c r="C95" s="6" t="s">
        <v>944</v>
      </c>
      <c r="D95" s="5" t="s">
        <v>46</v>
      </c>
      <c r="E95" s="8">
        <v>1250000</v>
      </c>
      <c r="F95" s="11">
        <v>44116</v>
      </c>
      <c r="G95" s="10">
        <f t="shared" ca="1" si="1"/>
        <v>21</v>
      </c>
      <c r="H95" s="16" t="s">
        <v>47</v>
      </c>
      <c r="I95" s="4" t="s">
        <v>73</v>
      </c>
      <c r="K95" s="19" t="s">
        <v>254</v>
      </c>
      <c r="L95" s="36" t="s">
        <v>74</v>
      </c>
      <c r="M95" s="4" t="s">
        <v>12</v>
      </c>
      <c r="N95" s="4" t="s">
        <v>4</v>
      </c>
      <c r="O95" s="4" t="s">
        <v>2</v>
      </c>
      <c r="P95" s="4" t="s">
        <v>43</v>
      </c>
      <c r="Q95" s="4" t="s">
        <v>16</v>
      </c>
      <c r="R95" s="14" t="s">
        <v>1146</v>
      </c>
    </row>
    <row r="96" spans="1:18" ht="15" customHeight="1">
      <c r="A96" s="4" t="s">
        <v>357</v>
      </c>
      <c r="B96" s="6" t="s">
        <v>163</v>
      </c>
      <c r="D96" s="5" t="s">
        <v>46</v>
      </c>
      <c r="E96" s="8">
        <v>1250000</v>
      </c>
      <c r="F96" s="11">
        <v>44116</v>
      </c>
      <c r="G96" s="10">
        <f t="shared" ca="1" si="1"/>
        <v>21</v>
      </c>
      <c r="H96" s="16" t="s">
        <v>47</v>
      </c>
      <c r="I96" s="4" t="s">
        <v>358</v>
      </c>
      <c r="J96" s="4" t="s">
        <v>211</v>
      </c>
      <c r="K96" s="19" t="s">
        <v>359</v>
      </c>
      <c r="L96" s="36" t="s">
        <v>360</v>
      </c>
      <c r="M96" s="4" t="s">
        <v>12</v>
      </c>
      <c r="N96" s="4" t="s">
        <v>4</v>
      </c>
      <c r="O96" s="4" t="s">
        <v>3</v>
      </c>
      <c r="P96" s="4" t="s">
        <v>43</v>
      </c>
      <c r="R96" s="27" t="s">
        <v>1142</v>
      </c>
    </row>
    <row r="97" spans="1:18" ht="13.9" customHeight="1">
      <c r="A97" s="4" t="s">
        <v>164</v>
      </c>
      <c r="B97" s="6" t="s">
        <v>163</v>
      </c>
      <c r="D97" s="5" t="s">
        <v>46</v>
      </c>
      <c r="E97" s="8">
        <v>1250000</v>
      </c>
      <c r="F97" s="11">
        <v>44116</v>
      </c>
      <c r="G97" s="10">
        <f t="shared" ca="1" si="1"/>
        <v>21</v>
      </c>
      <c r="H97" s="16" t="s">
        <v>47</v>
      </c>
      <c r="K97" s="19" t="s">
        <v>261</v>
      </c>
      <c r="L97" s="36" t="s">
        <v>165</v>
      </c>
      <c r="M97" s="4" t="s">
        <v>12</v>
      </c>
      <c r="N97" s="4" t="s">
        <v>4</v>
      </c>
      <c r="O97" s="4" t="s">
        <v>3</v>
      </c>
      <c r="P97" s="4" t="s">
        <v>43</v>
      </c>
      <c r="R97" s="14" t="s">
        <v>1142</v>
      </c>
    </row>
    <row r="98" spans="1:18" ht="13.9" customHeight="1">
      <c r="A98" s="4" t="s">
        <v>304</v>
      </c>
      <c r="B98" s="6" t="s">
        <v>49</v>
      </c>
      <c r="D98" s="5" t="s">
        <v>46</v>
      </c>
      <c r="E98" s="17">
        <v>1250000</v>
      </c>
      <c r="F98" s="11">
        <v>44116</v>
      </c>
      <c r="G98" s="10">
        <f t="shared" ca="1" si="1"/>
        <v>21</v>
      </c>
      <c r="H98" s="16" t="s">
        <v>47</v>
      </c>
      <c r="I98" s="4" t="s">
        <v>305</v>
      </c>
      <c r="J98" s="4" t="s">
        <v>211</v>
      </c>
      <c r="K98" s="19" t="s">
        <v>306</v>
      </c>
      <c r="L98" s="77" t="s">
        <v>307</v>
      </c>
      <c r="M98" s="4" t="s">
        <v>12</v>
      </c>
      <c r="N98" s="6" t="s">
        <v>4</v>
      </c>
      <c r="O98" s="4" t="s">
        <v>3</v>
      </c>
      <c r="P98" s="4" t="s">
        <v>43</v>
      </c>
      <c r="Q98" s="6"/>
      <c r="R98" s="14" t="s">
        <v>1142</v>
      </c>
    </row>
    <row r="99" spans="1:18" ht="13.9" customHeight="1">
      <c r="A99" s="4" t="s">
        <v>338</v>
      </c>
      <c r="B99" s="6" t="s">
        <v>49</v>
      </c>
      <c r="D99" s="5" t="s">
        <v>46</v>
      </c>
      <c r="E99" s="17">
        <v>1250000</v>
      </c>
      <c r="F99" s="11">
        <v>44116</v>
      </c>
      <c r="G99" s="10">
        <f t="shared" ca="1" si="1"/>
        <v>21</v>
      </c>
      <c r="H99" s="16" t="s">
        <v>47</v>
      </c>
      <c r="I99" s="4" t="s">
        <v>339</v>
      </c>
      <c r="J99" s="4" t="s">
        <v>169</v>
      </c>
      <c r="K99" s="19"/>
      <c r="L99" s="36" t="s">
        <v>340</v>
      </c>
      <c r="M99" s="4" t="s">
        <v>12</v>
      </c>
      <c r="N99" s="4" t="s">
        <v>4</v>
      </c>
      <c r="O99" s="4" t="s">
        <v>3</v>
      </c>
      <c r="P99" s="4" t="s">
        <v>43</v>
      </c>
      <c r="Q99" s="6"/>
      <c r="R99" s="14" t="s">
        <v>1143</v>
      </c>
    </row>
    <row r="100" spans="1:18" ht="13.9" customHeight="1">
      <c r="A100" s="4" t="s">
        <v>409</v>
      </c>
      <c r="B100" s="6" t="s">
        <v>49</v>
      </c>
      <c r="D100" s="5" t="s">
        <v>46</v>
      </c>
      <c r="E100" s="8">
        <v>1250000</v>
      </c>
      <c r="F100" s="11">
        <v>44116</v>
      </c>
      <c r="G100" s="10">
        <f t="shared" ca="1" si="1"/>
        <v>21</v>
      </c>
      <c r="H100" s="16" t="s">
        <v>47</v>
      </c>
      <c r="I100" s="4" t="s">
        <v>410</v>
      </c>
      <c r="J100" s="4" t="s">
        <v>169</v>
      </c>
      <c r="K100" s="19" t="s">
        <v>411</v>
      </c>
      <c r="L100" s="36" t="s">
        <v>412</v>
      </c>
      <c r="M100" s="4" t="s">
        <v>12</v>
      </c>
      <c r="N100" s="4" t="s">
        <v>4</v>
      </c>
      <c r="O100" s="4" t="s">
        <v>3</v>
      </c>
      <c r="P100" s="4" t="s">
        <v>43</v>
      </c>
      <c r="R100" s="14" t="s">
        <v>1142</v>
      </c>
    </row>
    <row r="101" spans="1:18" ht="13.9" customHeight="1">
      <c r="A101" s="4" t="s">
        <v>308</v>
      </c>
      <c r="B101" s="6" t="s">
        <v>49</v>
      </c>
      <c r="D101" s="5" t="s">
        <v>46</v>
      </c>
      <c r="E101" s="8">
        <v>1250000</v>
      </c>
      <c r="F101" s="11">
        <v>44116</v>
      </c>
      <c r="G101" s="10">
        <f t="shared" ca="1" si="1"/>
        <v>21</v>
      </c>
      <c r="H101" s="16" t="s">
        <v>47</v>
      </c>
      <c r="I101" s="4" t="s">
        <v>309</v>
      </c>
      <c r="J101" s="4" t="s">
        <v>169</v>
      </c>
      <c r="K101" s="19" t="s">
        <v>310</v>
      </c>
      <c r="L101" s="36" t="s">
        <v>311</v>
      </c>
      <c r="M101" s="4" t="s">
        <v>12</v>
      </c>
      <c r="N101" s="4" t="s">
        <v>4</v>
      </c>
      <c r="O101" s="4" t="s">
        <v>3</v>
      </c>
      <c r="P101" s="4" t="s">
        <v>43</v>
      </c>
      <c r="R101" s="14" t="s">
        <v>1142</v>
      </c>
    </row>
    <row r="102" spans="1:18" ht="13.9" customHeight="1">
      <c r="A102" s="4" t="s">
        <v>320</v>
      </c>
      <c r="B102" s="6" t="s">
        <v>49</v>
      </c>
      <c r="D102" s="5" t="s">
        <v>46</v>
      </c>
      <c r="E102" s="8">
        <v>1250000</v>
      </c>
      <c r="F102" s="11">
        <v>44116</v>
      </c>
      <c r="G102" s="10">
        <f t="shared" ca="1" si="1"/>
        <v>21</v>
      </c>
      <c r="H102" s="16" t="s">
        <v>47</v>
      </c>
      <c r="I102" s="4" t="s">
        <v>323</v>
      </c>
      <c r="J102" s="4" t="s">
        <v>211</v>
      </c>
      <c r="K102" s="19" t="s">
        <v>321</v>
      </c>
      <c r="L102" s="36" t="s">
        <v>322</v>
      </c>
      <c r="M102" s="4" t="s">
        <v>12</v>
      </c>
      <c r="N102" s="4" t="s">
        <v>4</v>
      </c>
      <c r="O102" s="4" t="s">
        <v>3</v>
      </c>
      <c r="P102" s="4" t="s">
        <v>43</v>
      </c>
      <c r="R102" s="14" t="s">
        <v>1142</v>
      </c>
    </row>
    <row r="103" spans="1:18" ht="13.9" customHeight="1">
      <c r="A103" s="4" t="s">
        <v>436</v>
      </c>
      <c r="B103" s="6" t="s">
        <v>154</v>
      </c>
      <c r="D103" s="5" t="s">
        <v>45</v>
      </c>
      <c r="E103" s="8">
        <v>7000000</v>
      </c>
      <c r="F103" s="11">
        <v>44112</v>
      </c>
      <c r="G103" s="10">
        <f t="shared" ca="1" si="1"/>
        <v>25</v>
      </c>
      <c r="H103" s="16" t="s">
        <v>47</v>
      </c>
      <c r="I103" s="4" t="s">
        <v>437</v>
      </c>
      <c r="J103" s="4" t="s">
        <v>169</v>
      </c>
      <c r="K103" s="19">
        <v>95941951</v>
      </c>
      <c r="L103" s="36" t="s">
        <v>438</v>
      </c>
      <c r="M103" s="4" t="s">
        <v>12</v>
      </c>
      <c r="N103" s="4" t="s">
        <v>4</v>
      </c>
      <c r="O103" s="4" t="s">
        <v>3</v>
      </c>
      <c r="P103" s="4" t="s">
        <v>43</v>
      </c>
    </row>
    <row r="104" spans="1:18" ht="13.9" customHeight="1">
      <c r="A104" s="4" t="s">
        <v>1110</v>
      </c>
      <c r="B104" s="6" t="s">
        <v>1111</v>
      </c>
      <c r="C104" s="6" t="s">
        <v>948</v>
      </c>
      <c r="D104" s="5" t="s">
        <v>45</v>
      </c>
      <c r="E104" s="9"/>
      <c r="F104" s="11">
        <v>44112</v>
      </c>
      <c r="G104" s="10">
        <f t="shared" ca="1" si="1"/>
        <v>25</v>
      </c>
      <c r="H104" s="16" t="s">
        <v>51</v>
      </c>
      <c r="I104" s="4" t="s">
        <v>1112</v>
      </c>
      <c r="J104" s="4" t="s">
        <v>169</v>
      </c>
      <c r="K104" s="19">
        <v>90643482</v>
      </c>
      <c r="L104" s="44"/>
      <c r="M104" s="11" t="s">
        <v>12</v>
      </c>
      <c r="N104" s="4" t="s">
        <v>7</v>
      </c>
      <c r="O104" s="4" t="s">
        <v>2</v>
      </c>
      <c r="P104" s="4" t="s">
        <v>22</v>
      </c>
      <c r="Q104" s="4" t="s">
        <v>856</v>
      </c>
      <c r="R104" s="27" t="s">
        <v>1116</v>
      </c>
    </row>
    <row r="105" spans="1:18" ht="13.9" customHeight="1">
      <c r="A105" s="4" t="s">
        <v>638</v>
      </c>
      <c r="B105" s="6" t="s">
        <v>639</v>
      </c>
      <c r="D105" s="5" t="s">
        <v>53</v>
      </c>
      <c r="E105" s="8">
        <v>3000000</v>
      </c>
      <c r="F105" s="11">
        <v>44112</v>
      </c>
      <c r="G105" s="10">
        <f t="shared" ca="1" si="1"/>
        <v>25</v>
      </c>
      <c r="H105" s="16" t="s">
        <v>47</v>
      </c>
      <c r="I105" s="4" t="s">
        <v>640</v>
      </c>
      <c r="J105" s="4" t="s">
        <v>169</v>
      </c>
      <c r="K105" s="6" t="s">
        <v>641</v>
      </c>
      <c r="L105" s="45" t="s">
        <v>642</v>
      </c>
      <c r="M105" s="4" t="s">
        <v>12</v>
      </c>
      <c r="N105" s="4" t="s">
        <v>5</v>
      </c>
      <c r="O105" s="4" t="s">
        <v>3</v>
      </c>
      <c r="P105" s="4" t="s">
        <v>43</v>
      </c>
    </row>
    <row r="106" spans="1:18" ht="13.9" customHeight="1">
      <c r="A106" s="4" t="s">
        <v>650</v>
      </c>
      <c r="B106" s="6" t="s">
        <v>639</v>
      </c>
      <c r="D106" s="5" t="s">
        <v>53</v>
      </c>
      <c r="E106" s="8">
        <v>3000000</v>
      </c>
      <c r="F106" s="11">
        <v>44112</v>
      </c>
      <c r="G106" s="10">
        <f t="shared" ca="1" si="1"/>
        <v>25</v>
      </c>
      <c r="H106" s="16" t="s">
        <v>47</v>
      </c>
      <c r="I106" s="4" t="s">
        <v>651</v>
      </c>
      <c r="J106" s="4" t="s">
        <v>169</v>
      </c>
      <c r="K106" s="6" t="s">
        <v>652</v>
      </c>
      <c r="L106" s="45" t="s">
        <v>653</v>
      </c>
      <c r="M106" s="4" t="s">
        <v>12</v>
      </c>
      <c r="N106" s="4" t="s">
        <v>5</v>
      </c>
      <c r="O106" s="4" t="s">
        <v>3</v>
      </c>
      <c r="P106" s="4" t="s">
        <v>43</v>
      </c>
      <c r="R106" s="27"/>
    </row>
    <row r="107" spans="1:18" ht="13.9" customHeight="1">
      <c r="A107" s="4" t="s">
        <v>155</v>
      </c>
      <c r="B107" s="6" t="s">
        <v>154</v>
      </c>
      <c r="C107" s="6" t="s">
        <v>948</v>
      </c>
      <c r="D107" s="5" t="s">
        <v>45</v>
      </c>
      <c r="E107" s="8">
        <v>7000000</v>
      </c>
      <c r="F107" s="11">
        <v>44112</v>
      </c>
      <c r="G107" s="10">
        <f t="shared" ca="1" si="1"/>
        <v>25</v>
      </c>
      <c r="H107" s="16" t="s">
        <v>47</v>
      </c>
      <c r="I107" s="4" t="s">
        <v>156</v>
      </c>
      <c r="J107" s="4" t="s">
        <v>282</v>
      </c>
      <c r="K107" s="19">
        <v>94843405</v>
      </c>
      <c r="L107" s="36" t="s">
        <v>157</v>
      </c>
      <c r="M107" s="4" t="s">
        <v>12</v>
      </c>
      <c r="N107" s="4" t="s">
        <v>5</v>
      </c>
      <c r="O107" s="4" t="s">
        <v>2</v>
      </c>
      <c r="P107" s="4" t="s">
        <v>43</v>
      </c>
      <c r="R107" s="14" t="s">
        <v>1038</v>
      </c>
    </row>
    <row r="108" spans="1:18" ht="13.9" customHeight="1">
      <c r="A108" s="4" t="s">
        <v>522</v>
      </c>
      <c r="B108" s="6" t="s">
        <v>154</v>
      </c>
      <c r="D108" s="5" t="s">
        <v>45</v>
      </c>
      <c r="E108" s="8">
        <v>7000000</v>
      </c>
      <c r="F108" s="11">
        <v>44111</v>
      </c>
      <c r="G108" s="10">
        <f t="shared" ca="1" si="1"/>
        <v>26</v>
      </c>
      <c r="H108" s="16" t="s">
        <v>47</v>
      </c>
      <c r="I108" s="4" t="s">
        <v>523</v>
      </c>
      <c r="J108" s="4" t="s">
        <v>169</v>
      </c>
      <c r="K108" s="19">
        <v>93219011</v>
      </c>
      <c r="L108" s="36" t="s">
        <v>524</v>
      </c>
      <c r="M108" s="4" t="s">
        <v>12</v>
      </c>
      <c r="N108" s="4" t="s">
        <v>5</v>
      </c>
      <c r="O108" s="4" t="s">
        <v>3</v>
      </c>
      <c r="P108" s="4" t="s">
        <v>43</v>
      </c>
      <c r="R108" s="104" t="s">
        <v>519</v>
      </c>
    </row>
    <row r="109" spans="1:18" ht="13.9" customHeight="1">
      <c r="A109" s="4" t="s">
        <v>525</v>
      </c>
      <c r="B109" s="6" t="s">
        <v>154</v>
      </c>
      <c r="D109" s="5" t="s">
        <v>45</v>
      </c>
      <c r="E109" s="8">
        <v>7000000</v>
      </c>
      <c r="F109" s="11">
        <v>44111</v>
      </c>
      <c r="G109" s="10">
        <f t="shared" ca="1" si="1"/>
        <v>26</v>
      </c>
      <c r="H109" s="16" t="s">
        <v>47</v>
      </c>
      <c r="I109" s="4" t="s">
        <v>526</v>
      </c>
      <c r="J109" s="4" t="s">
        <v>169</v>
      </c>
      <c r="K109" s="19">
        <v>55230030</v>
      </c>
      <c r="L109" s="36" t="s">
        <v>527</v>
      </c>
      <c r="M109" s="4" t="s">
        <v>12</v>
      </c>
      <c r="N109" s="4" t="s">
        <v>5</v>
      </c>
      <c r="O109" s="4" t="s">
        <v>3</v>
      </c>
      <c r="P109" s="4" t="s">
        <v>43</v>
      </c>
      <c r="R109" s="14" t="s">
        <v>519</v>
      </c>
    </row>
    <row r="110" spans="1:18" ht="13.9" customHeight="1">
      <c r="A110" s="4" t="s">
        <v>595</v>
      </c>
      <c r="B110" s="6" t="s">
        <v>1113</v>
      </c>
      <c r="C110" s="6" t="s">
        <v>948</v>
      </c>
      <c r="D110" s="5" t="s">
        <v>45</v>
      </c>
      <c r="E110" s="8"/>
      <c r="F110" s="11">
        <v>44111</v>
      </c>
      <c r="G110" s="10">
        <f t="shared" ca="1" si="1"/>
        <v>26</v>
      </c>
      <c r="H110" s="16" t="s">
        <v>51</v>
      </c>
      <c r="I110" s="4" t="s">
        <v>1114</v>
      </c>
      <c r="J110" s="4" t="s">
        <v>789</v>
      </c>
      <c r="K110" s="19"/>
      <c r="L110" s="47" t="s">
        <v>1115</v>
      </c>
      <c r="M110" s="4" t="s">
        <v>13</v>
      </c>
      <c r="N110" s="4" t="s">
        <v>6</v>
      </c>
      <c r="O110" s="4" t="s">
        <v>2</v>
      </c>
      <c r="P110" s="4" t="s">
        <v>43</v>
      </c>
      <c r="Q110" s="4" t="s">
        <v>143</v>
      </c>
      <c r="R110" s="14" t="s">
        <v>1122</v>
      </c>
    </row>
    <row r="111" spans="1:18" ht="13.9" customHeight="1">
      <c r="A111" s="4" t="s">
        <v>1099</v>
      </c>
      <c r="B111" s="6" t="s">
        <v>1100</v>
      </c>
      <c r="C111" s="6" t="s">
        <v>947</v>
      </c>
      <c r="D111" s="2" t="s">
        <v>46</v>
      </c>
      <c r="E111" s="8"/>
      <c r="F111" s="11">
        <v>44111</v>
      </c>
      <c r="G111" s="10">
        <f t="shared" ca="1" si="1"/>
        <v>26</v>
      </c>
      <c r="H111" s="16" t="s">
        <v>51</v>
      </c>
      <c r="I111" s="4" t="s">
        <v>1101</v>
      </c>
      <c r="K111" s="19"/>
      <c r="L111" s="44"/>
      <c r="M111" s="4" t="s">
        <v>872</v>
      </c>
      <c r="N111" s="4" t="s">
        <v>27</v>
      </c>
      <c r="O111" s="4" t="s">
        <v>2</v>
      </c>
      <c r="P111" s="4" t="s">
        <v>22</v>
      </c>
      <c r="Q111" s="4" t="s">
        <v>15</v>
      </c>
      <c r="R111" s="14" t="s">
        <v>1117</v>
      </c>
    </row>
    <row r="112" spans="1:18" ht="13.9" customHeight="1">
      <c r="A112" s="4" t="s">
        <v>634</v>
      </c>
      <c r="B112" s="6" t="s">
        <v>635</v>
      </c>
      <c r="D112" s="5" t="s">
        <v>53</v>
      </c>
      <c r="E112" s="8">
        <v>3000000</v>
      </c>
      <c r="F112" s="11">
        <v>44111</v>
      </c>
      <c r="G112" s="10">
        <f t="shared" ca="1" si="1"/>
        <v>26</v>
      </c>
      <c r="H112" s="16" t="s">
        <v>47</v>
      </c>
      <c r="I112" s="4" t="s">
        <v>636</v>
      </c>
      <c r="J112" s="4" t="s">
        <v>169</v>
      </c>
      <c r="K112" s="6" t="s">
        <v>637</v>
      </c>
      <c r="M112" s="4" t="s">
        <v>12</v>
      </c>
      <c r="N112" s="4" t="s">
        <v>5</v>
      </c>
      <c r="O112" s="4" t="s">
        <v>3</v>
      </c>
      <c r="P112" s="4" t="s">
        <v>43</v>
      </c>
      <c r="R112" s="27"/>
    </row>
    <row r="113" spans="1:18" ht="13.9" customHeight="1">
      <c r="A113" s="4" t="s">
        <v>188</v>
      </c>
      <c r="C113" s="6" t="s">
        <v>944</v>
      </c>
      <c r="D113" s="5"/>
      <c r="E113" s="8"/>
      <c r="F113" s="11">
        <v>44110</v>
      </c>
      <c r="G113" s="10">
        <f t="shared" ca="1" si="1"/>
        <v>27</v>
      </c>
      <c r="H113" s="16" t="s">
        <v>47</v>
      </c>
      <c r="I113" s="4" t="s">
        <v>196</v>
      </c>
      <c r="J113" s="4" t="s">
        <v>923</v>
      </c>
      <c r="K113" s="19">
        <v>95991036</v>
      </c>
      <c r="L113" s="46" t="s">
        <v>955</v>
      </c>
      <c r="M113" s="4" t="s">
        <v>13</v>
      </c>
      <c r="N113" s="4" t="s">
        <v>9</v>
      </c>
      <c r="O113" s="4" t="s">
        <v>2</v>
      </c>
      <c r="P113" s="4" t="s">
        <v>43</v>
      </c>
      <c r="Q113" s="4" t="s">
        <v>856</v>
      </c>
      <c r="R113" s="14" t="s">
        <v>1140</v>
      </c>
    </row>
    <row r="114" spans="1:18" ht="13.9" customHeight="1">
      <c r="A114" s="4" t="s">
        <v>541</v>
      </c>
      <c r="B114" s="6" t="s">
        <v>61</v>
      </c>
      <c r="D114" s="5" t="s">
        <v>45</v>
      </c>
      <c r="E114" s="8">
        <v>7000000</v>
      </c>
      <c r="F114" s="11">
        <v>44110</v>
      </c>
      <c r="G114" s="10">
        <f t="shared" ca="1" si="1"/>
        <v>27</v>
      </c>
      <c r="H114" s="16" t="s">
        <v>47</v>
      </c>
      <c r="I114" s="4" t="s">
        <v>581</v>
      </c>
      <c r="J114" s="4" t="s">
        <v>169</v>
      </c>
      <c r="K114" s="19" t="s">
        <v>582</v>
      </c>
      <c r="L114" s="36" t="s">
        <v>583</v>
      </c>
      <c r="M114" s="4" t="s">
        <v>12</v>
      </c>
      <c r="N114" s="4" t="s">
        <v>5</v>
      </c>
      <c r="O114" s="4" t="s">
        <v>2</v>
      </c>
      <c r="P114" s="4" t="s">
        <v>43</v>
      </c>
      <c r="R114" s="14" t="s">
        <v>1139</v>
      </c>
    </row>
    <row r="115" spans="1:18" ht="13.9" customHeight="1">
      <c r="A115" s="4" t="s">
        <v>643</v>
      </c>
      <c r="B115" s="6" t="s">
        <v>639</v>
      </c>
      <c r="D115" s="5" t="s">
        <v>53</v>
      </c>
      <c r="E115" s="8">
        <v>3000000</v>
      </c>
      <c r="F115" s="11">
        <v>44110</v>
      </c>
      <c r="G115" s="10">
        <f t="shared" ca="1" si="1"/>
        <v>27</v>
      </c>
      <c r="H115" s="16" t="s">
        <v>47</v>
      </c>
      <c r="I115" s="4" t="s">
        <v>644</v>
      </c>
      <c r="J115" s="4" t="s">
        <v>169</v>
      </c>
      <c r="K115" s="6" t="s">
        <v>645</v>
      </c>
      <c r="M115" s="4" t="s">
        <v>12</v>
      </c>
      <c r="N115" s="4" t="s">
        <v>5</v>
      </c>
      <c r="O115" s="4" t="s">
        <v>3</v>
      </c>
      <c r="P115" s="4" t="s">
        <v>43</v>
      </c>
    </row>
    <row r="116" spans="1:18" ht="13.9" customHeight="1">
      <c r="A116" s="4" t="s">
        <v>654</v>
      </c>
      <c r="B116" s="6" t="s">
        <v>655</v>
      </c>
      <c r="C116" s="6" t="s">
        <v>944</v>
      </c>
      <c r="D116" s="5" t="s">
        <v>53</v>
      </c>
      <c r="E116" s="8">
        <v>3000000</v>
      </c>
      <c r="F116" s="11">
        <v>44110</v>
      </c>
      <c r="G116" s="10">
        <f t="shared" ca="1" si="1"/>
        <v>27</v>
      </c>
      <c r="H116" s="16" t="s">
        <v>47</v>
      </c>
      <c r="I116" s="4" t="s">
        <v>656</v>
      </c>
      <c r="J116" s="4" t="s">
        <v>169</v>
      </c>
      <c r="K116" s="6" t="s">
        <v>657</v>
      </c>
      <c r="M116" s="4" t="s">
        <v>12</v>
      </c>
      <c r="N116" s="4" t="s">
        <v>5</v>
      </c>
      <c r="O116" s="4" t="s">
        <v>2</v>
      </c>
      <c r="P116" s="4" t="s">
        <v>43</v>
      </c>
      <c r="Q116" s="4" t="s">
        <v>30</v>
      </c>
      <c r="R116" s="27" t="s">
        <v>1141</v>
      </c>
    </row>
    <row r="117" spans="1:18" ht="13.9" customHeight="1">
      <c r="A117" s="3" t="s">
        <v>459</v>
      </c>
      <c r="B117" s="6" t="s">
        <v>61</v>
      </c>
      <c r="D117" s="5" t="s">
        <v>45</v>
      </c>
      <c r="E117" s="8">
        <v>7000000</v>
      </c>
      <c r="F117" s="11">
        <v>44109</v>
      </c>
      <c r="G117" s="10">
        <f t="shared" ca="1" si="1"/>
        <v>28</v>
      </c>
      <c r="H117" s="16" t="s">
        <v>47</v>
      </c>
      <c r="I117" s="4" t="s">
        <v>475</v>
      </c>
      <c r="J117" s="4" t="s">
        <v>211</v>
      </c>
      <c r="K117" s="19" t="s">
        <v>476</v>
      </c>
      <c r="L117" s="36" t="s">
        <v>477</v>
      </c>
      <c r="M117" s="4" t="s">
        <v>12</v>
      </c>
      <c r="N117" s="4" t="s">
        <v>4</v>
      </c>
      <c r="O117" s="4" t="s">
        <v>3</v>
      </c>
      <c r="P117" s="4" t="s">
        <v>43</v>
      </c>
      <c r="R117" s="14" t="s">
        <v>1135</v>
      </c>
    </row>
    <row r="118" spans="1:18" ht="13.9" customHeight="1">
      <c r="A118" s="4" t="s">
        <v>463</v>
      </c>
      <c r="B118" s="6" t="s">
        <v>61</v>
      </c>
      <c r="D118" s="5" t="s">
        <v>45</v>
      </c>
      <c r="E118" s="8">
        <v>7000000</v>
      </c>
      <c r="F118" s="11">
        <v>44109</v>
      </c>
      <c r="G118" s="10">
        <f t="shared" ca="1" si="1"/>
        <v>28</v>
      </c>
      <c r="H118" s="16" t="s">
        <v>47</v>
      </c>
      <c r="I118" s="4" t="s">
        <v>537</v>
      </c>
      <c r="J118" s="4" t="s">
        <v>211</v>
      </c>
      <c r="K118" s="19">
        <v>90978686</v>
      </c>
      <c r="L118" s="36" t="s">
        <v>464</v>
      </c>
      <c r="M118" s="4" t="s">
        <v>12</v>
      </c>
      <c r="N118" s="4" t="s">
        <v>4</v>
      </c>
      <c r="O118" s="4" t="s">
        <v>2</v>
      </c>
      <c r="P118" s="4" t="s">
        <v>43</v>
      </c>
      <c r="Q118" s="4" t="s">
        <v>540</v>
      </c>
      <c r="R118" s="14" t="s">
        <v>1138</v>
      </c>
    </row>
    <row r="119" spans="1:18" ht="13.9" customHeight="1">
      <c r="A119" s="4" t="s">
        <v>85</v>
      </c>
      <c r="B119" s="6" t="s">
        <v>61</v>
      </c>
      <c r="D119" s="5" t="s">
        <v>44</v>
      </c>
      <c r="E119" s="8">
        <v>13000000</v>
      </c>
      <c r="F119" s="11">
        <v>44109</v>
      </c>
      <c r="G119" s="10">
        <f t="shared" ca="1" si="1"/>
        <v>28</v>
      </c>
      <c r="H119" s="16" t="s">
        <v>47</v>
      </c>
      <c r="I119" s="4" t="s">
        <v>86</v>
      </c>
      <c r="K119" s="19" t="s">
        <v>87</v>
      </c>
      <c r="L119" s="36" t="s">
        <v>88</v>
      </c>
      <c r="M119" s="4" t="s">
        <v>12</v>
      </c>
      <c r="N119" s="4" t="s">
        <v>4</v>
      </c>
      <c r="O119" s="4" t="s">
        <v>2</v>
      </c>
      <c r="P119" s="4" t="s">
        <v>43</v>
      </c>
      <c r="R119" s="14" t="s">
        <v>1135</v>
      </c>
    </row>
    <row r="120" spans="1:18" ht="13.9" customHeight="1">
      <c r="A120" s="4" t="s">
        <v>89</v>
      </c>
      <c r="B120" s="6" t="s">
        <v>61</v>
      </c>
      <c r="D120" s="5" t="s">
        <v>45</v>
      </c>
      <c r="E120" s="8">
        <v>7000000</v>
      </c>
      <c r="F120" s="11">
        <v>44109</v>
      </c>
      <c r="G120" s="10">
        <f t="shared" ca="1" si="1"/>
        <v>28</v>
      </c>
      <c r="H120" s="16" t="s">
        <v>47</v>
      </c>
      <c r="I120" s="4" t="s">
        <v>90</v>
      </c>
      <c r="K120" s="19"/>
      <c r="L120" s="36" t="s">
        <v>91</v>
      </c>
      <c r="M120" s="74" t="s">
        <v>12</v>
      </c>
      <c r="N120" s="4" t="s">
        <v>4</v>
      </c>
      <c r="O120" s="4" t="s">
        <v>2</v>
      </c>
      <c r="P120" s="4" t="s">
        <v>43</v>
      </c>
      <c r="Q120" s="4" t="s">
        <v>17</v>
      </c>
      <c r="R120" s="14" t="s">
        <v>1137</v>
      </c>
    </row>
    <row r="121" spans="1:18" ht="13.9" customHeight="1">
      <c r="A121" s="4" t="s">
        <v>428</v>
      </c>
      <c r="B121" s="6" t="s">
        <v>61</v>
      </c>
      <c r="D121" s="5" t="s">
        <v>45</v>
      </c>
      <c r="E121" s="8">
        <v>7000000</v>
      </c>
      <c r="F121" s="11">
        <v>44109</v>
      </c>
      <c r="G121" s="10">
        <f t="shared" ca="1" si="1"/>
        <v>28</v>
      </c>
      <c r="H121" s="16" t="s">
        <v>47</v>
      </c>
      <c r="I121" s="4" t="s">
        <v>426</v>
      </c>
      <c r="J121" s="4" t="s">
        <v>211</v>
      </c>
      <c r="K121" s="19">
        <v>91132462</v>
      </c>
      <c r="L121" s="36" t="s">
        <v>427</v>
      </c>
      <c r="M121" s="4" t="s">
        <v>12</v>
      </c>
      <c r="N121" s="4" t="s">
        <v>4</v>
      </c>
      <c r="O121" s="4" t="s">
        <v>35</v>
      </c>
      <c r="P121" s="4" t="s">
        <v>43</v>
      </c>
      <c r="Q121" s="4" t="s">
        <v>30</v>
      </c>
      <c r="R121" s="14" t="s">
        <v>1135</v>
      </c>
    </row>
    <row r="122" spans="1:18" ht="13.9" customHeight="1">
      <c r="A122" s="4" t="s">
        <v>468</v>
      </c>
      <c r="B122" s="6" t="s">
        <v>61</v>
      </c>
      <c r="D122" s="5" t="s">
        <v>45</v>
      </c>
      <c r="E122" s="8">
        <v>7000000</v>
      </c>
      <c r="F122" s="11">
        <v>44106</v>
      </c>
      <c r="G122" s="10">
        <f t="shared" ca="1" si="1"/>
        <v>31</v>
      </c>
      <c r="H122" s="16" t="s">
        <v>47</v>
      </c>
      <c r="I122" s="4" t="s">
        <v>469</v>
      </c>
      <c r="J122" s="4" t="s">
        <v>282</v>
      </c>
      <c r="K122" s="19">
        <v>97733707</v>
      </c>
      <c r="L122" s="36" t="s">
        <v>470</v>
      </c>
      <c r="M122" s="4" t="s">
        <v>12</v>
      </c>
      <c r="N122" s="4" t="s">
        <v>4</v>
      </c>
      <c r="O122" s="4" t="s">
        <v>3</v>
      </c>
      <c r="P122" s="4" t="s">
        <v>43</v>
      </c>
      <c r="R122" s="27" t="s">
        <v>1135</v>
      </c>
    </row>
    <row r="123" spans="1:18" ht="13.9" customHeight="1">
      <c r="A123" s="4" t="s">
        <v>271</v>
      </c>
      <c r="B123" s="6" t="s">
        <v>61</v>
      </c>
      <c r="D123" s="5" t="s">
        <v>45</v>
      </c>
      <c r="E123" s="8">
        <v>7000000</v>
      </c>
      <c r="F123" s="11">
        <v>44106</v>
      </c>
      <c r="G123" s="10">
        <f t="shared" ca="1" si="1"/>
        <v>31</v>
      </c>
      <c r="H123" s="16" t="s">
        <v>47</v>
      </c>
      <c r="I123" s="4" t="s">
        <v>272</v>
      </c>
      <c r="J123" s="4" t="s">
        <v>169</v>
      </c>
      <c r="K123" s="19" t="s">
        <v>273</v>
      </c>
      <c r="L123" s="36" t="s">
        <v>274</v>
      </c>
      <c r="M123" s="4" t="s">
        <v>12</v>
      </c>
      <c r="N123" s="4" t="s">
        <v>4</v>
      </c>
      <c r="O123" s="4" t="s">
        <v>3</v>
      </c>
      <c r="P123" s="4" t="s">
        <v>43</v>
      </c>
      <c r="R123" s="14" t="s">
        <v>1135</v>
      </c>
    </row>
    <row r="124" spans="1:18" ht="13.9" customHeight="1">
      <c r="A124" s="4" t="s">
        <v>263</v>
      </c>
      <c r="B124" s="6" t="s">
        <v>61</v>
      </c>
      <c r="D124" s="5" t="s">
        <v>45</v>
      </c>
      <c r="E124" s="8">
        <v>7000000</v>
      </c>
      <c r="F124" s="11">
        <v>44106</v>
      </c>
      <c r="G124" s="10">
        <f t="shared" ca="1" si="1"/>
        <v>31</v>
      </c>
      <c r="H124" s="16" t="s">
        <v>47</v>
      </c>
      <c r="I124" s="4" t="s">
        <v>264</v>
      </c>
      <c r="J124" s="4" t="s">
        <v>169</v>
      </c>
      <c r="K124" s="19" t="s">
        <v>265</v>
      </c>
      <c r="L124" s="36" t="s">
        <v>266</v>
      </c>
      <c r="M124" s="4" t="s">
        <v>12</v>
      </c>
      <c r="N124" s="4" t="s">
        <v>4</v>
      </c>
      <c r="O124" s="4" t="s">
        <v>3</v>
      </c>
      <c r="P124" s="4" t="s">
        <v>43</v>
      </c>
      <c r="R124" s="14" t="s">
        <v>1135</v>
      </c>
    </row>
    <row r="125" spans="1:18" ht="13.9" customHeight="1">
      <c r="A125" s="4" t="s">
        <v>267</v>
      </c>
      <c r="B125" s="6" t="s">
        <v>61</v>
      </c>
      <c r="D125" s="5" t="s">
        <v>45</v>
      </c>
      <c r="E125" s="8">
        <v>7000000</v>
      </c>
      <c r="F125" s="11">
        <v>44106</v>
      </c>
      <c r="G125" s="10">
        <f t="shared" ca="1" si="1"/>
        <v>31</v>
      </c>
      <c r="H125" s="16" t="s">
        <v>47</v>
      </c>
      <c r="I125" s="4" t="s">
        <v>268</v>
      </c>
      <c r="J125" s="4" t="s">
        <v>169</v>
      </c>
      <c r="K125" s="19" t="s">
        <v>269</v>
      </c>
      <c r="L125" s="36" t="s">
        <v>270</v>
      </c>
      <c r="M125" s="4" t="s">
        <v>12</v>
      </c>
      <c r="N125" s="4" t="s">
        <v>4</v>
      </c>
      <c r="O125" s="4" t="s">
        <v>3</v>
      </c>
      <c r="P125" s="4" t="s">
        <v>43</v>
      </c>
      <c r="R125" s="14" t="s">
        <v>1135</v>
      </c>
    </row>
    <row r="126" spans="1:18" ht="13.9" customHeight="1">
      <c r="A126" s="4" t="s">
        <v>68</v>
      </c>
      <c r="B126" s="6" t="s">
        <v>61</v>
      </c>
      <c r="D126" s="5" t="s">
        <v>45</v>
      </c>
      <c r="E126" s="8">
        <v>6650000</v>
      </c>
      <c r="F126" s="11">
        <v>44106</v>
      </c>
      <c r="G126" s="10">
        <f t="shared" ca="1" si="1"/>
        <v>31</v>
      </c>
      <c r="H126" s="16" t="s">
        <v>47</v>
      </c>
      <c r="I126" s="4" t="s">
        <v>69</v>
      </c>
      <c r="K126" s="19" t="s">
        <v>256</v>
      </c>
      <c r="L126" s="36" t="s">
        <v>70</v>
      </c>
      <c r="M126" s="4" t="s">
        <v>12</v>
      </c>
      <c r="N126" s="4" t="s">
        <v>4</v>
      </c>
      <c r="O126" s="4" t="s">
        <v>2</v>
      </c>
      <c r="P126" s="4" t="s">
        <v>43</v>
      </c>
      <c r="R126" s="27" t="s">
        <v>1136</v>
      </c>
    </row>
    <row r="127" spans="1:18" ht="13.9" customHeight="1">
      <c r="A127" s="4" t="s">
        <v>454</v>
      </c>
      <c r="B127" s="6" t="s">
        <v>61</v>
      </c>
      <c r="D127" s="5" t="s">
        <v>44</v>
      </c>
      <c r="E127" s="8">
        <v>13000000</v>
      </c>
      <c r="F127" s="11">
        <v>44105</v>
      </c>
      <c r="G127" s="10">
        <f t="shared" ca="1" si="1"/>
        <v>32</v>
      </c>
      <c r="H127" s="16" t="s">
        <v>47</v>
      </c>
      <c r="I127" s="4" t="s">
        <v>455</v>
      </c>
      <c r="J127" s="4" t="s">
        <v>211</v>
      </c>
      <c r="K127" s="19" t="s">
        <v>456</v>
      </c>
      <c r="L127" s="36" t="s">
        <v>457</v>
      </c>
      <c r="M127" s="4" t="s">
        <v>12</v>
      </c>
      <c r="N127" s="4" t="s">
        <v>4</v>
      </c>
      <c r="O127" s="4" t="s">
        <v>3</v>
      </c>
      <c r="P127" s="4" t="s">
        <v>43</v>
      </c>
      <c r="R127" s="14" t="s">
        <v>1135</v>
      </c>
    </row>
    <row r="128" spans="1:18" ht="13.9" customHeight="1">
      <c r="A128" s="4" t="s">
        <v>458</v>
      </c>
      <c r="B128" s="6" t="s">
        <v>61</v>
      </c>
      <c r="D128" s="5" t="s">
        <v>44</v>
      </c>
      <c r="E128" s="8">
        <v>13000000</v>
      </c>
      <c r="F128" s="11">
        <v>44105</v>
      </c>
      <c r="G128" s="10">
        <f t="shared" ca="1" si="1"/>
        <v>32</v>
      </c>
      <c r="H128" s="16" t="s">
        <v>47</v>
      </c>
      <c r="I128" s="4" t="s">
        <v>460</v>
      </c>
      <c r="J128" s="4" t="s">
        <v>282</v>
      </c>
      <c r="K128" s="19" t="s">
        <v>461</v>
      </c>
      <c r="L128" s="36" t="s">
        <v>462</v>
      </c>
      <c r="M128" s="4" t="s">
        <v>12</v>
      </c>
      <c r="N128" s="4" t="s">
        <v>4</v>
      </c>
      <c r="O128" s="4" t="s">
        <v>3</v>
      </c>
      <c r="P128" s="4" t="s">
        <v>43</v>
      </c>
      <c r="R128" s="14" t="s">
        <v>1135</v>
      </c>
    </row>
    <row r="129" spans="1:18" ht="13.9" customHeight="1">
      <c r="A129" s="4" t="s">
        <v>413</v>
      </c>
      <c r="B129" s="6" t="s">
        <v>61</v>
      </c>
      <c r="D129" s="5" t="s">
        <v>45</v>
      </c>
      <c r="E129" s="8">
        <v>7000000</v>
      </c>
      <c r="F129" s="11">
        <v>44105</v>
      </c>
      <c r="G129" s="10">
        <f t="shared" ca="1" si="1"/>
        <v>32</v>
      </c>
      <c r="H129" s="16" t="s">
        <v>47</v>
      </c>
      <c r="I129" s="4" t="s">
        <v>414</v>
      </c>
      <c r="J129" s="4" t="s">
        <v>169</v>
      </c>
      <c r="K129" s="19">
        <v>41321565</v>
      </c>
      <c r="L129" s="36" t="s">
        <v>415</v>
      </c>
      <c r="M129" s="4" t="s">
        <v>12</v>
      </c>
      <c r="N129" s="4" t="s">
        <v>4</v>
      </c>
      <c r="O129" s="4" t="s">
        <v>3</v>
      </c>
      <c r="P129" s="4" t="s">
        <v>43</v>
      </c>
      <c r="R129" s="14" t="s">
        <v>1135</v>
      </c>
    </row>
    <row r="130" spans="1:18" ht="13.9" customHeight="1">
      <c r="A130" s="4" t="s">
        <v>483</v>
      </c>
      <c r="D130" s="5" t="s">
        <v>46</v>
      </c>
      <c r="E130" s="17">
        <v>1250000</v>
      </c>
      <c r="F130" s="11">
        <v>44105</v>
      </c>
      <c r="G130" s="10">
        <f t="shared" ca="1" si="1"/>
        <v>32</v>
      </c>
      <c r="H130" s="16" t="s">
        <v>47</v>
      </c>
      <c r="I130" s="4" t="s">
        <v>484</v>
      </c>
      <c r="K130" s="19"/>
      <c r="L130" s="36" t="s">
        <v>485</v>
      </c>
      <c r="M130" s="4" t="s">
        <v>14</v>
      </c>
      <c r="N130" s="6" t="s">
        <v>8</v>
      </c>
      <c r="O130" s="4" t="s">
        <v>2</v>
      </c>
      <c r="P130" s="4" t="s">
        <v>43</v>
      </c>
      <c r="Q130" s="6"/>
      <c r="R130" s="14" t="s">
        <v>1135</v>
      </c>
    </row>
    <row r="131" spans="1:18" ht="13.9" customHeight="1">
      <c r="A131" s="4" t="s">
        <v>379</v>
      </c>
      <c r="B131" s="6" t="s">
        <v>61</v>
      </c>
      <c r="C131" s="6" t="s">
        <v>944</v>
      </c>
      <c r="D131" s="5" t="s">
        <v>44</v>
      </c>
      <c r="E131" s="8">
        <v>13000000</v>
      </c>
      <c r="F131" s="11">
        <v>44104</v>
      </c>
      <c r="G131" s="10">
        <f t="shared" ca="1" si="1"/>
        <v>33</v>
      </c>
      <c r="H131" s="16" t="s">
        <v>47</v>
      </c>
      <c r="I131" s="4" t="s">
        <v>380</v>
      </c>
      <c r="K131" s="19">
        <v>90869366</v>
      </c>
      <c r="L131" s="36" t="s">
        <v>381</v>
      </c>
      <c r="M131" s="4" t="s">
        <v>12</v>
      </c>
      <c r="N131" s="4" t="s">
        <v>4</v>
      </c>
      <c r="O131" s="4" t="s">
        <v>3</v>
      </c>
      <c r="R131" s="14" t="s">
        <v>1135</v>
      </c>
    </row>
    <row r="132" spans="1:18" ht="13.9" customHeight="1">
      <c r="A132" s="4" t="s">
        <v>419</v>
      </c>
      <c r="B132" s="6" t="s">
        <v>61</v>
      </c>
      <c r="D132" s="5" t="s">
        <v>45</v>
      </c>
      <c r="E132" s="8">
        <v>7000000</v>
      </c>
      <c r="F132" s="11">
        <v>44104</v>
      </c>
      <c r="G132" s="10">
        <f t="shared" ref="G132:G195" ca="1" si="2">TODAY()-F132</f>
        <v>33</v>
      </c>
      <c r="H132" s="16" t="s">
        <v>47</v>
      </c>
      <c r="I132" s="4" t="s">
        <v>420</v>
      </c>
      <c r="J132" s="4" t="s">
        <v>169</v>
      </c>
      <c r="K132" s="19">
        <v>90878071</v>
      </c>
      <c r="L132" s="36" t="s">
        <v>421</v>
      </c>
      <c r="M132" s="4" t="s">
        <v>12</v>
      </c>
      <c r="N132" s="4" t="s">
        <v>4</v>
      </c>
      <c r="O132" s="4" t="s">
        <v>3</v>
      </c>
      <c r="P132" s="4" t="s">
        <v>43</v>
      </c>
      <c r="R132" s="14" t="s">
        <v>1135</v>
      </c>
    </row>
    <row r="133" spans="1:18" ht="13.9" customHeight="1">
      <c r="A133" s="4" t="s">
        <v>416</v>
      </c>
      <c r="B133" s="6" t="s">
        <v>61</v>
      </c>
      <c r="D133" s="5" t="s">
        <v>45</v>
      </c>
      <c r="E133" s="8">
        <v>7000000</v>
      </c>
      <c r="F133" s="11">
        <v>44104</v>
      </c>
      <c r="G133" s="10">
        <f t="shared" ca="1" si="2"/>
        <v>33</v>
      </c>
      <c r="H133" s="16" t="s">
        <v>47</v>
      </c>
      <c r="I133" s="4" t="s">
        <v>417</v>
      </c>
      <c r="J133" s="4" t="s">
        <v>169</v>
      </c>
      <c r="K133" s="19">
        <v>95152872</v>
      </c>
      <c r="L133" s="36" t="s">
        <v>418</v>
      </c>
      <c r="M133" s="4" t="s">
        <v>12</v>
      </c>
      <c r="N133" s="4" t="s">
        <v>4</v>
      </c>
      <c r="O133" s="4" t="s">
        <v>3</v>
      </c>
      <c r="P133" s="4" t="s">
        <v>43</v>
      </c>
      <c r="R133" s="27" t="s">
        <v>1135</v>
      </c>
    </row>
    <row r="134" spans="1:18" ht="13.9" customHeight="1">
      <c r="A134" s="4" t="s">
        <v>393</v>
      </c>
      <c r="B134" s="6" t="s">
        <v>61</v>
      </c>
      <c r="D134" s="5" t="s">
        <v>44</v>
      </c>
      <c r="E134" s="8">
        <v>13000000</v>
      </c>
      <c r="F134" s="11">
        <v>44104</v>
      </c>
      <c r="G134" s="10">
        <f t="shared" ca="1" si="2"/>
        <v>33</v>
      </c>
      <c r="H134" s="16" t="s">
        <v>47</v>
      </c>
      <c r="I134" s="4" t="s">
        <v>394</v>
      </c>
      <c r="J134" s="4" t="s">
        <v>279</v>
      </c>
      <c r="K134" s="19" t="s">
        <v>395</v>
      </c>
      <c r="L134" s="36" t="s">
        <v>396</v>
      </c>
      <c r="M134" s="4" t="s">
        <v>12</v>
      </c>
      <c r="N134" s="4" t="s">
        <v>4</v>
      </c>
      <c r="O134" s="4" t="s">
        <v>3</v>
      </c>
      <c r="P134" s="4" t="s">
        <v>43</v>
      </c>
      <c r="R134" s="14" t="s">
        <v>1135</v>
      </c>
    </row>
    <row r="135" spans="1:18" ht="13.9" customHeight="1">
      <c r="A135" s="4" t="s">
        <v>361</v>
      </c>
      <c r="B135" s="6" t="s">
        <v>61</v>
      </c>
      <c r="D135" s="5" t="s">
        <v>45</v>
      </c>
      <c r="E135" s="8">
        <v>7000000</v>
      </c>
      <c r="F135" s="11">
        <v>44103</v>
      </c>
      <c r="G135" s="10">
        <f t="shared" ca="1" si="2"/>
        <v>34</v>
      </c>
      <c r="H135" s="16" t="s">
        <v>47</v>
      </c>
      <c r="K135" s="19" t="s">
        <v>362</v>
      </c>
      <c r="M135" s="4" t="s">
        <v>12</v>
      </c>
      <c r="O135" s="4" t="s">
        <v>3</v>
      </c>
      <c r="R135" s="27" t="s">
        <v>1133</v>
      </c>
    </row>
    <row r="136" spans="1:18" ht="13.9" customHeight="1">
      <c r="A136" s="4" t="s">
        <v>120</v>
      </c>
      <c r="B136" s="6" t="s">
        <v>71</v>
      </c>
      <c r="D136" s="5" t="s">
        <v>44</v>
      </c>
      <c r="E136" s="8">
        <v>13000000</v>
      </c>
      <c r="F136" s="11">
        <v>44103</v>
      </c>
      <c r="G136" s="10">
        <f t="shared" ca="1" si="2"/>
        <v>34</v>
      </c>
      <c r="H136" s="16" t="s">
        <v>47</v>
      </c>
      <c r="I136" s="4" t="s">
        <v>121</v>
      </c>
      <c r="K136" s="19" t="s">
        <v>122</v>
      </c>
      <c r="L136" s="36" t="s">
        <v>123</v>
      </c>
      <c r="M136" s="4" t="s">
        <v>12</v>
      </c>
      <c r="N136" s="4" t="s">
        <v>4</v>
      </c>
      <c r="O136" s="4" t="s">
        <v>3</v>
      </c>
      <c r="P136" s="4" t="s">
        <v>43</v>
      </c>
      <c r="R136" s="14" t="s">
        <v>1135</v>
      </c>
    </row>
    <row r="137" spans="1:18" ht="13.9" customHeight="1">
      <c r="A137" s="4" t="s">
        <v>474</v>
      </c>
      <c r="B137" s="6" t="s">
        <v>1080</v>
      </c>
      <c r="C137" s="6" t="s">
        <v>945</v>
      </c>
      <c r="D137" s="5" t="s">
        <v>46</v>
      </c>
      <c r="E137" s="8">
        <v>937500</v>
      </c>
      <c r="F137" s="11">
        <v>44103</v>
      </c>
      <c r="G137" s="10">
        <f t="shared" ca="1" si="2"/>
        <v>34</v>
      </c>
      <c r="H137" s="16" t="s">
        <v>51</v>
      </c>
      <c r="I137" s="4" t="s">
        <v>81</v>
      </c>
      <c r="J137" s="4" t="s">
        <v>706</v>
      </c>
      <c r="K137" s="19">
        <v>90635709</v>
      </c>
      <c r="L137" s="36" t="s">
        <v>82</v>
      </c>
      <c r="M137" s="4" t="s">
        <v>13</v>
      </c>
      <c r="N137" s="4" t="s">
        <v>7</v>
      </c>
      <c r="O137" s="4" t="s">
        <v>2</v>
      </c>
      <c r="P137" s="4" t="s">
        <v>42</v>
      </c>
      <c r="Q137" s="4" t="s">
        <v>83</v>
      </c>
      <c r="R137" s="14" t="s">
        <v>1109</v>
      </c>
    </row>
    <row r="138" spans="1:18" ht="13.9" customHeight="1">
      <c r="A138" s="4" t="s">
        <v>213</v>
      </c>
      <c r="B138" s="6" t="s">
        <v>61</v>
      </c>
      <c r="D138" s="5" t="s">
        <v>44</v>
      </c>
      <c r="E138" s="8">
        <v>13000000</v>
      </c>
      <c r="F138" s="11">
        <v>44103</v>
      </c>
      <c r="G138" s="10">
        <f t="shared" ca="1" si="2"/>
        <v>34</v>
      </c>
      <c r="H138" s="16" t="s">
        <v>47</v>
      </c>
      <c r="I138" s="4" t="s">
        <v>214</v>
      </c>
      <c r="J138" s="4" t="s">
        <v>211</v>
      </c>
      <c r="K138" s="19">
        <v>94806702</v>
      </c>
      <c r="L138" s="36" t="s">
        <v>215</v>
      </c>
      <c r="M138" s="4" t="s">
        <v>12</v>
      </c>
      <c r="N138" s="4" t="s">
        <v>4</v>
      </c>
      <c r="O138" s="4" t="s">
        <v>3</v>
      </c>
      <c r="P138" s="4" t="s">
        <v>43</v>
      </c>
      <c r="R138" s="14" t="s">
        <v>1134</v>
      </c>
    </row>
    <row r="139" spans="1:18" ht="13.9" customHeight="1">
      <c r="A139" s="4" t="s">
        <v>382</v>
      </c>
      <c r="B139" s="6" t="s">
        <v>61</v>
      </c>
      <c r="D139" s="5" t="s">
        <v>44</v>
      </c>
      <c r="E139" s="17">
        <v>13000000</v>
      </c>
      <c r="F139" s="11">
        <v>44103</v>
      </c>
      <c r="G139" s="10">
        <f t="shared" ca="1" si="2"/>
        <v>34</v>
      </c>
      <c r="H139" s="16" t="s">
        <v>47</v>
      </c>
      <c r="I139" s="4" t="s">
        <v>383</v>
      </c>
      <c r="J139" s="4" t="s">
        <v>282</v>
      </c>
      <c r="K139" s="19"/>
      <c r="L139" s="77" t="s">
        <v>384</v>
      </c>
      <c r="M139" s="4" t="s">
        <v>12</v>
      </c>
      <c r="N139" s="6" t="s">
        <v>4</v>
      </c>
      <c r="O139" s="4" t="s">
        <v>3</v>
      </c>
      <c r="Q139" s="6"/>
      <c r="R139" s="14" t="s">
        <v>1135</v>
      </c>
    </row>
    <row r="140" spans="1:18" ht="13.9" customHeight="1">
      <c r="A140" s="4" t="s">
        <v>1057</v>
      </c>
      <c r="B140" s="6" t="s">
        <v>1041</v>
      </c>
      <c r="C140" s="6" t="s">
        <v>945</v>
      </c>
      <c r="D140" s="5" t="s">
        <v>44</v>
      </c>
      <c r="E140" s="17"/>
      <c r="F140" s="11">
        <v>44102</v>
      </c>
      <c r="G140" s="10">
        <f t="shared" ca="1" si="2"/>
        <v>35</v>
      </c>
      <c r="H140" s="16" t="s">
        <v>47</v>
      </c>
      <c r="I140" s="4" t="s">
        <v>1058</v>
      </c>
      <c r="J140" s="4" t="s">
        <v>795</v>
      </c>
      <c r="K140" s="19">
        <v>48290729</v>
      </c>
      <c r="L140" s="101" t="s">
        <v>1059</v>
      </c>
      <c r="N140" s="6" t="s">
        <v>7</v>
      </c>
      <c r="O140" s="4" t="s">
        <v>2</v>
      </c>
      <c r="P140" s="4" t="s">
        <v>42</v>
      </c>
      <c r="Q140" s="6"/>
      <c r="R140" s="14" t="s">
        <v>1060</v>
      </c>
    </row>
    <row r="141" spans="1:18" ht="13.9" customHeight="1">
      <c r="A141" s="4" t="s">
        <v>186</v>
      </c>
      <c r="B141" s="6" t="s">
        <v>539</v>
      </c>
      <c r="C141" s="6" t="s">
        <v>944</v>
      </c>
      <c r="D141" s="5"/>
      <c r="E141" s="17"/>
      <c r="F141" s="11">
        <v>44102</v>
      </c>
      <c r="G141" s="10">
        <f t="shared" ca="1" si="2"/>
        <v>35</v>
      </c>
      <c r="H141" s="16" t="s">
        <v>47</v>
      </c>
      <c r="I141" s="4" t="s">
        <v>198</v>
      </c>
      <c r="J141" s="4" t="s">
        <v>789</v>
      </c>
      <c r="K141" s="19">
        <v>97161722</v>
      </c>
      <c r="L141" s="101" t="s">
        <v>1071</v>
      </c>
      <c r="M141" s="4" t="s">
        <v>13</v>
      </c>
      <c r="N141" s="6" t="s">
        <v>27</v>
      </c>
      <c r="O141" s="4" t="s">
        <v>2</v>
      </c>
      <c r="Q141" s="6"/>
      <c r="R141" s="14" t="s">
        <v>1039</v>
      </c>
    </row>
    <row r="142" spans="1:18" ht="13.9" customHeight="1">
      <c r="A142" s="4" t="s">
        <v>439</v>
      </c>
      <c r="B142" s="6" t="s">
        <v>154</v>
      </c>
      <c r="D142" s="5"/>
      <c r="E142" s="8"/>
      <c r="F142" s="11">
        <v>44101</v>
      </c>
      <c r="G142" s="10">
        <f t="shared" ca="1" si="2"/>
        <v>36</v>
      </c>
      <c r="H142" s="16" t="s">
        <v>47</v>
      </c>
      <c r="I142" s="4" t="s">
        <v>440</v>
      </c>
      <c r="J142" s="4" t="s">
        <v>795</v>
      </c>
      <c r="K142" s="6" t="s">
        <v>442</v>
      </c>
      <c r="L142" s="40" t="s">
        <v>441</v>
      </c>
      <c r="N142" s="4" t="s">
        <v>4</v>
      </c>
      <c r="O142" s="4" t="s">
        <v>3</v>
      </c>
      <c r="P142" s="4" t="s">
        <v>43</v>
      </c>
      <c r="R142" s="14" t="s">
        <v>1037</v>
      </c>
    </row>
    <row r="143" spans="1:18" ht="13.9" customHeight="1">
      <c r="A143" s="4" t="s">
        <v>503</v>
      </c>
      <c r="B143" s="6" t="s">
        <v>154</v>
      </c>
      <c r="D143" s="5" t="s">
        <v>53</v>
      </c>
      <c r="E143" s="8">
        <v>3000000</v>
      </c>
      <c r="F143" s="11">
        <v>44101</v>
      </c>
      <c r="G143" s="10">
        <f t="shared" ca="1" si="2"/>
        <v>36</v>
      </c>
      <c r="H143" s="16" t="s">
        <v>47</v>
      </c>
      <c r="I143" s="4" t="s">
        <v>504</v>
      </c>
      <c r="J143" s="4" t="s">
        <v>169</v>
      </c>
      <c r="K143" s="19">
        <v>90123978</v>
      </c>
      <c r="L143" s="36" t="s">
        <v>505</v>
      </c>
      <c r="M143" s="4" t="s">
        <v>12</v>
      </c>
      <c r="N143" s="4" t="s">
        <v>5</v>
      </c>
      <c r="O143" s="4" t="s">
        <v>3</v>
      </c>
      <c r="P143" s="4" t="s">
        <v>43</v>
      </c>
      <c r="R143" s="14" t="s">
        <v>534</v>
      </c>
    </row>
    <row r="144" spans="1:18" ht="13.9" customHeight="1">
      <c r="A144" s="4" t="s">
        <v>528</v>
      </c>
      <c r="B144" s="6" t="s">
        <v>154</v>
      </c>
      <c r="D144" s="5" t="s">
        <v>45</v>
      </c>
      <c r="E144" s="8">
        <v>7000000</v>
      </c>
      <c r="F144" s="11">
        <v>44101</v>
      </c>
      <c r="G144" s="10">
        <f t="shared" ca="1" si="2"/>
        <v>36</v>
      </c>
      <c r="H144" s="16" t="s">
        <v>47</v>
      </c>
      <c r="I144" s="4" t="s">
        <v>529</v>
      </c>
      <c r="J144" s="4" t="s">
        <v>169</v>
      </c>
      <c r="K144" s="19">
        <v>41666641</v>
      </c>
      <c r="L144" s="36" t="s">
        <v>530</v>
      </c>
      <c r="M144" s="4" t="s">
        <v>12</v>
      </c>
      <c r="N144" s="4" t="s">
        <v>5</v>
      </c>
      <c r="O144" s="4" t="s">
        <v>3</v>
      </c>
      <c r="P144" s="4" t="s">
        <v>43</v>
      </c>
      <c r="R144" s="27" t="s">
        <v>519</v>
      </c>
    </row>
    <row r="145" spans="1:18" ht="13.9" customHeight="1">
      <c r="A145" s="4" t="s">
        <v>531</v>
      </c>
      <c r="B145" s="6" t="s">
        <v>154</v>
      </c>
      <c r="D145" s="5" t="s">
        <v>45</v>
      </c>
      <c r="E145" s="8">
        <v>7000000</v>
      </c>
      <c r="F145" s="11">
        <v>44100</v>
      </c>
      <c r="G145" s="10">
        <f t="shared" ca="1" si="2"/>
        <v>37</v>
      </c>
      <c r="H145" s="16" t="s">
        <v>47</v>
      </c>
      <c r="I145" s="4" t="s">
        <v>533</v>
      </c>
      <c r="J145" s="4" t="s">
        <v>169</v>
      </c>
      <c r="K145" s="19">
        <v>99511808</v>
      </c>
      <c r="L145" s="36" t="s">
        <v>532</v>
      </c>
      <c r="M145" s="4" t="s">
        <v>12</v>
      </c>
      <c r="N145" s="4" t="s">
        <v>5</v>
      </c>
      <c r="O145" s="4" t="s">
        <v>3</v>
      </c>
      <c r="P145" s="4" t="s">
        <v>43</v>
      </c>
      <c r="R145" s="14" t="s">
        <v>519</v>
      </c>
    </row>
    <row r="146" spans="1:18" ht="13.9" customHeight="1">
      <c r="A146" s="4" t="s">
        <v>186</v>
      </c>
      <c r="B146" s="6" t="s">
        <v>1041</v>
      </c>
      <c r="D146" s="5" t="s">
        <v>44</v>
      </c>
      <c r="E146" s="8"/>
      <c r="F146" s="11">
        <v>44099</v>
      </c>
      <c r="G146" s="10">
        <f t="shared" ca="1" si="2"/>
        <v>38</v>
      </c>
      <c r="H146" s="16" t="s">
        <v>47</v>
      </c>
      <c r="I146" s="4" t="s">
        <v>198</v>
      </c>
      <c r="J146" s="4" t="s">
        <v>789</v>
      </c>
      <c r="K146" s="19">
        <v>97161722</v>
      </c>
      <c r="L146" s="72" t="s">
        <v>1071</v>
      </c>
      <c r="M146" s="4" t="s">
        <v>13</v>
      </c>
      <c r="N146" s="4" t="s">
        <v>4</v>
      </c>
      <c r="P146" s="4" t="s">
        <v>43</v>
      </c>
      <c r="R146" s="14" t="s">
        <v>1072</v>
      </c>
    </row>
    <row r="147" spans="1:18" ht="13.9" customHeight="1">
      <c r="A147" s="4" t="s">
        <v>446</v>
      </c>
      <c r="B147" s="6" t="s">
        <v>154</v>
      </c>
      <c r="D147" s="5" t="s">
        <v>45</v>
      </c>
      <c r="E147" s="8">
        <v>7000000</v>
      </c>
      <c r="F147" s="11">
        <v>44099</v>
      </c>
      <c r="G147" s="10">
        <f t="shared" ca="1" si="2"/>
        <v>38</v>
      </c>
      <c r="H147" s="16" t="s">
        <v>47</v>
      </c>
      <c r="I147" s="4" t="s">
        <v>447</v>
      </c>
      <c r="J147" s="4" t="s">
        <v>169</v>
      </c>
      <c r="K147" s="19" t="s">
        <v>448</v>
      </c>
      <c r="L147" s="36" t="s">
        <v>449</v>
      </c>
      <c r="M147" s="4" t="s">
        <v>13</v>
      </c>
      <c r="N147" s="4" t="s">
        <v>4</v>
      </c>
      <c r="O147" s="4" t="s">
        <v>3</v>
      </c>
      <c r="P147" s="4" t="s">
        <v>43</v>
      </c>
      <c r="R147" s="14" t="s">
        <v>1037</v>
      </c>
    </row>
    <row r="148" spans="1:18" ht="13.9" customHeight="1">
      <c r="A148" s="4" t="s">
        <v>1093</v>
      </c>
      <c r="B148" s="6" t="s">
        <v>1094</v>
      </c>
      <c r="C148" s="6" t="s">
        <v>944</v>
      </c>
      <c r="D148" s="2" t="s">
        <v>53</v>
      </c>
      <c r="E148" s="8"/>
      <c r="F148" s="11">
        <v>44098</v>
      </c>
      <c r="G148" s="10">
        <f t="shared" ca="1" si="2"/>
        <v>39</v>
      </c>
      <c r="H148" s="16" t="s">
        <v>51</v>
      </c>
      <c r="I148" s="4" t="s">
        <v>1095</v>
      </c>
      <c r="J148" s="4" t="s">
        <v>282</v>
      </c>
      <c r="K148" s="91" t="s">
        <v>1096</v>
      </c>
      <c r="L148" s="44"/>
      <c r="M148" s="4" t="s">
        <v>14</v>
      </c>
      <c r="N148" s="4" t="s">
        <v>6</v>
      </c>
      <c r="O148" s="4" t="s">
        <v>2</v>
      </c>
      <c r="P148" s="4" t="s">
        <v>22</v>
      </c>
      <c r="Q148" s="4" t="s">
        <v>15</v>
      </c>
      <c r="R148" s="27" t="s">
        <v>1098</v>
      </c>
    </row>
    <row r="149" spans="1:18" ht="13.9" customHeight="1">
      <c r="A149" s="4" t="s">
        <v>238</v>
      </c>
      <c r="B149" s="6" t="s">
        <v>61</v>
      </c>
      <c r="C149" s="6" t="s">
        <v>948</v>
      </c>
      <c r="D149" s="5" t="s">
        <v>45</v>
      </c>
      <c r="E149" s="8">
        <v>7000000</v>
      </c>
      <c r="F149" s="11">
        <v>44098</v>
      </c>
      <c r="G149" s="10">
        <f t="shared" ca="1" si="2"/>
        <v>39</v>
      </c>
      <c r="H149" s="16" t="s">
        <v>47</v>
      </c>
      <c r="I149" s="4" t="s">
        <v>239</v>
      </c>
      <c r="J149" s="4" t="s">
        <v>221</v>
      </c>
      <c r="K149" s="19" t="s">
        <v>240</v>
      </c>
      <c r="L149" s="36" t="s">
        <v>241</v>
      </c>
      <c r="M149" s="4" t="s">
        <v>12</v>
      </c>
      <c r="N149" s="4" t="s">
        <v>4</v>
      </c>
      <c r="O149" s="4" t="s">
        <v>2</v>
      </c>
      <c r="P149" s="4" t="s">
        <v>43</v>
      </c>
      <c r="R149" s="14" t="s">
        <v>1035</v>
      </c>
    </row>
    <row r="150" spans="1:18">
      <c r="A150" s="4" t="s">
        <v>1103</v>
      </c>
      <c r="B150" s="6" t="s">
        <v>539</v>
      </c>
      <c r="D150" s="5" t="s">
        <v>46</v>
      </c>
      <c r="E150" s="8"/>
      <c r="F150" s="11">
        <v>44098</v>
      </c>
      <c r="G150" s="10">
        <f t="shared" ca="1" si="2"/>
        <v>39</v>
      </c>
      <c r="H150" s="16" t="s">
        <v>47</v>
      </c>
      <c r="I150" s="4" t="s">
        <v>1106</v>
      </c>
      <c r="J150" s="4" t="s">
        <v>939</v>
      </c>
      <c r="K150" s="19" t="s">
        <v>1107</v>
      </c>
      <c r="L150" s="72" t="s">
        <v>1108</v>
      </c>
      <c r="M150" s="4" t="s">
        <v>14</v>
      </c>
      <c r="N150" s="4" t="s">
        <v>4</v>
      </c>
      <c r="O150" s="4" t="s">
        <v>3</v>
      </c>
      <c r="P150" s="4" t="s">
        <v>43</v>
      </c>
    </row>
    <row r="151" spans="1:18" ht="13.9" customHeight="1">
      <c r="A151" s="4" t="s">
        <v>493</v>
      </c>
      <c r="B151" s="6" t="s">
        <v>539</v>
      </c>
      <c r="C151" s="6" t="s">
        <v>948</v>
      </c>
      <c r="D151" s="5" t="s">
        <v>45</v>
      </c>
      <c r="E151" s="8">
        <v>7000000</v>
      </c>
      <c r="F151" s="11">
        <v>44098</v>
      </c>
      <c r="G151" s="10">
        <f t="shared" ca="1" si="2"/>
        <v>39</v>
      </c>
      <c r="H151" s="16" t="s">
        <v>47</v>
      </c>
      <c r="I151" s="4" t="s">
        <v>511</v>
      </c>
      <c r="J151" s="4" t="s">
        <v>789</v>
      </c>
      <c r="K151" s="19" t="s">
        <v>512</v>
      </c>
      <c r="L151" s="36" t="s">
        <v>513</v>
      </c>
      <c r="M151" s="4" t="s">
        <v>13</v>
      </c>
      <c r="N151" s="4" t="s">
        <v>6</v>
      </c>
      <c r="O151" s="4" t="s">
        <v>2</v>
      </c>
      <c r="P151" s="4" t="s">
        <v>43</v>
      </c>
      <c r="R151" s="14" t="s">
        <v>514</v>
      </c>
    </row>
    <row r="152" spans="1:18" ht="13.9" customHeight="1">
      <c r="A152" s="4" t="s">
        <v>471</v>
      </c>
      <c r="B152" s="6" t="s">
        <v>71</v>
      </c>
      <c r="D152" s="5" t="s">
        <v>45</v>
      </c>
      <c r="E152" s="8">
        <v>7000000</v>
      </c>
      <c r="F152" s="11">
        <v>44098</v>
      </c>
      <c r="G152" s="10">
        <f t="shared" ca="1" si="2"/>
        <v>39</v>
      </c>
      <c r="H152" s="16" t="s">
        <v>47</v>
      </c>
      <c r="K152" s="19"/>
      <c r="L152" s="36" t="s">
        <v>472</v>
      </c>
      <c r="M152" s="4" t="s">
        <v>12</v>
      </c>
      <c r="N152" s="4" t="s">
        <v>4</v>
      </c>
      <c r="O152" s="4" t="s">
        <v>3</v>
      </c>
      <c r="P152" s="4" t="s">
        <v>43</v>
      </c>
      <c r="R152" s="14" t="s">
        <v>1036</v>
      </c>
    </row>
    <row r="153" spans="1:18" ht="13.9" customHeight="1">
      <c r="A153" s="4" t="s">
        <v>584</v>
      </c>
      <c r="B153" s="6" t="s">
        <v>154</v>
      </c>
      <c r="D153" s="5" t="s">
        <v>45</v>
      </c>
      <c r="E153" s="8">
        <v>7000000</v>
      </c>
      <c r="F153" s="11">
        <v>44097</v>
      </c>
      <c r="G153" s="10">
        <f t="shared" ca="1" si="2"/>
        <v>40</v>
      </c>
      <c r="H153" s="16" t="s">
        <v>47</v>
      </c>
      <c r="I153" s="4" t="s">
        <v>585</v>
      </c>
      <c r="J153" s="4" t="s">
        <v>169</v>
      </c>
      <c r="K153" s="19">
        <v>90135322</v>
      </c>
      <c r="L153" s="36" t="s">
        <v>586</v>
      </c>
      <c r="M153" s="4" t="s">
        <v>12</v>
      </c>
      <c r="N153" s="4" t="s">
        <v>5</v>
      </c>
      <c r="O153" s="4" t="s">
        <v>3</v>
      </c>
      <c r="P153" s="4" t="s">
        <v>43</v>
      </c>
      <c r="R153" s="14" t="s">
        <v>1034</v>
      </c>
    </row>
    <row r="154" spans="1:18" ht="13.9" customHeight="1">
      <c r="A154" s="4" t="s">
        <v>574</v>
      </c>
      <c r="B154" s="6" t="s">
        <v>154</v>
      </c>
      <c r="D154" s="5" t="s">
        <v>45</v>
      </c>
      <c r="E154" s="8">
        <v>7000000</v>
      </c>
      <c r="F154" s="11">
        <v>44097</v>
      </c>
      <c r="G154" s="10">
        <f t="shared" ca="1" si="2"/>
        <v>40</v>
      </c>
      <c r="H154" s="16" t="s">
        <v>47</v>
      </c>
      <c r="I154" s="4" t="s">
        <v>575</v>
      </c>
      <c r="J154" s="4" t="s">
        <v>169</v>
      </c>
      <c r="K154" s="19">
        <v>91104795</v>
      </c>
      <c r="M154" s="4" t="s">
        <v>12</v>
      </c>
      <c r="N154" s="4" t="s">
        <v>5</v>
      </c>
      <c r="O154" s="4" t="s">
        <v>3</v>
      </c>
      <c r="P154" s="4" t="s">
        <v>43</v>
      </c>
      <c r="R154" s="27" t="s">
        <v>576</v>
      </c>
    </row>
    <row r="155" spans="1:18" ht="13.9" customHeight="1">
      <c r="A155" s="15" t="s">
        <v>188</v>
      </c>
      <c r="B155" s="6" t="s">
        <v>1041</v>
      </c>
      <c r="C155" s="6" t="s">
        <v>948</v>
      </c>
      <c r="D155" s="2" t="s">
        <v>44</v>
      </c>
      <c r="E155" s="8"/>
      <c r="F155" s="11">
        <v>44097</v>
      </c>
      <c r="G155" s="10">
        <f t="shared" ca="1" si="2"/>
        <v>40</v>
      </c>
      <c r="H155" s="16" t="s">
        <v>47</v>
      </c>
      <c r="I155" s="4" t="s">
        <v>1042</v>
      </c>
      <c r="J155" s="4" t="s">
        <v>706</v>
      </c>
      <c r="K155" s="19">
        <v>91150345</v>
      </c>
      <c r="L155" s="66" t="s">
        <v>1043</v>
      </c>
      <c r="M155" s="4" t="s">
        <v>13</v>
      </c>
      <c r="N155" s="4" t="s">
        <v>6</v>
      </c>
      <c r="O155" s="4" t="s">
        <v>2</v>
      </c>
      <c r="P155" s="4" t="s">
        <v>42</v>
      </c>
      <c r="R155" s="14" t="s">
        <v>1048</v>
      </c>
    </row>
    <row r="156" spans="1:18" ht="13.9" customHeight="1">
      <c r="A156" s="4" t="s">
        <v>1009</v>
      </c>
      <c r="B156" s="6" t="s">
        <v>1080</v>
      </c>
      <c r="C156" s="6" t="s">
        <v>945</v>
      </c>
      <c r="D156" s="5" t="s">
        <v>46</v>
      </c>
      <c r="E156" s="9">
        <f>1250000*0.75</f>
        <v>937500</v>
      </c>
      <c r="F156" s="11">
        <v>44097</v>
      </c>
      <c r="G156" s="10">
        <f t="shared" ca="1" si="2"/>
        <v>40</v>
      </c>
      <c r="H156" s="51" t="s">
        <v>51</v>
      </c>
      <c r="I156" s="4" t="s">
        <v>1010</v>
      </c>
      <c r="J156" s="4" t="s">
        <v>282</v>
      </c>
      <c r="K156" s="19"/>
      <c r="L156" s="5" t="s">
        <v>1011</v>
      </c>
      <c r="M156" s="4" t="s">
        <v>14</v>
      </c>
      <c r="N156" s="4" t="s">
        <v>6</v>
      </c>
      <c r="O156" s="4" t="s">
        <v>2</v>
      </c>
      <c r="P156" s="4" t="s">
        <v>22</v>
      </c>
      <c r="Q156" s="4" t="s">
        <v>153</v>
      </c>
      <c r="R156" s="27" t="s">
        <v>1097</v>
      </c>
    </row>
    <row r="157" spans="1:18" ht="13.9" customHeight="1">
      <c r="A157" s="4" t="s">
        <v>1019</v>
      </c>
      <c r="B157" s="6" t="s">
        <v>1020</v>
      </c>
      <c r="C157" s="6" t="s">
        <v>948</v>
      </c>
      <c r="D157" s="2" t="s">
        <v>53</v>
      </c>
      <c r="E157" s="8"/>
      <c r="F157" s="11">
        <v>44096</v>
      </c>
      <c r="G157" s="10">
        <f t="shared" ca="1" si="2"/>
        <v>41</v>
      </c>
      <c r="H157" s="16" t="s">
        <v>40</v>
      </c>
      <c r="I157" s="4" t="s">
        <v>1021</v>
      </c>
      <c r="K157" s="19"/>
      <c r="L157" s="44"/>
      <c r="M157" s="4" t="s">
        <v>14</v>
      </c>
      <c r="N157" s="4" t="s">
        <v>8</v>
      </c>
      <c r="O157" s="4" t="s">
        <v>2</v>
      </c>
      <c r="P157" s="4" t="s">
        <v>22</v>
      </c>
      <c r="R157" s="14" t="s">
        <v>1026</v>
      </c>
    </row>
    <row r="158" spans="1:18" ht="13.9" customHeight="1">
      <c r="A158" s="4" t="s">
        <v>139</v>
      </c>
      <c r="B158" s="6" t="s">
        <v>138</v>
      </c>
      <c r="C158" s="6" t="s">
        <v>948</v>
      </c>
      <c r="D158" s="5" t="s">
        <v>45</v>
      </c>
      <c r="E158" s="8">
        <v>7000000</v>
      </c>
      <c r="F158" s="11">
        <v>44095</v>
      </c>
      <c r="G158" s="10">
        <f t="shared" ca="1" si="2"/>
        <v>42</v>
      </c>
      <c r="H158" s="16" t="s">
        <v>47</v>
      </c>
      <c r="I158" s="4" t="s">
        <v>140</v>
      </c>
      <c r="J158" s="4" t="s">
        <v>706</v>
      </c>
      <c r="K158" s="19" t="s">
        <v>141</v>
      </c>
      <c r="L158" s="36" t="s">
        <v>142</v>
      </c>
      <c r="M158" s="4" t="s">
        <v>13</v>
      </c>
      <c r="N158" s="4" t="s">
        <v>4</v>
      </c>
      <c r="O158" s="4" t="s">
        <v>2</v>
      </c>
      <c r="P158" s="4" t="s">
        <v>22</v>
      </c>
      <c r="Q158" s="4" t="s">
        <v>143</v>
      </c>
      <c r="R158" s="14" t="s">
        <v>1040</v>
      </c>
    </row>
    <row r="159" spans="1:18" ht="13.9" customHeight="1">
      <c r="A159" s="4" t="s">
        <v>750</v>
      </c>
      <c r="B159" s="6" t="s">
        <v>163</v>
      </c>
      <c r="C159" s="6" t="s">
        <v>944</v>
      </c>
      <c r="D159" s="5" t="s">
        <v>46</v>
      </c>
      <c r="E159" s="8">
        <v>800000</v>
      </c>
      <c r="F159" s="11">
        <v>44095</v>
      </c>
      <c r="G159" s="10">
        <f t="shared" ca="1" si="2"/>
        <v>42</v>
      </c>
      <c r="H159" s="16" t="s">
        <v>47</v>
      </c>
      <c r="I159" s="4" t="s">
        <v>751</v>
      </c>
      <c r="K159" s="6" t="s">
        <v>752</v>
      </c>
      <c r="L159" s="46" t="s">
        <v>753</v>
      </c>
      <c r="M159" s="4" t="s">
        <v>12</v>
      </c>
      <c r="N159" s="4" t="s">
        <v>5</v>
      </c>
      <c r="O159" s="4" t="s">
        <v>2</v>
      </c>
      <c r="P159" s="4" t="s">
        <v>22</v>
      </c>
      <c r="R159" s="25" t="s">
        <v>933</v>
      </c>
    </row>
    <row r="160" spans="1:18" ht="13.9" customHeight="1">
      <c r="A160" s="4" t="s">
        <v>128</v>
      </c>
      <c r="B160" s="6" t="s">
        <v>163</v>
      </c>
      <c r="C160" s="6" t="s">
        <v>948</v>
      </c>
      <c r="D160" s="5" t="s">
        <v>46</v>
      </c>
      <c r="E160" s="8">
        <v>1250000</v>
      </c>
      <c r="F160" s="11">
        <v>44095</v>
      </c>
      <c r="G160" s="10">
        <f t="shared" ca="1" si="2"/>
        <v>42</v>
      </c>
      <c r="H160" s="16" t="s">
        <v>47</v>
      </c>
      <c r="I160" s="4" t="s">
        <v>129</v>
      </c>
      <c r="K160" s="19">
        <v>90044488</v>
      </c>
      <c r="L160" s="36" t="s">
        <v>130</v>
      </c>
      <c r="M160" s="4" t="s">
        <v>12</v>
      </c>
      <c r="N160" s="4" t="s">
        <v>4</v>
      </c>
      <c r="O160" s="4" t="s">
        <v>2</v>
      </c>
      <c r="P160" s="4" t="s">
        <v>43</v>
      </c>
      <c r="R160" s="14" t="s">
        <v>1039</v>
      </c>
    </row>
    <row r="161" spans="1:18" ht="13.9" customHeight="1">
      <c r="A161" s="4" t="s">
        <v>62</v>
      </c>
      <c r="B161" s="6" t="s">
        <v>587</v>
      </c>
      <c r="C161" s="6" t="s">
        <v>947</v>
      </c>
      <c r="D161" s="5" t="s">
        <v>53</v>
      </c>
      <c r="E161" s="8">
        <v>2800000</v>
      </c>
      <c r="F161" s="11">
        <v>44092</v>
      </c>
      <c r="G161" s="10">
        <f t="shared" ca="1" si="2"/>
        <v>45</v>
      </c>
      <c r="H161" s="16" t="s">
        <v>47</v>
      </c>
      <c r="I161" s="4" t="s">
        <v>63</v>
      </c>
      <c r="J161" s="4" t="s">
        <v>169</v>
      </c>
      <c r="K161" s="19">
        <v>91168522</v>
      </c>
      <c r="L161" s="36" t="s">
        <v>64</v>
      </c>
      <c r="M161" s="4" t="s">
        <v>12</v>
      </c>
      <c r="N161" s="4" t="s">
        <v>9</v>
      </c>
      <c r="O161" s="4" t="s">
        <v>2</v>
      </c>
      <c r="P161" s="4" t="s">
        <v>22</v>
      </c>
      <c r="Q161" s="4" t="s">
        <v>15</v>
      </c>
      <c r="R161" s="84" t="s">
        <v>1033</v>
      </c>
    </row>
    <row r="162" spans="1:18" ht="13.9" customHeight="1">
      <c r="A162" s="4" t="s">
        <v>1079</v>
      </c>
      <c r="B162" s="6" t="s">
        <v>1080</v>
      </c>
      <c r="C162" s="6" t="s">
        <v>948</v>
      </c>
      <c r="D162" s="5" t="s">
        <v>46</v>
      </c>
      <c r="E162" s="8">
        <v>937500</v>
      </c>
      <c r="F162" s="11">
        <v>44092</v>
      </c>
      <c r="G162" s="10">
        <f t="shared" ca="1" si="2"/>
        <v>45</v>
      </c>
      <c r="H162" s="16" t="s">
        <v>51</v>
      </c>
      <c r="I162" s="4" t="s">
        <v>1081</v>
      </c>
      <c r="J162" s="4" t="s">
        <v>706</v>
      </c>
      <c r="K162" s="19"/>
      <c r="L162" s="44"/>
      <c r="M162" s="4" t="s">
        <v>14</v>
      </c>
      <c r="N162" s="4" t="s">
        <v>7</v>
      </c>
      <c r="O162" s="4" t="s">
        <v>2</v>
      </c>
      <c r="P162" s="4" t="s">
        <v>42</v>
      </c>
      <c r="Q162" s="4" t="s">
        <v>153</v>
      </c>
      <c r="R162" s="27" t="s">
        <v>1082</v>
      </c>
    </row>
    <row r="163" spans="1:18" ht="13.9" customHeight="1">
      <c r="A163" s="4" t="s">
        <v>703</v>
      </c>
      <c r="B163" s="6" t="s">
        <v>704</v>
      </c>
      <c r="C163" s="6" t="s">
        <v>945</v>
      </c>
      <c r="D163" s="5" t="s">
        <v>44</v>
      </c>
      <c r="E163" s="8"/>
      <c r="F163" s="11">
        <v>44092</v>
      </c>
      <c r="G163" s="10">
        <f t="shared" ca="1" si="2"/>
        <v>45</v>
      </c>
      <c r="H163" s="16" t="s">
        <v>40</v>
      </c>
      <c r="I163" s="4" t="s">
        <v>705</v>
      </c>
      <c r="J163" s="4" t="s">
        <v>706</v>
      </c>
      <c r="K163" s="19"/>
      <c r="L163" s="36" t="s">
        <v>707</v>
      </c>
      <c r="M163" s="4" t="s">
        <v>13</v>
      </c>
      <c r="N163" s="4" t="s">
        <v>4</v>
      </c>
      <c r="O163" s="4" t="s">
        <v>2</v>
      </c>
      <c r="P163" s="4" t="s">
        <v>100</v>
      </c>
      <c r="Q163" s="4" t="s">
        <v>18</v>
      </c>
      <c r="R163" s="14" t="s">
        <v>1078</v>
      </c>
    </row>
    <row r="164" spans="1:18" ht="13.9" customHeight="1">
      <c r="A164" s="4" t="s">
        <v>1049</v>
      </c>
      <c r="B164" s="6" t="s">
        <v>61</v>
      </c>
      <c r="C164" s="6" t="s">
        <v>948</v>
      </c>
      <c r="D164" s="2" t="s">
        <v>44</v>
      </c>
      <c r="E164" s="8"/>
      <c r="F164" s="11">
        <v>44092</v>
      </c>
      <c r="G164" s="10">
        <f t="shared" ca="1" si="2"/>
        <v>45</v>
      </c>
      <c r="H164" s="16" t="s">
        <v>47</v>
      </c>
      <c r="I164" s="4" t="s">
        <v>1050</v>
      </c>
      <c r="J164" s="4" t="s">
        <v>706</v>
      </c>
      <c r="K164" s="19">
        <v>97474712</v>
      </c>
      <c r="L164" s="66" t="s">
        <v>1051</v>
      </c>
      <c r="M164" s="4" t="s">
        <v>12</v>
      </c>
      <c r="N164" s="4" t="s">
        <v>6</v>
      </c>
      <c r="O164" s="4" t="s">
        <v>2</v>
      </c>
      <c r="P164" s="4" t="s">
        <v>43</v>
      </c>
      <c r="R164" s="14" t="s">
        <v>1052</v>
      </c>
    </row>
    <row r="165" spans="1:18" ht="13.9" customHeight="1">
      <c r="A165" s="4" t="s">
        <v>548</v>
      </c>
      <c r="B165" s="6" t="s">
        <v>1080</v>
      </c>
      <c r="C165" s="6" t="s">
        <v>948</v>
      </c>
      <c r="D165" s="5" t="s">
        <v>46</v>
      </c>
      <c r="E165" s="8"/>
      <c r="F165" s="11">
        <v>44091</v>
      </c>
      <c r="G165" s="10">
        <f t="shared" ca="1" si="2"/>
        <v>46</v>
      </c>
      <c r="H165" s="16" t="s">
        <v>51</v>
      </c>
      <c r="I165" s="88" t="s">
        <v>1090</v>
      </c>
      <c r="J165" s="4" t="s">
        <v>282</v>
      </c>
      <c r="K165" s="89">
        <v>90686611</v>
      </c>
      <c r="L165" s="90" t="s">
        <v>1091</v>
      </c>
      <c r="M165" s="4" t="s">
        <v>14</v>
      </c>
      <c r="N165" s="4" t="s">
        <v>7</v>
      </c>
      <c r="O165" s="4" t="s">
        <v>2</v>
      </c>
      <c r="P165" s="4" t="s">
        <v>42</v>
      </c>
      <c r="Q165" s="4" t="s">
        <v>153</v>
      </c>
      <c r="R165" s="14" t="s">
        <v>1092</v>
      </c>
    </row>
    <row r="166" spans="1:18" ht="13.9" customHeight="1">
      <c r="A166" s="4" t="s">
        <v>32</v>
      </c>
      <c r="B166" s="6" t="s">
        <v>734</v>
      </c>
      <c r="C166" s="6" t="s">
        <v>948</v>
      </c>
      <c r="D166" s="5" t="s">
        <v>44</v>
      </c>
      <c r="E166" s="8"/>
      <c r="F166" s="11">
        <v>44091</v>
      </c>
      <c r="G166" s="10">
        <f t="shared" ca="1" si="2"/>
        <v>46</v>
      </c>
      <c r="H166" s="67" t="s">
        <v>51</v>
      </c>
      <c r="I166" s="4" t="s">
        <v>1029</v>
      </c>
      <c r="J166" s="4" t="s">
        <v>789</v>
      </c>
      <c r="K166" s="19"/>
      <c r="L166" s="44"/>
      <c r="M166" s="4" t="s">
        <v>13</v>
      </c>
      <c r="N166" s="4" t="s">
        <v>6</v>
      </c>
      <c r="O166" s="4" t="s">
        <v>2</v>
      </c>
      <c r="P166" s="4" t="s">
        <v>22</v>
      </c>
      <c r="R166" s="27" t="s">
        <v>1077</v>
      </c>
    </row>
    <row r="167" spans="1:18" ht="13.9" customHeight="1">
      <c r="A167" s="4" t="s">
        <v>1086</v>
      </c>
      <c r="B167" s="6" t="s">
        <v>154</v>
      </c>
      <c r="D167" s="5" t="s">
        <v>44</v>
      </c>
      <c r="E167" s="8"/>
      <c r="F167" s="11">
        <v>44091</v>
      </c>
      <c r="G167" s="10">
        <f t="shared" ca="1" si="2"/>
        <v>46</v>
      </c>
      <c r="H167" s="16" t="s">
        <v>47</v>
      </c>
      <c r="I167" s="4" t="s">
        <v>1087</v>
      </c>
      <c r="J167" s="4" t="s">
        <v>221</v>
      </c>
      <c r="K167" s="19"/>
      <c r="M167" s="4" t="s">
        <v>12</v>
      </c>
      <c r="N167" s="4" t="s">
        <v>24</v>
      </c>
      <c r="O167" s="4" t="s">
        <v>3</v>
      </c>
      <c r="P167" s="4" t="s">
        <v>22</v>
      </c>
    </row>
    <row r="168" spans="1:18" ht="13.9" customHeight="1">
      <c r="A168" s="4" t="s">
        <v>1088</v>
      </c>
      <c r="B168" s="6" t="s">
        <v>734</v>
      </c>
      <c r="D168" s="5" t="s">
        <v>45</v>
      </c>
      <c r="E168" s="8"/>
      <c r="F168" s="11">
        <v>44091</v>
      </c>
      <c r="G168" s="10">
        <f t="shared" ca="1" si="2"/>
        <v>46</v>
      </c>
      <c r="H168" s="16" t="s">
        <v>47</v>
      </c>
      <c r="I168" s="4" t="s">
        <v>1089</v>
      </c>
      <c r="J168" s="4" t="s">
        <v>169</v>
      </c>
      <c r="K168" s="19">
        <v>90883691</v>
      </c>
      <c r="M168" s="4" t="s">
        <v>12</v>
      </c>
      <c r="N168" s="4" t="s">
        <v>5</v>
      </c>
      <c r="O168" s="4" t="s">
        <v>3</v>
      </c>
      <c r="P168" s="4" t="s">
        <v>43</v>
      </c>
    </row>
    <row r="169" spans="1:18" ht="13.9" customHeight="1">
      <c r="A169" s="4" t="s">
        <v>466</v>
      </c>
      <c r="B169" s="6" t="s">
        <v>61</v>
      </c>
      <c r="C169" s="6" t="s">
        <v>944</v>
      </c>
      <c r="D169" s="5" t="s">
        <v>45</v>
      </c>
      <c r="E169" s="8">
        <v>7000000</v>
      </c>
      <c r="F169" s="11">
        <v>44090</v>
      </c>
      <c r="G169" s="10">
        <f t="shared" ca="1" si="2"/>
        <v>47</v>
      </c>
      <c r="H169" s="16" t="s">
        <v>47</v>
      </c>
      <c r="I169" s="4" t="s">
        <v>467</v>
      </c>
      <c r="J169" s="4" t="s">
        <v>169</v>
      </c>
      <c r="K169" s="19">
        <v>90979712</v>
      </c>
      <c r="L169" s="36"/>
      <c r="M169" s="4" t="s">
        <v>12</v>
      </c>
      <c r="N169" s="4" t="s">
        <v>5</v>
      </c>
      <c r="O169" s="4" t="s">
        <v>2</v>
      </c>
      <c r="P169" s="4" t="s">
        <v>43</v>
      </c>
      <c r="R169" s="14" t="s">
        <v>1031</v>
      </c>
    </row>
    <row r="170" spans="1:18" ht="13.9" customHeight="1">
      <c r="A170" s="4" t="s">
        <v>577</v>
      </c>
      <c r="B170" s="6" t="s">
        <v>154</v>
      </c>
      <c r="D170" s="5" t="s">
        <v>53</v>
      </c>
      <c r="E170" s="8">
        <v>3000000</v>
      </c>
      <c r="F170" s="11">
        <v>44090</v>
      </c>
      <c r="G170" s="10">
        <f t="shared" ca="1" si="2"/>
        <v>47</v>
      </c>
      <c r="H170" s="16" t="s">
        <v>47</v>
      </c>
      <c r="I170" s="4" t="s">
        <v>579</v>
      </c>
      <c r="J170" s="4" t="s">
        <v>169</v>
      </c>
      <c r="K170" s="19">
        <v>48174245</v>
      </c>
      <c r="M170" s="4" t="s">
        <v>12</v>
      </c>
      <c r="N170" s="4" t="s">
        <v>5</v>
      </c>
      <c r="O170" s="4" t="s">
        <v>3</v>
      </c>
      <c r="P170" s="4" t="s">
        <v>43</v>
      </c>
      <c r="R170" s="14" t="s">
        <v>578</v>
      </c>
    </row>
    <row r="171" spans="1:18" ht="13.9" customHeight="1">
      <c r="A171" s="4" t="s">
        <v>509</v>
      </c>
      <c r="B171" s="6" t="s">
        <v>154</v>
      </c>
      <c r="C171" s="6" t="s">
        <v>944</v>
      </c>
      <c r="D171" s="5" t="s">
        <v>45</v>
      </c>
      <c r="E171" s="8">
        <v>7000000</v>
      </c>
      <c r="F171" s="11">
        <v>44089</v>
      </c>
      <c r="G171" s="10">
        <f t="shared" ca="1" si="2"/>
        <v>48</v>
      </c>
      <c r="H171" s="16" t="s">
        <v>47</v>
      </c>
      <c r="I171" s="4" t="s">
        <v>510</v>
      </c>
      <c r="J171" s="4" t="s">
        <v>169</v>
      </c>
      <c r="K171" s="19">
        <v>97098326</v>
      </c>
      <c r="M171" s="4" t="s">
        <v>12</v>
      </c>
      <c r="N171" s="4" t="s">
        <v>5</v>
      </c>
      <c r="O171" s="4" t="s">
        <v>2</v>
      </c>
      <c r="P171" s="4" t="s">
        <v>43</v>
      </c>
      <c r="R171" s="14" t="s">
        <v>1030</v>
      </c>
    </row>
    <row r="172" spans="1:18" ht="13.9" customHeight="1">
      <c r="A172" s="4" t="s">
        <v>158</v>
      </c>
      <c r="B172" s="6" t="s">
        <v>154</v>
      </c>
      <c r="D172" s="5" t="s">
        <v>53</v>
      </c>
      <c r="E172" s="8">
        <v>3000000</v>
      </c>
      <c r="F172" s="11">
        <v>44089</v>
      </c>
      <c r="G172" s="10">
        <f t="shared" ca="1" si="2"/>
        <v>48</v>
      </c>
      <c r="H172" s="16" t="s">
        <v>47</v>
      </c>
      <c r="I172" s="4" t="s">
        <v>159</v>
      </c>
      <c r="J172" s="4" t="s">
        <v>169</v>
      </c>
      <c r="K172" s="19">
        <v>91562330</v>
      </c>
      <c r="L172" s="36" t="s">
        <v>580</v>
      </c>
      <c r="M172" s="4" t="s">
        <v>12</v>
      </c>
      <c r="N172" s="4" t="s">
        <v>4</v>
      </c>
      <c r="O172" s="4" t="s">
        <v>3</v>
      </c>
      <c r="P172" s="4" t="s">
        <v>43</v>
      </c>
      <c r="R172" s="14" t="s">
        <v>573</v>
      </c>
    </row>
    <row r="173" spans="1:18" ht="13.9" customHeight="1">
      <c r="A173" s="15" t="s">
        <v>520</v>
      </c>
      <c r="B173" s="6" t="s">
        <v>154</v>
      </c>
      <c r="C173" s="6" t="s">
        <v>944</v>
      </c>
      <c r="D173" s="5" t="s">
        <v>53</v>
      </c>
      <c r="E173" s="8">
        <v>3000000</v>
      </c>
      <c r="F173" s="11">
        <v>44089</v>
      </c>
      <c r="G173" s="10">
        <f t="shared" ca="1" si="2"/>
        <v>48</v>
      </c>
      <c r="H173" s="16" t="s">
        <v>47</v>
      </c>
      <c r="I173" s="4" t="s">
        <v>521</v>
      </c>
      <c r="J173" s="4" t="s">
        <v>169</v>
      </c>
      <c r="K173" s="19">
        <v>91347380</v>
      </c>
      <c r="M173" s="4" t="s">
        <v>12</v>
      </c>
      <c r="N173" s="4" t="s">
        <v>5</v>
      </c>
      <c r="O173" s="4" t="s">
        <v>2</v>
      </c>
      <c r="P173" s="4" t="s">
        <v>43</v>
      </c>
      <c r="R173" s="14" t="s">
        <v>1032</v>
      </c>
    </row>
    <row r="174" spans="1:18" ht="13.9" customHeight="1">
      <c r="A174" s="4" t="s">
        <v>984</v>
      </c>
      <c r="B174" s="6" t="s">
        <v>539</v>
      </c>
      <c r="C174" s="6" t="s">
        <v>944</v>
      </c>
      <c r="D174" s="5"/>
      <c r="E174" s="8"/>
      <c r="F174" s="11">
        <v>44088</v>
      </c>
      <c r="G174" s="10">
        <f t="shared" ca="1" si="2"/>
        <v>49</v>
      </c>
      <c r="H174" s="16" t="s">
        <v>47</v>
      </c>
      <c r="I174" s="4" t="s">
        <v>985</v>
      </c>
      <c r="J174" s="4" t="s">
        <v>789</v>
      </c>
      <c r="K174" s="19">
        <v>95227366</v>
      </c>
      <c r="L174" s="72" t="s">
        <v>205</v>
      </c>
      <c r="M174" s="4" t="s">
        <v>13</v>
      </c>
      <c r="N174" s="4" t="s">
        <v>9</v>
      </c>
      <c r="O174" s="4" t="s">
        <v>2</v>
      </c>
      <c r="P174" s="4" t="s">
        <v>43</v>
      </c>
      <c r="R174" s="14" t="s">
        <v>1039</v>
      </c>
    </row>
    <row r="175" spans="1:18" ht="13.9" customHeight="1">
      <c r="A175" s="4" t="s">
        <v>950</v>
      </c>
      <c r="B175" s="6" t="s">
        <v>971</v>
      </c>
      <c r="C175" s="6" t="s">
        <v>947</v>
      </c>
      <c r="D175" s="2" t="s">
        <v>46</v>
      </c>
      <c r="E175" s="9"/>
      <c r="F175" s="11">
        <v>44088</v>
      </c>
      <c r="G175" s="10">
        <f t="shared" ca="1" si="2"/>
        <v>49</v>
      </c>
      <c r="H175" s="16" t="s">
        <v>51</v>
      </c>
      <c r="I175" s="4" t="s">
        <v>953</v>
      </c>
      <c r="K175" s="65" t="s">
        <v>952</v>
      </c>
      <c r="L175" s="47" t="s">
        <v>951</v>
      </c>
      <c r="M175" s="4" t="s">
        <v>13</v>
      </c>
      <c r="N175" s="4" t="s">
        <v>8</v>
      </c>
      <c r="O175" s="4" t="s">
        <v>2</v>
      </c>
      <c r="P175" s="4" t="s">
        <v>22</v>
      </c>
      <c r="Q175" s="4" t="s">
        <v>15</v>
      </c>
      <c r="R175" s="14" t="s">
        <v>1004</v>
      </c>
    </row>
    <row r="176" spans="1:18" ht="13.9" customHeight="1">
      <c r="A176" s="4"/>
      <c r="C176" s="6" t="s">
        <v>944</v>
      </c>
      <c r="D176" s="5"/>
      <c r="E176" s="8"/>
      <c r="F176" s="11">
        <v>44085</v>
      </c>
      <c r="G176" s="10">
        <f t="shared" ca="1" si="2"/>
        <v>52</v>
      </c>
      <c r="H176" s="16" t="s">
        <v>47</v>
      </c>
      <c r="I176" s="4" t="s">
        <v>1068</v>
      </c>
      <c r="J176" s="4" t="s">
        <v>939</v>
      </c>
      <c r="K176" s="19"/>
      <c r="L176" s="72" t="s">
        <v>1069</v>
      </c>
      <c r="N176" s="4" t="s">
        <v>27</v>
      </c>
      <c r="O176" s="4" t="s">
        <v>2</v>
      </c>
      <c r="P176" s="4" t="s">
        <v>43</v>
      </c>
      <c r="R176" s="14" t="s">
        <v>1070</v>
      </c>
    </row>
    <row r="177" spans="1:18" ht="13.9" customHeight="1">
      <c r="A177" s="4" t="s">
        <v>1066</v>
      </c>
      <c r="B177" s="6" t="s">
        <v>61</v>
      </c>
      <c r="C177" s="6" t="s">
        <v>944</v>
      </c>
      <c r="D177" s="2" t="s">
        <v>44</v>
      </c>
      <c r="E177" s="8"/>
      <c r="F177" s="11">
        <v>44084</v>
      </c>
      <c r="G177" s="10">
        <f t="shared" ca="1" si="2"/>
        <v>53</v>
      </c>
      <c r="H177" s="16" t="s">
        <v>47</v>
      </c>
      <c r="I177" s="4" t="s">
        <v>1067</v>
      </c>
      <c r="J177" s="4" t="s">
        <v>279</v>
      </c>
      <c r="K177" s="19"/>
      <c r="M177" s="4" t="s">
        <v>12</v>
      </c>
      <c r="N177" s="4" t="s">
        <v>25</v>
      </c>
      <c r="O177" s="4" t="s">
        <v>2</v>
      </c>
      <c r="P177" s="4" t="s">
        <v>43</v>
      </c>
      <c r="R177" s="27"/>
    </row>
    <row r="178" spans="1:18" ht="13.9" customHeight="1">
      <c r="A178" s="4" t="s">
        <v>1075</v>
      </c>
      <c r="B178" s="6" t="s">
        <v>539</v>
      </c>
      <c r="D178" s="5"/>
      <c r="E178" s="8"/>
      <c r="F178" s="11">
        <v>44084</v>
      </c>
      <c r="G178" s="10">
        <f t="shared" ca="1" si="2"/>
        <v>53</v>
      </c>
      <c r="H178" s="16" t="s">
        <v>47</v>
      </c>
      <c r="I178" s="4" t="s">
        <v>1076</v>
      </c>
      <c r="J178" s="4" t="s">
        <v>939</v>
      </c>
      <c r="K178" s="19"/>
      <c r="M178" s="4" t="s">
        <v>14</v>
      </c>
      <c r="N178" s="4" t="s">
        <v>24</v>
      </c>
      <c r="O178" s="4" t="s">
        <v>3</v>
      </c>
      <c r="P178" s="4" t="s">
        <v>43</v>
      </c>
    </row>
    <row r="179" spans="1:18" ht="13.9" customHeight="1">
      <c r="A179" s="4" t="s">
        <v>54</v>
      </c>
      <c r="B179" s="6" t="s">
        <v>61</v>
      </c>
      <c r="C179" s="6" t="s">
        <v>948</v>
      </c>
      <c r="D179" s="5" t="s">
        <v>45</v>
      </c>
      <c r="E179" s="8">
        <v>6650000</v>
      </c>
      <c r="F179" s="11">
        <v>44082</v>
      </c>
      <c r="G179" s="10">
        <f t="shared" ca="1" si="2"/>
        <v>55</v>
      </c>
      <c r="H179" s="16" t="s">
        <v>47</v>
      </c>
      <c r="I179" s="4" t="s">
        <v>55</v>
      </c>
      <c r="J179" s="4" t="s">
        <v>500</v>
      </c>
      <c r="K179" s="19">
        <v>41337759</v>
      </c>
      <c r="L179" s="36" t="s">
        <v>59</v>
      </c>
      <c r="M179" s="4" t="s">
        <v>12</v>
      </c>
      <c r="N179" s="4" t="s">
        <v>5</v>
      </c>
      <c r="O179" s="4" t="s">
        <v>2</v>
      </c>
      <c r="P179" s="4" t="s">
        <v>43</v>
      </c>
      <c r="Q179" s="4" t="s">
        <v>60</v>
      </c>
      <c r="R179" s="14" t="s">
        <v>1047</v>
      </c>
    </row>
    <row r="180" spans="1:18" ht="13.9" customHeight="1">
      <c r="A180" s="4" t="s">
        <v>184</v>
      </c>
      <c r="B180" s="6" t="s">
        <v>915</v>
      </c>
      <c r="C180" s="6" t="s">
        <v>945</v>
      </c>
      <c r="D180" s="5" t="s">
        <v>44</v>
      </c>
      <c r="E180" s="8"/>
      <c r="F180" s="11">
        <v>44078</v>
      </c>
      <c r="G180" s="10">
        <f t="shared" ca="1" si="2"/>
        <v>59</v>
      </c>
      <c r="H180" s="16" t="s">
        <v>40</v>
      </c>
      <c r="I180" s="4" t="s">
        <v>916</v>
      </c>
      <c r="J180" s="4" t="s">
        <v>789</v>
      </c>
      <c r="K180" s="63" t="s">
        <v>917</v>
      </c>
      <c r="L180" s="102" t="s">
        <v>918</v>
      </c>
      <c r="M180" s="4" t="s">
        <v>13</v>
      </c>
      <c r="N180" s="4" t="s">
        <v>6</v>
      </c>
      <c r="O180" s="4" t="s">
        <v>2</v>
      </c>
      <c r="P180" s="4" t="s">
        <v>22</v>
      </c>
      <c r="Q180" s="4" t="s">
        <v>15</v>
      </c>
      <c r="R180" s="14" t="s">
        <v>919</v>
      </c>
    </row>
    <row r="181" spans="1:18" ht="13.9" customHeight="1">
      <c r="A181" s="4" t="s">
        <v>912</v>
      </c>
      <c r="B181" s="6" t="s">
        <v>913</v>
      </c>
      <c r="C181" s="6" t="s">
        <v>945</v>
      </c>
      <c r="D181" s="5" t="s">
        <v>53</v>
      </c>
      <c r="E181" s="9">
        <v>2400000</v>
      </c>
      <c r="F181" s="11">
        <v>44075</v>
      </c>
      <c r="G181" s="10">
        <f t="shared" ca="1" si="2"/>
        <v>62</v>
      </c>
      <c r="H181" s="51" t="s">
        <v>51</v>
      </c>
      <c r="I181" s="4" t="s">
        <v>1027</v>
      </c>
      <c r="J181" s="4" t="s">
        <v>706</v>
      </c>
      <c r="K181" s="78">
        <v>95794671</v>
      </c>
      <c r="L181" s="47"/>
      <c r="M181" s="4" t="s">
        <v>12</v>
      </c>
      <c r="N181" s="4" t="s">
        <v>914</v>
      </c>
      <c r="O181" s="4" t="s">
        <v>2</v>
      </c>
      <c r="P181" s="4" t="s">
        <v>22</v>
      </c>
      <c r="Q181" s="4" t="s">
        <v>15</v>
      </c>
      <c r="R181" s="14" t="s">
        <v>1028</v>
      </c>
    </row>
    <row r="182" spans="1:18" ht="13.9" customHeight="1">
      <c r="A182" s="4" t="s">
        <v>832</v>
      </c>
      <c r="B182" s="6" t="s">
        <v>71</v>
      </c>
      <c r="D182" s="5" t="s">
        <v>53</v>
      </c>
      <c r="E182" s="8"/>
      <c r="F182" s="11">
        <v>44063</v>
      </c>
      <c r="G182" s="10">
        <f t="shared" ca="1" si="2"/>
        <v>74</v>
      </c>
      <c r="H182" s="16" t="s">
        <v>47</v>
      </c>
      <c r="I182" s="4" t="s">
        <v>833</v>
      </c>
      <c r="J182" s="4" t="s">
        <v>169</v>
      </c>
      <c r="K182" s="19">
        <v>40005862</v>
      </c>
      <c r="L182" s="46" t="s">
        <v>834</v>
      </c>
      <c r="M182" s="4" t="s">
        <v>12</v>
      </c>
      <c r="N182" s="4" t="s">
        <v>5</v>
      </c>
      <c r="O182" s="4" t="s">
        <v>3</v>
      </c>
      <c r="P182" s="4" t="s">
        <v>43</v>
      </c>
      <c r="R182" s="14" t="s">
        <v>1039</v>
      </c>
    </row>
    <row r="183" spans="1:18" ht="13.9" customHeight="1">
      <c r="A183" s="4" t="s">
        <v>693</v>
      </c>
      <c r="B183" s="6" t="s">
        <v>694</v>
      </c>
      <c r="C183" s="6" t="s">
        <v>945</v>
      </c>
      <c r="D183" s="5" t="s">
        <v>44</v>
      </c>
      <c r="E183" s="8">
        <v>13000000</v>
      </c>
      <c r="F183" s="11">
        <v>44063</v>
      </c>
      <c r="G183" s="10">
        <f t="shared" ca="1" si="2"/>
        <v>74</v>
      </c>
      <c r="H183" s="16" t="s">
        <v>40</v>
      </c>
      <c r="I183" s="4" t="s">
        <v>695</v>
      </c>
      <c r="J183" s="4" t="s">
        <v>789</v>
      </c>
      <c r="K183" s="19" t="s">
        <v>696</v>
      </c>
      <c r="L183" s="36" t="s">
        <v>697</v>
      </c>
      <c r="M183" s="4" t="s">
        <v>13</v>
      </c>
      <c r="N183" s="4" t="s">
        <v>6</v>
      </c>
      <c r="O183" s="4" t="s">
        <v>2</v>
      </c>
      <c r="P183" s="4" t="s">
        <v>100</v>
      </c>
      <c r="Q183" s="4" t="s">
        <v>15</v>
      </c>
      <c r="R183" s="27" t="s">
        <v>698</v>
      </c>
    </row>
    <row r="184" spans="1:18" ht="13.9" customHeight="1">
      <c r="A184" s="4" t="s">
        <v>708</v>
      </c>
      <c r="B184" s="6" t="s">
        <v>655</v>
      </c>
      <c r="D184" s="5" t="s">
        <v>53</v>
      </c>
      <c r="E184" s="8">
        <v>3000000</v>
      </c>
      <c r="F184" s="11">
        <v>44048</v>
      </c>
      <c r="G184" s="10">
        <f t="shared" ca="1" si="2"/>
        <v>89</v>
      </c>
      <c r="H184" s="16" t="s">
        <v>47</v>
      </c>
      <c r="I184" s="4" t="s">
        <v>709</v>
      </c>
      <c r="J184" s="4" t="s">
        <v>169</v>
      </c>
      <c r="K184" s="19">
        <v>92013600</v>
      </c>
      <c r="M184" s="4" t="s">
        <v>12</v>
      </c>
      <c r="N184" s="4" t="s">
        <v>5</v>
      </c>
      <c r="O184" s="4" t="s">
        <v>3</v>
      </c>
      <c r="P184" s="4" t="s">
        <v>43</v>
      </c>
    </row>
    <row r="185" spans="1:18" ht="13.9" customHeight="1">
      <c r="A185" s="5" t="s">
        <v>710</v>
      </c>
      <c r="B185" s="6" t="s">
        <v>682</v>
      </c>
      <c r="D185" s="5" t="s">
        <v>45</v>
      </c>
      <c r="E185" s="8">
        <v>6500000</v>
      </c>
      <c r="F185" s="11">
        <v>44048</v>
      </c>
      <c r="G185" s="10">
        <f t="shared" ca="1" si="2"/>
        <v>89</v>
      </c>
      <c r="H185" s="16" t="s">
        <v>47</v>
      </c>
      <c r="I185" s="4" t="s">
        <v>712</v>
      </c>
      <c r="J185" s="4" t="s">
        <v>169</v>
      </c>
      <c r="K185" s="19">
        <v>95065207</v>
      </c>
      <c r="L185" s="36" t="s">
        <v>711</v>
      </c>
      <c r="M185" s="4" t="s">
        <v>12</v>
      </c>
      <c r="N185" s="4" t="s">
        <v>5</v>
      </c>
      <c r="O185" s="4" t="s">
        <v>3</v>
      </c>
      <c r="P185" s="4" t="s">
        <v>43</v>
      </c>
      <c r="R185" s="27"/>
    </row>
    <row r="186" spans="1:18" ht="13.9" customHeight="1">
      <c r="A186" s="5" t="s">
        <v>713</v>
      </c>
      <c r="B186" s="6" t="s">
        <v>714</v>
      </c>
      <c r="D186" s="5" t="s">
        <v>45</v>
      </c>
      <c r="E186" s="8">
        <v>6500000</v>
      </c>
      <c r="F186" s="11">
        <v>44048</v>
      </c>
      <c r="G186" s="10">
        <f t="shared" ca="1" si="2"/>
        <v>89</v>
      </c>
      <c r="H186" s="16" t="s">
        <v>47</v>
      </c>
      <c r="I186" s="4" t="s">
        <v>715</v>
      </c>
      <c r="J186" s="4" t="s">
        <v>169</v>
      </c>
      <c r="K186" s="19">
        <v>48209687</v>
      </c>
      <c r="L186" s="36" t="s">
        <v>716</v>
      </c>
      <c r="M186" s="4" t="s">
        <v>12</v>
      </c>
      <c r="N186" s="4" t="s">
        <v>5</v>
      </c>
      <c r="O186" s="4" t="s">
        <v>3</v>
      </c>
      <c r="P186" s="4" t="s">
        <v>43</v>
      </c>
    </row>
    <row r="187" spans="1:18" ht="13.9" customHeight="1">
      <c r="A187" s="5" t="s">
        <v>717</v>
      </c>
      <c r="B187" s="6" t="s">
        <v>718</v>
      </c>
      <c r="D187" s="5" t="s">
        <v>53</v>
      </c>
      <c r="E187" s="8">
        <v>3000000</v>
      </c>
      <c r="F187" s="11">
        <v>44048</v>
      </c>
      <c r="G187" s="10">
        <f t="shared" ca="1" si="2"/>
        <v>89</v>
      </c>
      <c r="H187" s="16" t="s">
        <v>47</v>
      </c>
      <c r="I187" s="4" t="s">
        <v>719</v>
      </c>
      <c r="J187" s="4" t="s">
        <v>169</v>
      </c>
      <c r="K187" s="19">
        <v>99248625</v>
      </c>
      <c r="M187" s="4" t="s">
        <v>12</v>
      </c>
      <c r="N187" s="4" t="s">
        <v>5</v>
      </c>
      <c r="O187" s="4" t="s">
        <v>3</v>
      </c>
      <c r="P187" s="4" t="s">
        <v>43</v>
      </c>
    </row>
    <row r="188" spans="1:18" ht="13.9" customHeight="1">
      <c r="A188" s="5" t="s">
        <v>182</v>
      </c>
      <c r="B188" s="6" t="s">
        <v>1012</v>
      </c>
      <c r="D188" s="5" t="s">
        <v>44</v>
      </c>
      <c r="E188" s="8"/>
      <c r="F188" s="11">
        <v>44048</v>
      </c>
      <c r="G188" s="10">
        <f t="shared" ca="1" si="2"/>
        <v>89</v>
      </c>
      <c r="H188" s="16" t="s">
        <v>40</v>
      </c>
      <c r="I188" s="4" t="s">
        <v>1013</v>
      </c>
      <c r="K188" s="19"/>
      <c r="L188" s="64" t="s">
        <v>1014</v>
      </c>
      <c r="M188" s="4" t="s">
        <v>13</v>
      </c>
      <c r="N188" s="4" t="s">
        <v>4</v>
      </c>
      <c r="O188" s="4" t="s">
        <v>2</v>
      </c>
      <c r="P188" s="4" t="s">
        <v>22</v>
      </c>
    </row>
    <row r="189" spans="1:18" ht="13.9" customHeight="1">
      <c r="A189" s="5" t="s">
        <v>1005</v>
      </c>
      <c r="B189" s="6" t="s">
        <v>606</v>
      </c>
      <c r="C189" s="6" t="s">
        <v>948</v>
      </c>
      <c r="D189" s="5" t="s">
        <v>44</v>
      </c>
      <c r="E189" s="8"/>
      <c r="F189" s="11">
        <v>44048</v>
      </c>
      <c r="G189" s="10">
        <f t="shared" ca="1" si="2"/>
        <v>89</v>
      </c>
      <c r="H189" s="16" t="s">
        <v>51</v>
      </c>
      <c r="I189" s="4" t="s">
        <v>1006</v>
      </c>
      <c r="J189" s="4" t="s">
        <v>706</v>
      </c>
      <c r="K189" s="19"/>
      <c r="L189" s="44" t="s">
        <v>1007</v>
      </c>
      <c r="M189" s="4" t="s">
        <v>12</v>
      </c>
      <c r="N189" s="4" t="s">
        <v>5</v>
      </c>
      <c r="O189" s="4" t="s">
        <v>2</v>
      </c>
      <c r="P189" s="4" t="s">
        <v>43</v>
      </c>
      <c r="Q189" s="6" t="s">
        <v>15</v>
      </c>
      <c r="R189" s="14" t="s">
        <v>1008</v>
      </c>
    </row>
    <row r="190" spans="1:18" ht="13.9" customHeight="1">
      <c r="A190" s="5" t="s">
        <v>658</v>
      </c>
      <c r="B190" s="6" t="s">
        <v>655</v>
      </c>
      <c r="D190" s="5" t="s">
        <v>45</v>
      </c>
      <c r="E190" s="8">
        <v>7000000</v>
      </c>
      <c r="F190" s="11">
        <v>44047</v>
      </c>
      <c r="G190" s="10">
        <f t="shared" ca="1" si="2"/>
        <v>90</v>
      </c>
      <c r="H190" s="16" t="s">
        <v>47</v>
      </c>
      <c r="I190" s="4" t="s">
        <v>659</v>
      </c>
      <c r="J190" s="4" t="s">
        <v>169</v>
      </c>
      <c r="K190" s="6" t="s">
        <v>660</v>
      </c>
      <c r="L190" s="45" t="s">
        <v>661</v>
      </c>
      <c r="M190" s="4" t="s">
        <v>12</v>
      </c>
      <c r="N190" s="4" t="s">
        <v>5</v>
      </c>
      <c r="O190" s="4" t="s">
        <v>3</v>
      </c>
      <c r="P190" s="4" t="s">
        <v>43</v>
      </c>
    </row>
    <row r="191" spans="1:18" ht="13.9" customHeight="1">
      <c r="A191" s="5" t="s">
        <v>666</v>
      </c>
      <c r="B191" s="6" t="s">
        <v>655</v>
      </c>
      <c r="D191" s="5" t="s">
        <v>53</v>
      </c>
      <c r="E191" s="17">
        <v>3000000</v>
      </c>
      <c r="F191" s="11">
        <v>44047</v>
      </c>
      <c r="G191" s="10">
        <f t="shared" ca="1" si="2"/>
        <v>90</v>
      </c>
      <c r="H191" s="16" t="s">
        <v>47</v>
      </c>
      <c r="I191" s="4" t="s">
        <v>667</v>
      </c>
      <c r="J191" s="4" t="s">
        <v>169</v>
      </c>
      <c r="K191" s="6" t="s">
        <v>668</v>
      </c>
      <c r="L191" s="4"/>
      <c r="M191" s="4" t="s">
        <v>12</v>
      </c>
      <c r="N191" s="6" t="s">
        <v>5</v>
      </c>
      <c r="O191" s="4" t="s">
        <v>3</v>
      </c>
      <c r="P191" s="4" t="s">
        <v>43</v>
      </c>
      <c r="Q191" s="6"/>
    </row>
    <row r="192" spans="1:18">
      <c r="A192" s="5" t="s">
        <v>669</v>
      </c>
      <c r="B192" s="6" t="s">
        <v>655</v>
      </c>
      <c r="D192" s="5" t="s">
        <v>45</v>
      </c>
      <c r="E192" s="8">
        <v>6500000</v>
      </c>
      <c r="F192" s="11">
        <v>44047</v>
      </c>
      <c r="G192" s="10">
        <f t="shared" ca="1" si="2"/>
        <v>90</v>
      </c>
      <c r="H192" s="16" t="s">
        <v>47</v>
      </c>
      <c r="I192" s="4" t="s">
        <v>670</v>
      </c>
      <c r="J192" s="4" t="s">
        <v>169</v>
      </c>
      <c r="K192" s="6" t="s">
        <v>671</v>
      </c>
      <c r="L192" s="45" t="s">
        <v>672</v>
      </c>
      <c r="M192" s="4" t="s">
        <v>12</v>
      </c>
      <c r="N192" s="4" t="s">
        <v>5</v>
      </c>
      <c r="O192" s="4" t="s">
        <v>3</v>
      </c>
      <c r="P192" s="4" t="s">
        <v>43</v>
      </c>
      <c r="R192" s="27"/>
    </row>
    <row r="193" spans="1:18" ht="13.9" customHeight="1">
      <c r="A193" s="5" t="s">
        <v>673</v>
      </c>
      <c r="B193" s="6" t="s">
        <v>655</v>
      </c>
      <c r="D193" s="5" t="s">
        <v>45</v>
      </c>
      <c r="E193" s="8">
        <v>6500000</v>
      </c>
      <c r="F193" s="11">
        <v>44047</v>
      </c>
      <c r="G193" s="10">
        <f t="shared" ca="1" si="2"/>
        <v>90</v>
      </c>
      <c r="H193" s="16" t="s">
        <v>47</v>
      </c>
      <c r="I193" s="4" t="s">
        <v>674</v>
      </c>
      <c r="J193" s="4" t="s">
        <v>169</v>
      </c>
      <c r="K193" s="6" t="s">
        <v>675</v>
      </c>
      <c r="M193" s="4" t="s">
        <v>12</v>
      </c>
      <c r="N193" s="4" t="s">
        <v>5</v>
      </c>
      <c r="O193" s="4" t="s">
        <v>3</v>
      </c>
      <c r="P193" s="4" t="s">
        <v>43</v>
      </c>
    </row>
    <row r="194" spans="1:18">
      <c r="A194" s="5" t="s">
        <v>999</v>
      </c>
      <c r="B194" s="6" t="s">
        <v>1000</v>
      </c>
      <c r="D194" s="5" t="s">
        <v>44</v>
      </c>
      <c r="E194" s="8"/>
      <c r="F194" s="11">
        <v>44047</v>
      </c>
      <c r="G194" s="10">
        <f t="shared" ca="1" si="2"/>
        <v>90</v>
      </c>
      <c r="H194" s="51" t="s">
        <v>40</v>
      </c>
      <c r="I194" s="4" t="s">
        <v>1001</v>
      </c>
      <c r="K194" s="19"/>
      <c r="L194" s="46" t="s">
        <v>1002</v>
      </c>
      <c r="N194" s="4" t="s">
        <v>4</v>
      </c>
      <c r="O194" s="4" t="s">
        <v>3</v>
      </c>
      <c r="P194" s="4" t="s">
        <v>22</v>
      </c>
      <c r="R194" s="27"/>
    </row>
    <row r="195" spans="1:18">
      <c r="A195" s="5" t="s">
        <v>720</v>
      </c>
      <c r="B195" s="6" t="s">
        <v>682</v>
      </c>
      <c r="D195" s="5" t="s">
        <v>45</v>
      </c>
      <c r="E195" s="8">
        <v>6500000</v>
      </c>
      <c r="F195" s="11">
        <v>44047</v>
      </c>
      <c r="G195" s="10">
        <f t="shared" ca="1" si="2"/>
        <v>90</v>
      </c>
      <c r="H195" s="16" t="s">
        <v>47</v>
      </c>
      <c r="I195" s="4" t="s">
        <v>721</v>
      </c>
      <c r="J195" s="4" t="s">
        <v>169</v>
      </c>
      <c r="K195" s="19">
        <v>97635759</v>
      </c>
      <c r="L195" s="36" t="s">
        <v>722</v>
      </c>
      <c r="M195" s="4" t="s">
        <v>12</v>
      </c>
      <c r="N195" s="4" t="s">
        <v>5</v>
      </c>
      <c r="O195" s="4" t="s">
        <v>3</v>
      </c>
      <c r="P195" s="4" t="s">
        <v>43</v>
      </c>
    </row>
    <row r="196" spans="1:18" ht="13.9" customHeight="1">
      <c r="A196" s="5" t="s">
        <v>723</v>
      </c>
      <c r="B196" s="6" t="s">
        <v>655</v>
      </c>
      <c r="D196" s="5" t="s">
        <v>45</v>
      </c>
      <c r="E196" s="8">
        <v>6500000</v>
      </c>
      <c r="F196" s="11">
        <v>44047</v>
      </c>
      <c r="G196" s="10">
        <f t="shared" ref="G196:G259" ca="1" si="3">TODAY()-F196</f>
        <v>90</v>
      </c>
      <c r="H196" s="16" t="s">
        <v>47</v>
      </c>
      <c r="I196" s="4" t="s">
        <v>724</v>
      </c>
      <c r="J196" s="4" t="s">
        <v>169</v>
      </c>
      <c r="K196" s="19">
        <v>90525656</v>
      </c>
      <c r="L196" s="36" t="s">
        <v>725</v>
      </c>
      <c r="M196" s="4" t="s">
        <v>12</v>
      </c>
      <c r="N196" s="4" t="s">
        <v>5</v>
      </c>
      <c r="O196" s="4" t="s">
        <v>3</v>
      </c>
      <c r="P196" s="4" t="s">
        <v>43</v>
      </c>
      <c r="R196" s="27"/>
    </row>
    <row r="197" spans="1:18" ht="13.9" customHeight="1">
      <c r="A197" s="5" t="s">
        <v>623</v>
      </c>
      <c r="B197" s="6" t="s">
        <v>619</v>
      </c>
      <c r="D197" s="5" t="s">
        <v>53</v>
      </c>
      <c r="E197" s="8">
        <v>3000000</v>
      </c>
      <c r="F197" s="11">
        <v>44046</v>
      </c>
      <c r="G197" s="10">
        <f t="shared" ca="1" si="3"/>
        <v>91</v>
      </c>
      <c r="H197" s="16" t="s">
        <v>47</v>
      </c>
      <c r="I197" s="4" t="s">
        <v>624</v>
      </c>
      <c r="J197" s="4" t="s">
        <v>169</v>
      </c>
      <c r="K197" s="6" t="s">
        <v>625</v>
      </c>
      <c r="L197" s="45" t="s">
        <v>626</v>
      </c>
      <c r="M197" s="4" t="s">
        <v>12</v>
      </c>
      <c r="N197" s="4" t="s">
        <v>5</v>
      </c>
      <c r="O197" s="4" t="s">
        <v>3</v>
      </c>
      <c r="P197" s="4" t="s">
        <v>43</v>
      </c>
    </row>
    <row r="198" spans="1:18">
      <c r="A198" s="5" t="s">
        <v>618</v>
      </c>
      <c r="B198" s="6" t="s">
        <v>619</v>
      </c>
      <c r="D198" s="5" t="s">
        <v>45</v>
      </c>
      <c r="E198" s="8">
        <v>6650000</v>
      </c>
      <c r="F198" s="11">
        <v>44046</v>
      </c>
      <c r="G198" s="10">
        <f t="shared" ca="1" si="3"/>
        <v>91</v>
      </c>
      <c r="H198" s="16" t="s">
        <v>47</v>
      </c>
      <c r="I198" s="4" t="s">
        <v>620</v>
      </c>
      <c r="J198" s="4" t="s">
        <v>169</v>
      </c>
      <c r="K198" s="6" t="s">
        <v>621</v>
      </c>
      <c r="L198" s="45" t="s">
        <v>622</v>
      </c>
      <c r="M198" s="4" t="s">
        <v>12</v>
      </c>
      <c r="N198" s="4" t="s">
        <v>5</v>
      </c>
      <c r="O198" s="4" t="s">
        <v>3</v>
      </c>
      <c r="P198" s="4" t="s">
        <v>43</v>
      </c>
      <c r="R198" s="85"/>
    </row>
    <row r="199" spans="1:18">
      <c r="A199" s="5" t="s">
        <v>676</v>
      </c>
      <c r="B199" s="6" t="s">
        <v>677</v>
      </c>
      <c r="D199" s="5" t="s">
        <v>45</v>
      </c>
      <c r="E199" s="8">
        <v>6500000</v>
      </c>
      <c r="F199" s="11">
        <v>44046</v>
      </c>
      <c r="G199" s="10">
        <f t="shared" ca="1" si="3"/>
        <v>91</v>
      </c>
      <c r="H199" s="16" t="s">
        <v>47</v>
      </c>
      <c r="I199" s="4" t="s">
        <v>678</v>
      </c>
      <c r="J199" s="4" t="s">
        <v>169</v>
      </c>
      <c r="K199" s="6" t="s">
        <v>679</v>
      </c>
      <c r="L199" s="45" t="s">
        <v>680</v>
      </c>
      <c r="M199" s="4" t="s">
        <v>12</v>
      </c>
      <c r="N199" s="4" t="s">
        <v>5</v>
      </c>
      <c r="O199" s="4" t="s">
        <v>3</v>
      </c>
      <c r="P199" s="4" t="s">
        <v>43</v>
      </c>
    </row>
    <row r="200" spans="1:18">
      <c r="A200" s="5" t="s">
        <v>681</v>
      </c>
      <c r="B200" s="6" t="s">
        <v>682</v>
      </c>
      <c r="D200" s="5" t="s">
        <v>45</v>
      </c>
      <c r="E200" s="8">
        <v>6500000</v>
      </c>
      <c r="F200" s="11">
        <v>44046</v>
      </c>
      <c r="G200" s="10">
        <f t="shared" ca="1" si="3"/>
        <v>91</v>
      </c>
      <c r="H200" s="79" t="s">
        <v>47</v>
      </c>
      <c r="I200" s="4" t="s">
        <v>683</v>
      </c>
      <c r="J200" s="4" t="s">
        <v>169</v>
      </c>
      <c r="K200" s="6" t="s">
        <v>684</v>
      </c>
      <c r="L200" s="45" t="s">
        <v>685</v>
      </c>
      <c r="M200" s="4" t="s">
        <v>12</v>
      </c>
      <c r="N200" s="4" t="s">
        <v>5</v>
      </c>
      <c r="O200" s="4" t="s">
        <v>3</v>
      </c>
      <c r="P200" s="4" t="s">
        <v>43</v>
      </c>
    </row>
    <row r="201" spans="1:18">
      <c r="A201" s="5" t="s">
        <v>686</v>
      </c>
      <c r="B201" s="6" t="s">
        <v>682</v>
      </c>
      <c r="D201" s="5" t="s">
        <v>45</v>
      </c>
      <c r="E201" s="8">
        <v>6500000</v>
      </c>
      <c r="F201" s="11">
        <v>44046</v>
      </c>
      <c r="G201" s="10">
        <f t="shared" ca="1" si="3"/>
        <v>91</v>
      </c>
      <c r="H201" s="16" t="s">
        <v>47</v>
      </c>
      <c r="I201" s="4" t="s">
        <v>687</v>
      </c>
      <c r="J201" s="4" t="s">
        <v>169</v>
      </c>
      <c r="K201" s="6" t="s">
        <v>688</v>
      </c>
      <c r="L201" s="45" t="s">
        <v>689</v>
      </c>
      <c r="M201" s="4" t="s">
        <v>12</v>
      </c>
      <c r="N201" s="4" t="s">
        <v>5</v>
      </c>
      <c r="O201" s="4" t="s">
        <v>3</v>
      </c>
      <c r="P201" s="4" t="s">
        <v>43</v>
      </c>
    </row>
    <row r="202" spans="1:18" ht="13.9" customHeight="1">
      <c r="A202" s="5" t="s">
        <v>690</v>
      </c>
      <c r="B202" s="6" t="s">
        <v>655</v>
      </c>
      <c r="D202" s="5" t="s">
        <v>45</v>
      </c>
      <c r="E202" s="8">
        <v>6500000</v>
      </c>
      <c r="F202" s="11">
        <v>44046</v>
      </c>
      <c r="G202" s="10">
        <f t="shared" ca="1" si="3"/>
        <v>91</v>
      </c>
      <c r="H202" s="16" t="s">
        <v>47</v>
      </c>
      <c r="I202" s="4" t="s">
        <v>691</v>
      </c>
      <c r="J202" s="4" t="s">
        <v>169</v>
      </c>
      <c r="K202" s="6" t="s">
        <v>692</v>
      </c>
      <c r="M202" s="4" t="s">
        <v>12</v>
      </c>
      <c r="N202" s="4" t="s">
        <v>5</v>
      </c>
      <c r="O202" s="4" t="s">
        <v>3</v>
      </c>
      <c r="P202" s="4" t="s">
        <v>43</v>
      </c>
      <c r="R202" s="27"/>
    </row>
    <row r="203" spans="1:18" ht="13.9" customHeight="1">
      <c r="A203" s="5" t="s">
        <v>627</v>
      </c>
      <c r="B203" s="6" t="s">
        <v>619</v>
      </c>
      <c r="D203" s="5" t="s">
        <v>53</v>
      </c>
      <c r="E203" s="8">
        <v>3000000</v>
      </c>
      <c r="F203" s="11">
        <v>44043</v>
      </c>
      <c r="G203" s="10">
        <f t="shared" ca="1" si="3"/>
        <v>94</v>
      </c>
      <c r="H203" s="16" t="s">
        <v>47</v>
      </c>
      <c r="I203" s="4" t="s">
        <v>624</v>
      </c>
      <c r="J203" s="4" t="s">
        <v>169</v>
      </c>
      <c r="K203" s="6" t="s">
        <v>625</v>
      </c>
      <c r="L203" s="45" t="s">
        <v>626</v>
      </c>
      <c r="M203" s="4" t="s">
        <v>12</v>
      </c>
      <c r="N203" s="4" t="s">
        <v>5</v>
      </c>
      <c r="O203" s="4" t="s">
        <v>3</v>
      </c>
      <c r="P203" s="4" t="s">
        <v>43</v>
      </c>
    </row>
    <row r="204" spans="1:18" ht="13.9" customHeight="1">
      <c r="A204" s="5" t="s">
        <v>646</v>
      </c>
      <c r="B204" s="6" t="s">
        <v>635</v>
      </c>
      <c r="D204" s="5" t="s">
        <v>45</v>
      </c>
      <c r="E204" s="8">
        <v>7000000</v>
      </c>
      <c r="F204" s="11">
        <v>44043</v>
      </c>
      <c r="G204" s="10">
        <f t="shared" ca="1" si="3"/>
        <v>94</v>
      </c>
      <c r="H204" s="16" t="s">
        <v>47</v>
      </c>
      <c r="I204" s="4" t="s">
        <v>647</v>
      </c>
      <c r="J204" s="4" t="s">
        <v>169</v>
      </c>
      <c r="K204" s="6" t="s">
        <v>648</v>
      </c>
      <c r="L204" s="45" t="s">
        <v>649</v>
      </c>
      <c r="M204" s="4" t="s">
        <v>12</v>
      </c>
      <c r="N204" s="4" t="s">
        <v>5</v>
      </c>
      <c r="O204" s="4" t="s">
        <v>3</v>
      </c>
      <c r="P204" s="4" t="s">
        <v>43</v>
      </c>
    </row>
    <row r="205" spans="1:18" ht="13.9" customHeight="1">
      <c r="A205" s="5" t="s">
        <v>630</v>
      </c>
      <c r="B205" s="6" t="s">
        <v>619</v>
      </c>
      <c r="D205" s="5" t="s">
        <v>45</v>
      </c>
      <c r="E205" s="8">
        <v>6500000</v>
      </c>
      <c r="F205" s="11">
        <v>44043</v>
      </c>
      <c r="G205" s="10">
        <f t="shared" ca="1" si="3"/>
        <v>94</v>
      </c>
      <c r="H205" s="16" t="s">
        <v>47</v>
      </c>
      <c r="I205" s="4" t="s">
        <v>631</v>
      </c>
      <c r="J205" s="4" t="s">
        <v>169</v>
      </c>
      <c r="K205" s="6" t="s">
        <v>632</v>
      </c>
      <c r="L205" s="45" t="s">
        <v>633</v>
      </c>
      <c r="M205" s="4" t="s">
        <v>12</v>
      </c>
      <c r="N205" s="4" t="s">
        <v>5</v>
      </c>
      <c r="O205" s="4" t="s">
        <v>3</v>
      </c>
      <c r="P205" s="4" t="s">
        <v>43</v>
      </c>
    </row>
    <row r="206" spans="1:18" ht="13.9" customHeight="1">
      <c r="A206" s="5" t="s">
        <v>628</v>
      </c>
      <c r="B206" s="6" t="s">
        <v>619</v>
      </c>
      <c r="D206" s="5" t="s">
        <v>53</v>
      </c>
      <c r="E206" s="8">
        <v>3000000</v>
      </c>
      <c r="F206" s="11">
        <v>44043</v>
      </c>
      <c r="G206" s="10">
        <f t="shared" ca="1" si="3"/>
        <v>94</v>
      </c>
      <c r="H206" s="16" t="s">
        <v>47</v>
      </c>
      <c r="I206" s="4" t="s">
        <v>624</v>
      </c>
      <c r="J206" s="4" t="s">
        <v>169</v>
      </c>
      <c r="K206" s="6" t="s">
        <v>629</v>
      </c>
      <c r="L206" s="45" t="s">
        <v>626</v>
      </c>
      <c r="M206" s="4" t="s">
        <v>12</v>
      </c>
      <c r="N206" s="4" t="s">
        <v>5</v>
      </c>
      <c r="O206" s="4" t="s">
        <v>3</v>
      </c>
      <c r="P206" s="4" t="s">
        <v>43</v>
      </c>
      <c r="R206" s="27"/>
    </row>
    <row r="207" spans="1:18" ht="13.9" customHeight="1">
      <c r="A207" s="5" t="s">
        <v>991</v>
      </c>
      <c r="B207" s="6" t="s">
        <v>49</v>
      </c>
      <c r="C207" s="6" t="s">
        <v>944</v>
      </c>
      <c r="D207" s="5" t="s">
        <v>46</v>
      </c>
      <c r="E207" s="8"/>
      <c r="F207" s="11">
        <v>44015</v>
      </c>
      <c r="G207" s="10">
        <f t="shared" ca="1" si="3"/>
        <v>122</v>
      </c>
      <c r="H207" s="16" t="s">
        <v>51</v>
      </c>
      <c r="I207" s="52" t="s">
        <v>992</v>
      </c>
      <c r="J207" s="4" t="s">
        <v>279</v>
      </c>
      <c r="K207" s="19"/>
      <c r="L207" s="36" t="s">
        <v>993</v>
      </c>
      <c r="M207" s="4" t="s">
        <v>12</v>
      </c>
      <c r="N207" s="4" t="s">
        <v>24</v>
      </c>
      <c r="O207" s="4" t="s">
        <v>2</v>
      </c>
      <c r="P207" s="4" t="s">
        <v>43</v>
      </c>
      <c r="Q207" s="4" t="s">
        <v>15</v>
      </c>
      <c r="R207" s="14" t="s">
        <v>994</v>
      </c>
    </row>
    <row r="208" spans="1:18" ht="13.9" customHeight="1">
      <c r="A208" s="5" t="s">
        <v>603</v>
      </c>
      <c r="B208" s="6" t="s">
        <v>607</v>
      </c>
      <c r="D208" s="5" t="s">
        <v>44</v>
      </c>
      <c r="E208" s="17"/>
      <c r="F208" s="11">
        <v>44012</v>
      </c>
      <c r="G208" s="10">
        <f t="shared" ca="1" si="3"/>
        <v>125</v>
      </c>
      <c r="H208" s="16" t="s">
        <v>51</v>
      </c>
      <c r="I208" s="5"/>
      <c r="K208" s="19"/>
      <c r="L208" s="4"/>
      <c r="M208" s="4" t="s">
        <v>12</v>
      </c>
      <c r="N208" s="4" t="s">
        <v>4</v>
      </c>
      <c r="O208" s="4" t="s">
        <v>3</v>
      </c>
      <c r="P208" s="4" t="s">
        <v>43</v>
      </c>
      <c r="Q208" s="6"/>
      <c r="R208" s="14" t="s">
        <v>1003</v>
      </c>
    </row>
    <row r="209" spans="1:18" ht="13.9" customHeight="1">
      <c r="A209" s="5" t="s">
        <v>979</v>
      </c>
      <c r="C209" s="6" t="s">
        <v>944</v>
      </c>
      <c r="D209" s="5" t="s">
        <v>46</v>
      </c>
      <c r="E209" s="9"/>
      <c r="F209" s="11">
        <v>44012</v>
      </c>
      <c r="G209" s="10">
        <f t="shared" ca="1" si="3"/>
        <v>125</v>
      </c>
      <c r="H209" s="51" t="s">
        <v>51</v>
      </c>
      <c r="I209" s="4" t="s">
        <v>980</v>
      </c>
      <c r="J209" s="4" t="s">
        <v>169</v>
      </c>
      <c r="K209" s="19">
        <v>97987803</v>
      </c>
      <c r="M209" s="4" t="s">
        <v>14</v>
      </c>
      <c r="N209" s="4" t="s">
        <v>5</v>
      </c>
      <c r="O209" s="4" t="s">
        <v>2</v>
      </c>
      <c r="P209" s="4" t="s">
        <v>43</v>
      </c>
      <c r="Q209" s="4" t="s">
        <v>557</v>
      </c>
      <c r="R209" s="14" t="s">
        <v>981</v>
      </c>
    </row>
    <row r="210" spans="1:18">
      <c r="A210" s="5" t="s">
        <v>820</v>
      </c>
      <c r="B210" s="6" t="s">
        <v>821</v>
      </c>
      <c r="C210" s="6" t="s">
        <v>944</v>
      </c>
      <c r="D210" s="5" t="s">
        <v>46</v>
      </c>
      <c r="E210" s="8"/>
      <c r="F210" s="11">
        <v>44011</v>
      </c>
      <c r="G210" s="10">
        <f t="shared" ca="1" si="3"/>
        <v>126</v>
      </c>
      <c r="H210" s="16" t="s">
        <v>40</v>
      </c>
      <c r="I210" s="4" t="s">
        <v>822</v>
      </c>
      <c r="J210" s="4" t="s">
        <v>169</v>
      </c>
      <c r="K210" s="19">
        <v>57784125</v>
      </c>
      <c r="L210" s="36" t="s">
        <v>823</v>
      </c>
      <c r="M210" s="4" t="s">
        <v>12</v>
      </c>
      <c r="N210" s="4" t="s">
        <v>5</v>
      </c>
      <c r="O210" s="4" t="s">
        <v>2</v>
      </c>
      <c r="P210" s="4" t="s">
        <v>43</v>
      </c>
      <c r="R210" s="14" t="s">
        <v>932</v>
      </c>
    </row>
    <row r="211" spans="1:18">
      <c r="A211" s="5" t="s">
        <v>966</v>
      </c>
      <c r="C211" s="6" t="s">
        <v>944</v>
      </c>
      <c r="D211" s="5" t="s">
        <v>53</v>
      </c>
      <c r="E211" s="8"/>
      <c r="F211" s="11">
        <v>44006</v>
      </c>
      <c r="G211" s="10">
        <f t="shared" ca="1" si="3"/>
        <v>131</v>
      </c>
      <c r="H211" s="51" t="s">
        <v>51</v>
      </c>
      <c r="I211" s="4" t="s">
        <v>967</v>
      </c>
      <c r="J211" s="4" t="s">
        <v>169</v>
      </c>
      <c r="L211" s="44"/>
      <c r="M211" s="4" t="s">
        <v>13</v>
      </c>
      <c r="N211" s="4" t="s">
        <v>7</v>
      </c>
      <c r="O211" s="4" t="s">
        <v>2</v>
      </c>
      <c r="P211" s="4" t="s">
        <v>43</v>
      </c>
      <c r="Q211" s="4" t="s">
        <v>557</v>
      </c>
      <c r="R211" s="14" t="s">
        <v>968</v>
      </c>
    </row>
    <row r="212" spans="1:18">
      <c r="A212" s="5" t="s">
        <v>956</v>
      </c>
      <c r="B212" s="6" t="s">
        <v>959</v>
      </c>
      <c r="D212" s="5" t="s">
        <v>45</v>
      </c>
      <c r="E212" s="9"/>
      <c r="F212" s="11">
        <v>44005</v>
      </c>
      <c r="G212" s="10">
        <f t="shared" ca="1" si="3"/>
        <v>132</v>
      </c>
      <c r="H212" s="51" t="s">
        <v>51</v>
      </c>
      <c r="I212" s="4" t="s">
        <v>961</v>
      </c>
      <c r="J212" s="4" t="s">
        <v>939</v>
      </c>
      <c r="K212" s="19"/>
      <c r="L212" s="44"/>
      <c r="M212" s="4" t="s">
        <v>12</v>
      </c>
      <c r="N212" s="4" t="s">
        <v>10</v>
      </c>
      <c r="O212" s="4" t="s">
        <v>2</v>
      </c>
      <c r="P212" s="4" t="s">
        <v>43</v>
      </c>
      <c r="Q212" s="4" t="s">
        <v>557</v>
      </c>
      <c r="R212" s="14" t="s">
        <v>964</v>
      </c>
    </row>
    <row r="213" spans="1:18">
      <c r="A213" s="5" t="s">
        <v>957</v>
      </c>
      <c r="B213" s="6" t="s">
        <v>517</v>
      </c>
      <c r="C213" s="6" t="s">
        <v>944</v>
      </c>
      <c r="D213" s="5" t="s">
        <v>46</v>
      </c>
      <c r="E213" s="9"/>
      <c r="F213" s="11">
        <v>44005</v>
      </c>
      <c r="G213" s="10">
        <f t="shared" ca="1" si="3"/>
        <v>132</v>
      </c>
      <c r="H213" s="51" t="s">
        <v>51</v>
      </c>
      <c r="I213" s="4" t="s">
        <v>962</v>
      </c>
      <c r="J213" s="4" t="s">
        <v>169</v>
      </c>
      <c r="K213" s="19"/>
      <c r="L213" s="44"/>
      <c r="M213" s="4" t="s">
        <v>14</v>
      </c>
      <c r="N213" s="4" t="s">
        <v>10</v>
      </c>
      <c r="O213" s="4" t="s">
        <v>2</v>
      </c>
      <c r="P213" s="4" t="s">
        <v>43</v>
      </c>
      <c r="Q213" s="4" t="s">
        <v>557</v>
      </c>
      <c r="R213" s="27" t="s">
        <v>965</v>
      </c>
    </row>
    <row r="214" spans="1:18">
      <c r="A214" s="5" t="s">
        <v>942</v>
      </c>
      <c r="C214" s="6" t="s">
        <v>944</v>
      </c>
      <c r="D214" s="5" t="s">
        <v>45</v>
      </c>
      <c r="E214" s="8"/>
      <c r="F214" s="11">
        <v>44001</v>
      </c>
      <c r="G214" s="10">
        <f t="shared" ca="1" si="3"/>
        <v>136</v>
      </c>
      <c r="H214" s="16" t="s">
        <v>51</v>
      </c>
      <c r="I214" s="4" t="s">
        <v>943</v>
      </c>
      <c r="J214" s="4" t="s">
        <v>789</v>
      </c>
      <c r="L214" s="44"/>
      <c r="M214" s="4" t="s">
        <v>13</v>
      </c>
      <c r="N214" s="4" t="s">
        <v>9</v>
      </c>
      <c r="O214" s="4" t="s">
        <v>2</v>
      </c>
      <c r="P214" s="4" t="s">
        <v>43</v>
      </c>
      <c r="R214" s="14" t="s">
        <v>941</v>
      </c>
    </row>
    <row r="215" spans="1:18">
      <c r="A215" s="5" t="s">
        <v>496</v>
      </c>
      <c r="B215" s="6" t="s">
        <v>49</v>
      </c>
      <c r="C215" s="6" t="s">
        <v>947</v>
      </c>
      <c r="D215" s="5" t="s">
        <v>44</v>
      </c>
      <c r="E215" s="8">
        <v>12500000</v>
      </c>
      <c r="F215" s="11">
        <v>44001</v>
      </c>
      <c r="G215" s="10">
        <f t="shared" ca="1" si="3"/>
        <v>136</v>
      </c>
      <c r="H215" s="16" t="s">
        <v>47</v>
      </c>
      <c r="I215" s="4" t="s">
        <v>497</v>
      </c>
      <c r="K215" s="19">
        <v>55121010</v>
      </c>
      <c r="L215" s="36" t="s">
        <v>498</v>
      </c>
      <c r="M215" s="4" t="s">
        <v>12</v>
      </c>
      <c r="N215" s="4" t="s">
        <v>5</v>
      </c>
      <c r="O215" s="4" t="s">
        <v>2</v>
      </c>
      <c r="P215" s="4" t="s">
        <v>43</v>
      </c>
      <c r="Q215" s="4" t="s">
        <v>30</v>
      </c>
      <c r="R215" s="27" t="s">
        <v>954</v>
      </c>
    </row>
    <row r="216" spans="1:18">
      <c r="A216" s="5" t="s">
        <v>937</v>
      </c>
      <c r="C216" s="6" t="s">
        <v>944</v>
      </c>
      <c r="D216" s="5" t="s">
        <v>53</v>
      </c>
      <c r="E216" s="8"/>
      <c r="F216" s="11">
        <v>44000</v>
      </c>
      <c r="G216" s="10">
        <f t="shared" ca="1" si="3"/>
        <v>137</v>
      </c>
      <c r="H216" s="16" t="s">
        <v>51</v>
      </c>
      <c r="I216" s="4" t="s">
        <v>938</v>
      </c>
      <c r="J216" s="4" t="s">
        <v>939</v>
      </c>
      <c r="L216" s="44"/>
      <c r="M216" s="4" t="s">
        <v>13</v>
      </c>
      <c r="N216" s="4" t="s">
        <v>9</v>
      </c>
      <c r="O216" s="4" t="s">
        <v>2</v>
      </c>
      <c r="P216" s="4" t="s">
        <v>43</v>
      </c>
      <c r="R216" s="14" t="s">
        <v>941</v>
      </c>
    </row>
    <row r="217" spans="1:18">
      <c r="A217" s="5" t="s">
        <v>972</v>
      </c>
      <c r="C217" s="6" t="s">
        <v>944</v>
      </c>
      <c r="D217" s="5" t="s">
        <v>44</v>
      </c>
      <c r="E217" s="8"/>
      <c r="F217" s="11">
        <v>44000</v>
      </c>
      <c r="G217" s="10">
        <f t="shared" ca="1" si="3"/>
        <v>137</v>
      </c>
      <c r="H217" s="16" t="s">
        <v>51</v>
      </c>
      <c r="I217" s="4" t="s">
        <v>936</v>
      </c>
      <c r="J217" s="4" t="s">
        <v>789</v>
      </c>
      <c r="L217" s="44"/>
      <c r="M217" s="4" t="s">
        <v>13</v>
      </c>
      <c r="N217" s="4" t="s">
        <v>10</v>
      </c>
      <c r="O217" s="4" t="s">
        <v>2</v>
      </c>
      <c r="P217" s="4" t="s">
        <v>43</v>
      </c>
      <c r="R217" s="14" t="s">
        <v>940</v>
      </c>
    </row>
    <row r="218" spans="1:18">
      <c r="A218" s="5" t="s">
        <v>699</v>
      </c>
      <c r="B218" s="6" t="s">
        <v>700</v>
      </c>
      <c r="D218" s="5" t="s">
        <v>44</v>
      </c>
      <c r="E218" s="8">
        <v>13000000</v>
      </c>
      <c r="F218" s="11">
        <v>43999</v>
      </c>
      <c r="G218" s="10">
        <f t="shared" ca="1" si="3"/>
        <v>138</v>
      </c>
      <c r="H218" s="16" t="s">
        <v>40</v>
      </c>
      <c r="I218" s="4" t="s">
        <v>701</v>
      </c>
      <c r="J218" s="4" t="s">
        <v>169</v>
      </c>
      <c r="K218" s="19">
        <v>97426887</v>
      </c>
      <c r="L218" s="40" t="s">
        <v>702</v>
      </c>
      <c r="M218" s="4" t="s">
        <v>13</v>
      </c>
      <c r="N218" s="4" t="s">
        <v>7</v>
      </c>
      <c r="O218" s="4" t="s">
        <v>2</v>
      </c>
      <c r="P218" s="4" t="s">
        <v>100</v>
      </c>
      <c r="R218" s="14" t="s">
        <v>920</v>
      </c>
    </row>
    <row r="219" spans="1:18">
      <c r="A219" s="5" t="s">
        <v>900</v>
      </c>
      <c r="B219" s="6" t="s">
        <v>921</v>
      </c>
      <c r="C219" s="6" t="s">
        <v>944</v>
      </c>
      <c r="D219" s="5" t="s">
        <v>45</v>
      </c>
      <c r="E219" s="8"/>
      <c r="F219" s="11">
        <v>43999</v>
      </c>
      <c r="G219" s="10">
        <f t="shared" ca="1" si="3"/>
        <v>138</v>
      </c>
      <c r="H219" s="16" t="s">
        <v>40</v>
      </c>
      <c r="I219" s="4" t="s">
        <v>922</v>
      </c>
      <c r="J219" s="4" t="s">
        <v>923</v>
      </c>
      <c r="K219" s="43" t="s">
        <v>924</v>
      </c>
      <c r="L219" s="73" t="s">
        <v>925</v>
      </c>
      <c r="M219" s="4" t="s">
        <v>13</v>
      </c>
      <c r="N219" s="4" t="s">
        <v>5</v>
      </c>
      <c r="O219" s="4" t="s">
        <v>2</v>
      </c>
      <c r="P219" s="4" t="s">
        <v>43</v>
      </c>
      <c r="R219" s="14" t="s">
        <v>926</v>
      </c>
    </row>
    <row r="220" spans="1:18" ht="13.9" customHeight="1">
      <c r="A220" s="16" t="s">
        <v>927</v>
      </c>
      <c r="B220" s="6" t="s">
        <v>928</v>
      </c>
      <c r="D220" s="5" t="s">
        <v>44</v>
      </c>
      <c r="E220" s="8"/>
      <c r="F220" s="18">
        <v>43999</v>
      </c>
      <c r="G220" s="10">
        <f t="shared" ca="1" si="3"/>
        <v>138</v>
      </c>
      <c r="H220" s="16" t="s">
        <v>40</v>
      </c>
      <c r="I220" s="6" t="s">
        <v>931</v>
      </c>
      <c r="L220" s="86" t="s">
        <v>930</v>
      </c>
      <c r="M220" s="6" t="s">
        <v>12</v>
      </c>
      <c r="N220" s="6" t="s">
        <v>7</v>
      </c>
      <c r="O220" s="6" t="s">
        <v>2</v>
      </c>
      <c r="P220" s="6" t="s">
        <v>100</v>
      </c>
      <c r="Q220" s="6"/>
      <c r="R220" s="14" t="s">
        <v>929</v>
      </c>
    </row>
    <row r="221" spans="1:18" ht="13.9" customHeight="1">
      <c r="A221" s="16" t="s">
        <v>901</v>
      </c>
      <c r="B221" s="6" t="s">
        <v>902</v>
      </c>
      <c r="C221" s="6" t="s">
        <v>944</v>
      </c>
      <c r="D221" s="5" t="s">
        <v>44</v>
      </c>
      <c r="E221" s="9"/>
      <c r="F221" s="18">
        <v>43998</v>
      </c>
      <c r="G221" s="10">
        <f t="shared" ca="1" si="3"/>
        <v>139</v>
      </c>
      <c r="H221" s="51" t="s">
        <v>40</v>
      </c>
      <c r="I221" s="6" t="s">
        <v>903</v>
      </c>
      <c r="J221" s="4" t="s">
        <v>706</v>
      </c>
      <c r="K221" s="19"/>
      <c r="L221" s="76"/>
      <c r="M221" s="6" t="s">
        <v>12</v>
      </c>
      <c r="N221" s="6" t="s">
        <v>5</v>
      </c>
      <c r="O221" s="6" t="s">
        <v>2</v>
      </c>
      <c r="P221" s="6" t="s">
        <v>43</v>
      </c>
      <c r="Q221" s="6"/>
      <c r="R221" s="14" t="s">
        <v>973</v>
      </c>
    </row>
    <row r="222" spans="1:18" ht="13.9" customHeight="1">
      <c r="A222" s="16" t="s">
        <v>145</v>
      </c>
      <c r="B222" s="6" t="s">
        <v>163</v>
      </c>
      <c r="C222" s="6" t="s">
        <v>948</v>
      </c>
      <c r="D222" s="16" t="s">
        <v>46</v>
      </c>
      <c r="E222" s="17">
        <v>1250000</v>
      </c>
      <c r="F222" s="18">
        <v>43998</v>
      </c>
      <c r="G222" s="10">
        <f t="shared" ca="1" si="3"/>
        <v>139</v>
      </c>
      <c r="H222" s="16" t="s">
        <v>40</v>
      </c>
      <c r="I222" s="6" t="s">
        <v>146</v>
      </c>
      <c r="J222" s="4" t="s">
        <v>282</v>
      </c>
      <c r="K222" s="19">
        <v>92620380</v>
      </c>
      <c r="L222" s="48" t="s">
        <v>147</v>
      </c>
      <c r="M222" s="6" t="s">
        <v>12</v>
      </c>
      <c r="N222" s="6" t="s">
        <v>10</v>
      </c>
      <c r="O222" s="6" t="s">
        <v>2</v>
      </c>
      <c r="P222" s="6" t="s">
        <v>22</v>
      </c>
      <c r="Q222" s="6" t="s">
        <v>17</v>
      </c>
      <c r="R222" s="14" t="s">
        <v>932</v>
      </c>
    </row>
    <row r="223" spans="1:18" ht="13.9" customHeight="1">
      <c r="A223" s="16" t="s">
        <v>615</v>
      </c>
      <c r="B223" s="6" t="s">
        <v>606</v>
      </c>
      <c r="C223" s="6" t="s">
        <v>948</v>
      </c>
      <c r="D223" s="16" t="s">
        <v>45</v>
      </c>
      <c r="E223" s="17"/>
      <c r="F223" s="18">
        <v>43997</v>
      </c>
      <c r="G223" s="10">
        <f t="shared" ca="1" si="3"/>
        <v>140</v>
      </c>
      <c r="H223" s="16" t="s">
        <v>51</v>
      </c>
      <c r="I223" s="6" t="s">
        <v>616</v>
      </c>
      <c r="J223" s="4" t="s">
        <v>282</v>
      </c>
      <c r="K223" s="19">
        <v>41923269</v>
      </c>
      <c r="L223" s="48" t="s">
        <v>617</v>
      </c>
      <c r="M223" s="6" t="s">
        <v>12</v>
      </c>
      <c r="N223" s="6" t="s">
        <v>5</v>
      </c>
      <c r="O223" s="6" t="s">
        <v>2</v>
      </c>
      <c r="P223" s="6" t="s">
        <v>22</v>
      </c>
      <c r="Q223" s="6" t="s">
        <v>15</v>
      </c>
      <c r="R223" s="14" t="s">
        <v>911</v>
      </c>
    </row>
    <row r="224" spans="1:18" ht="13.9" customHeight="1">
      <c r="A224" s="16" t="s">
        <v>547</v>
      </c>
      <c r="B224" s="6" t="s">
        <v>552</v>
      </c>
      <c r="C224" s="6" t="s">
        <v>944</v>
      </c>
      <c r="D224" s="16" t="s">
        <v>53</v>
      </c>
      <c r="E224" s="17"/>
      <c r="F224" s="18">
        <v>43997</v>
      </c>
      <c r="G224" s="10">
        <f t="shared" ca="1" si="3"/>
        <v>140</v>
      </c>
      <c r="H224" s="16" t="s">
        <v>51</v>
      </c>
      <c r="I224" s="6" t="s">
        <v>555</v>
      </c>
      <c r="J224" s="4" t="s">
        <v>169</v>
      </c>
      <c r="K224" s="19" t="s">
        <v>563</v>
      </c>
      <c r="L224" s="48" t="s">
        <v>564</v>
      </c>
      <c r="M224" s="6" t="s">
        <v>13</v>
      </c>
      <c r="N224" s="6" t="s">
        <v>27</v>
      </c>
      <c r="O224" s="6" t="s">
        <v>2</v>
      </c>
      <c r="P224" s="6" t="s">
        <v>43</v>
      </c>
      <c r="Q224" s="6" t="s">
        <v>557</v>
      </c>
      <c r="R224" s="14" t="s">
        <v>893</v>
      </c>
    </row>
    <row r="225" spans="1:18" ht="13.9" customHeight="1">
      <c r="A225" s="16" t="s">
        <v>65</v>
      </c>
      <c r="B225" s="6" t="s">
        <v>171</v>
      </c>
      <c r="C225" s="6" t="s">
        <v>948</v>
      </c>
      <c r="D225" s="16" t="s">
        <v>46</v>
      </c>
      <c r="E225" s="17">
        <v>1000000</v>
      </c>
      <c r="F225" s="18">
        <v>43997</v>
      </c>
      <c r="G225" s="10">
        <f t="shared" ca="1" si="3"/>
        <v>140</v>
      </c>
      <c r="H225" s="16" t="s">
        <v>40</v>
      </c>
      <c r="I225" s="6" t="s">
        <v>66</v>
      </c>
      <c r="J225" s="4" t="s">
        <v>282</v>
      </c>
      <c r="K225" s="19"/>
      <c r="L225" s="48" t="s">
        <v>67</v>
      </c>
      <c r="M225" s="6" t="s">
        <v>12</v>
      </c>
      <c r="N225" s="6" t="s">
        <v>10</v>
      </c>
      <c r="O225" s="6" t="s">
        <v>2</v>
      </c>
      <c r="P225" s="6" t="s">
        <v>22</v>
      </c>
      <c r="Q225" s="6" t="s">
        <v>16</v>
      </c>
    </row>
    <row r="226" spans="1:18" ht="13.9" customHeight="1">
      <c r="A226" s="16" t="s">
        <v>905</v>
      </c>
      <c r="B226" s="6" t="s">
        <v>906</v>
      </c>
      <c r="D226" s="16" t="s">
        <v>44</v>
      </c>
      <c r="E226" s="39"/>
      <c r="F226" s="18">
        <v>43997</v>
      </c>
      <c r="G226" s="10">
        <f t="shared" ca="1" si="3"/>
        <v>140</v>
      </c>
      <c r="H226" s="51" t="s">
        <v>40</v>
      </c>
      <c r="I226" s="6" t="s">
        <v>907</v>
      </c>
      <c r="J226" s="4" t="s">
        <v>279</v>
      </c>
      <c r="K226" s="49" t="s">
        <v>909</v>
      </c>
      <c r="L226" s="76" t="s">
        <v>908</v>
      </c>
      <c r="M226" s="6" t="s">
        <v>12</v>
      </c>
      <c r="N226" s="6" t="s">
        <v>4</v>
      </c>
      <c r="O226" s="6" t="s">
        <v>35</v>
      </c>
      <c r="P226" s="6" t="s">
        <v>100</v>
      </c>
      <c r="Q226" s="6"/>
    </row>
    <row r="227" spans="1:18" ht="13.9" customHeight="1">
      <c r="A227" s="16" t="s">
        <v>605</v>
      </c>
      <c r="B227" s="6" t="s">
        <v>606</v>
      </c>
      <c r="C227" s="6" t="s">
        <v>948</v>
      </c>
      <c r="D227" s="16" t="s">
        <v>45</v>
      </c>
      <c r="E227" s="17"/>
      <c r="F227" s="18">
        <v>43997</v>
      </c>
      <c r="G227" s="10">
        <f t="shared" ca="1" si="3"/>
        <v>140</v>
      </c>
      <c r="H227" s="16" t="s">
        <v>51</v>
      </c>
      <c r="I227" s="6" t="s">
        <v>610</v>
      </c>
      <c r="J227" s="4" t="s">
        <v>282</v>
      </c>
      <c r="L227" s="98" t="s">
        <v>611</v>
      </c>
      <c r="M227" s="6" t="s">
        <v>12</v>
      </c>
      <c r="N227" s="6" t="s">
        <v>5</v>
      </c>
      <c r="O227" s="6" t="s">
        <v>2</v>
      </c>
      <c r="P227" s="6" t="s">
        <v>22</v>
      </c>
      <c r="Q227" s="6" t="s">
        <v>15</v>
      </c>
      <c r="R227" s="14" t="s">
        <v>910</v>
      </c>
    </row>
    <row r="228" spans="1:18" ht="13.9" customHeight="1">
      <c r="A228" s="16" t="s">
        <v>875</v>
      </c>
      <c r="B228" s="6" t="s">
        <v>876</v>
      </c>
      <c r="C228" s="6" t="s">
        <v>947</v>
      </c>
      <c r="D228" s="16" t="s">
        <v>53</v>
      </c>
      <c r="E228" s="17"/>
      <c r="F228" s="18">
        <v>43994</v>
      </c>
      <c r="G228" s="10">
        <f t="shared" ca="1" si="3"/>
        <v>143</v>
      </c>
      <c r="H228" s="16" t="s">
        <v>51</v>
      </c>
      <c r="I228" s="6" t="s">
        <v>883</v>
      </c>
      <c r="J228" s="4" t="s">
        <v>789</v>
      </c>
      <c r="K228" s="19" t="s">
        <v>882</v>
      </c>
      <c r="L228" s="16"/>
      <c r="M228" s="6" t="s">
        <v>13</v>
      </c>
      <c r="N228" s="6" t="s">
        <v>4</v>
      </c>
      <c r="O228" s="6" t="s">
        <v>2</v>
      </c>
      <c r="P228" s="6" t="s">
        <v>22</v>
      </c>
      <c r="Q228" s="6" t="s">
        <v>18</v>
      </c>
      <c r="R228" s="14" t="s">
        <v>904</v>
      </c>
    </row>
    <row r="229" spans="1:18" ht="13.9" customHeight="1">
      <c r="A229" s="16" t="s">
        <v>879</v>
      </c>
      <c r="B229" s="6" t="s">
        <v>606</v>
      </c>
      <c r="C229" s="6" t="s">
        <v>944</v>
      </c>
      <c r="D229" s="16" t="s">
        <v>44</v>
      </c>
      <c r="E229" s="17"/>
      <c r="F229" s="18">
        <v>43993</v>
      </c>
      <c r="G229" s="10">
        <f t="shared" ca="1" si="3"/>
        <v>144</v>
      </c>
      <c r="H229" s="16" t="s">
        <v>51</v>
      </c>
      <c r="I229" s="6" t="s">
        <v>880</v>
      </c>
      <c r="J229" s="4" t="s">
        <v>211</v>
      </c>
      <c r="K229" s="19"/>
      <c r="L229" s="16"/>
      <c r="M229" s="6" t="s">
        <v>12</v>
      </c>
      <c r="N229" s="6" t="s">
        <v>24</v>
      </c>
      <c r="O229" s="6" t="s">
        <v>2</v>
      </c>
      <c r="P229" s="6" t="s">
        <v>43</v>
      </c>
      <c r="Q229" s="6" t="s">
        <v>15</v>
      </c>
    </row>
    <row r="230" spans="1:18" ht="13.9" customHeight="1">
      <c r="A230" s="16" t="s">
        <v>516</v>
      </c>
      <c r="B230" s="6" t="s">
        <v>148</v>
      </c>
      <c r="C230" s="6" t="s">
        <v>948</v>
      </c>
      <c r="D230" s="16" t="s">
        <v>44</v>
      </c>
      <c r="E230" s="17">
        <v>13000000</v>
      </c>
      <c r="F230" s="18">
        <v>43993</v>
      </c>
      <c r="G230" s="10">
        <f t="shared" ca="1" si="3"/>
        <v>144</v>
      </c>
      <c r="H230" s="16" t="s">
        <v>40</v>
      </c>
      <c r="I230" s="6" t="s">
        <v>864</v>
      </c>
      <c r="J230" s="4" t="s">
        <v>706</v>
      </c>
      <c r="K230" s="50" t="s">
        <v>866</v>
      </c>
      <c r="L230" s="86" t="s">
        <v>865</v>
      </c>
      <c r="M230" s="6" t="s">
        <v>12</v>
      </c>
      <c r="N230" s="6" t="s">
        <v>4</v>
      </c>
      <c r="O230" s="6" t="s">
        <v>2</v>
      </c>
      <c r="P230" s="6" t="s">
        <v>43</v>
      </c>
      <c r="Q230" s="6"/>
      <c r="R230" s="14" t="s">
        <v>877</v>
      </c>
    </row>
    <row r="231" spans="1:18" ht="13.9" customHeight="1">
      <c r="A231" s="16" t="s">
        <v>542</v>
      </c>
      <c r="B231" s="6" t="s">
        <v>154</v>
      </c>
      <c r="C231" s="6" t="s">
        <v>944</v>
      </c>
      <c r="D231" s="16" t="s">
        <v>53</v>
      </c>
      <c r="E231" s="17"/>
      <c r="F231" s="18">
        <v>43993</v>
      </c>
      <c r="G231" s="10">
        <f t="shared" ca="1" si="3"/>
        <v>144</v>
      </c>
      <c r="H231" s="16" t="s">
        <v>51</v>
      </c>
      <c r="I231" s="6" t="s">
        <v>554</v>
      </c>
      <c r="J231" s="4" t="s">
        <v>169</v>
      </c>
      <c r="K231" s="19">
        <v>4561207611</v>
      </c>
      <c r="L231" s="48" t="s">
        <v>556</v>
      </c>
      <c r="M231" s="6" t="s">
        <v>14</v>
      </c>
      <c r="N231" s="6" t="s">
        <v>4</v>
      </c>
      <c r="O231" s="6" t="s">
        <v>2</v>
      </c>
      <c r="P231" s="6" t="s">
        <v>43</v>
      </c>
      <c r="Q231" s="6" t="s">
        <v>557</v>
      </c>
      <c r="R231" s="14" t="s">
        <v>558</v>
      </c>
    </row>
    <row r="232" spans="1:18" ht="13.9" customHeight="1">
      <c r="A232" s="16" t="s">
        <v>544</v>
      </c>
      <c r="B232" s="6" t="s">
        <v>154</v>
      </c>
      <c r="D232" s="16" t="s">
        <v>45</v>
      </c>
      <c r="E232" s="17"/>
      <c r="F232" s="18">
        <v>43993</v>
      </c>
      <c r="G232" s="10">
        <f t="shared" ca="1" si="3"/>
        <v>144</v>
      </c>
      <c r="H232" s="16" t="s">
        <v>51</v>
      </c>
      <c r="I232" s="6" t="s">
        <v>896</v>
      </c>
      <c r="J232" s="4" t="s">
        <v>789</v>
      </c>
      <c r="K232" s="19"/>
      <c r="L232" s="99"/>
      <c r="M232" s="6" t="s">
        <v>14</v>
      </c>
      <c r="N232" s="6" t="s">
        <v>24</v>
      </c>
      <c r="O232" s="6" t="s">
        <v>2</v>
      </c>
      <c r="P232" s="6" t="s">
        <v>43</v>
      </c>
      <c r="Q232" s="6" t="s">
        <v>557</v>
      </c>
      <c r="R232" s="103" t="s">
        <v>897</v>
      </c>
    </row>
    <row r="233" spans="1:18" ht="13.9" customHeight="1">
      <c r="A233" s="16" t="s">
        <v>93</v>
      </c>
      <c r="B233" s="6" t="s">
        <v>100</v>
      </c>
      <c r="C233" s="6" t="s">
        <v>948</v>
      </c>
      <c r="D233" s="16" t="s">
        <v>44</v>
      </c>
      <c r="E233" s="39"/>
      <c r="F233" s="18">
        <v>43993</v>
      </c>
      <c r="G233" s="10">
        <f t="shared" ca="1" si="3"/>
        <v>144</v>
      </c>
      <c r="H233" s="51" t="s">
        <v>51</v>
      </c>
      <c r="I233" s="6" t="s">
        <v>94</v>
      </c>
      <c r="J233" s="4" t="s">
        <v>789</v>
      </c>
      <c r="K233" s="19" t="s">
        <v>95</v>
      </c>
      <c r="L233" s="48" t="s">
        <v>96</v>
      </c>
      <c r="M233" s="18" t="s">
        <v>13</v>
      </c>
      <c r="N233" s="6" t="s">
        <v>7</v>
      </c>
      <c r="O233" s="6" t="s">
        <v>2</v>
      </c>
      <c r="P233" s="6"/>
      <c r="Q233" s="95" t="s">
        <v>60</v>
      </c>
      <c r="R233" s="14" t="s">
        <v>894</v>
      </c>
    </row>
    <row r="234" spans="1:18" ht="13.9" customHeight="1">
      <c r="A234" s="16" t="s">
        <v>815</v>
      </c>
      <c r="B234" s="6" t="s">
        <v>816</v>
      </c>
      <c r="C234" s="6" t="s">
        <v>948</v>
      </c>
      <c r="D234" s="16" t="s">
        <v>45</v>
      </c>
      <c r="E234" s="39"/>
      <c r="F234" s="18">
        <v>43993</v>
      </c>
      <c r="G234" s="10">
        <f t="shared" ca="1" si="3"/>
        <v>144</v>
      </c>
      <c r="H234" s="51" t="s">
        <v>51</v>
      </c>
      <c r="I234" s="6" t="s">
        <v>884</v>
      </c>
      <c r="J234" s="4" t="s">
        <v>706</v>
      </c>
      <c r="K234" s="19" t="s">
        <v>817</v>
      </c>
      <c r="L234" s="48" t="s">
        <v>818</v>
      </c>
      <c r="M234" s="6" t="s">
        <v>13</v>
      </c>
      <c r="N234" s="6" t="s">
        <v>25</v>
      </c>
      <c r="O234" s="6" t="s">
        <v>2</v>
      </c>
      <c r="P234" s="6" t="s">
        <v>22</v>
      </c>
      <c r="Q234" s="6" t="s">
        <v>143</v>
      </c>
      <c r="R234" s="14" t="s">
        <v>895</v>
      </c>
    </row>
    <row r="235" spans="1:18" ht="13.9" customHeight="1">
      <c r="A235" s="16" t="s">
        <v>900</v>
      </c>
      <c r="C235" s="6" t="s">
        <v>947</v>
      </c>
      <c r="D235" s="16" t="s">
        <v>45</v>
      </c>
      <c r="E235" s="17"/>
      <c r="F235" s="18">
        <v>43993</v>
      </c>
      <c r="G235" s="10">
        <f t="shared" ca="1" si="3"/>
        <v>144</v>
      </c>
      <c r="H235" s="16" t="s">
        <v>51</v>
      </c>
      <c r="I235" s="6" t="s">
        <v>899</v>
      </c>
      <c r="J235" s="4" t="s">
        <v>789</v>
      </c>
      <c r="K235" s="19"/>
      <c r="L235" s="16"/>
      <c r="M235" s="6" t="s">
        <v>13</v>
      </c>
      <c r="N235" s="6" t="s">
        <v>24</v>
      </c>
      <c r="O235" s="6" t="s">
        <v>2</v>
      </c>
      <c r="P235" s="6" t="s">
        <v>43</v>
      </c>
      <c r="Q235" s="6" t="s">
        <v>557</v>
      </c>
    </row>
    <row r="236" spans="1:18" ht="13.9" customHeight="1">
      <c r="A236" s="16" t="s">
        <v>185</v>
      </c>
      <c r="C236" s="6" t="s">
        <v>947</v>
      </c>
      <c r="D236" s="16" t="s">
        <v>44</v>
      </c>
      <c r="E236" s="17"/>
      <c r="F236" s="18">
        <v>43993</v>
      </c>
      <c r="G236" s="10">
        <f t="shared" ca="1" si="3"/>
        <v>144</v>
      </c>
      <c r="H236" s="16" t="s">
        <v>51</v>
      </c>
      <c r="I236" s="6" t="s">
        <v>898</v>
      </c>
      <c r="J236" s="4" t="s">
        <v>789</v>
      </c>
      <c r="K236" s="19"/>
      <c r="L236" s="16"/>
      <c r="M236" s="6" t="s">
        <v>14</v>
      </c>
      <c r="N236" s="6" t="s">
        <v>24</v>
      </c>
      <c r="O236" s="6" t="s">
        <v>2</v>
      </c>
      <c r="P236" s="6" t="s">
        <v>43</v>
      </c>
      <c r="Q236" s="6" t="s">
        <v>557</v>
      </c>
    </row>
    <row r="237" spans="1:18" ht="13.9" customHeight="1">
      <c r="A237" s="16" t="s">
        <v>474</v>
      </c>
      <c r="B237" s="6" t="s">
        <v>517</v>
      </c>
      <c r="C237" s="6" t="s">
        <v>948</v>
      </c>
      <c r="D237" s="16" t="s">
        <v>46</v>
      </c>
      <c r="E237" s="17"/>
      <c r="F237" s="18">
        <v>43992</v>
      </c>
      <c r="G237" s="10">
        <f t="shared" ca="1" si="3"/>
        <v>145</v>
      </c>
      <c r="H237" s="16" t="s">
        <v>51</v>
      </c>
      <c r="I237" s="6" t="s">
        <v>888</v>
      </c>
      <c r="J237" s="4" t="s">
        <v>889</v>
      </c>
      <c r="K237" s="19" t="s">
        <v>890</v>
      </c>
      <c r="L237" s="76" t="s">
        <v>891</v>
      </c>
      <c r="M237" s="6" t="s">
        <v>14</v>
      </c>
      <c r="N237" s="6" t="s">
        <v>9</v>
      </c>
      <c r="O237" s="6" t="s">
        <v>2</v>
      </c>
      <c r="P237" s="6" t="s">
        <v>43</v>
      </c>
      <c r="Q237" s="6" t="s">
        <v>16</v>
      </c>
      <c r="R237" s="14" t="s">
        <v>892</v>
      </c>
    </row>
    <row r="238" spans="1:18" ht="13.9" customHeight="1">
      <c r="A238" s="16" t="s">
        <v>548</v>
      </c>
      <c r="B238" s="6" t="s">
        <v>517</v>
      </c>
      <c r="C238" s="6" t="s">
        <v>948</v>
      </c>
      <c r="D238" s="16" t="s">
        <v>46</v>
      </c>
      <c r="E238" s="17"/>
      <c r="F238" s="18">
        <v>43990</v>
      </c>
      <c r="G238" s="10">
        <f t="shared" ca="1" si="3"/>
        <v>147</v>
      </c>
      <c r="H238" s="16" t="s">
        <v>51</v>
      </c>
      <c r="I238" s="6" t="s">
        <v>565</v>
      </c>
      <c r="J238" s="4" t="s">
        <v>221</v>
      </c>
      <c r="K238" s="19">
        <v>4795152267</v>
      </c>
      <c r="L238" s="48" t="s">
        <v>566</v>
      </c>
      <c r="M238" s="6" t="s">
        <v>13</v>
      </c>
      <c r="N238" s="6" t="s">
        <v>5</v>
      </c>
      <c r="O238" s="6" t="s">
        <v>2</v>
      </c>
      <c r="P238" s="6" t="s">
        <v>43</v>
      </c>
      <c r="Q238" s="6" t="s">
        <v>557</v>
      </c>
      <c r="R238" s="14" t="s">
        <v>881</v>
      </c>
    </row>
    <row r="239" spans="1:18">
      <c r="A239" s="16" t="s">
        <v>845</v>
      </c>
      <c r="B239" s="6" t="s">
        <v>71</v>
      </c>
      <c r="C239" s="6" t="s">
        <v>944</v>
      </c>
      <c r="D239" s="16" t="s">
        <v>45</v>
      </c>
      <c r="E239" s="17"/>
      <c r="F239" s="18">
        <v>43971</v>
      </c>
      <c r="G239" s="10">
        <f t="shared" ca="1" si="3"/>
        <v>166</v>
      </c>
      <c r="H239" s="16" t="s">
        <v>51</v>
      </c>
      <c r="I239" s="6" t="s">
        <v>850</v>
      </c>
      <c r="J239" s="4" t="s">
        <v>706</v>
      </c>
      <c r="K239" s="19"/>
      <c r="L239" s="97" t="s">
        <v>851</v>
      </c>
      <c r="M239" s="6" t="s">
        <v>13</v>
      </c>
      <c r="N239" s="6" t="s">
        <v>4</v>
      </c>
      <c r="O239" s="6" t="s">
        <v>35</v>
      </c>
      <c r="P239" s="6" t="s">
        <v>100</v>
      </c>
      <c r="Q239" s="6"/>
      <c r="R239" s="14" t="s">
        <v>878</v>
      </c>
    </row>
    <row r="240" spans="1:18" ht="13.9" customHeight="1">
      <c r="A240" s="5" t="s">
        <v>486</v>
      </c>
      <c r="B240" s="6" t="s">
        <v>154</v>
      </c>
      <c r="D240" s="5" t="s">
        <v>45</v>
      </c>
      <c r="E240" s="8">
        <v>7000000</v>
      </c>
      <c r="F240" s="11">
        <v>43970</v>
      </c>
      <c r="G240" s="10">
        <f t="shared" ca="1" si="3"/>
        <v>167</v>
      </c>
      <c r="H240" s="16" t="s">
        <v>40</v>
      </c>
      <c r="I240" s="4" t="s">
        <v>487</v>
      </c>
      <c r="J240" s="4" t="s">
        <v>279</v>
      </c>
      <c r="K240" s="19" t="s">
        <v>488</v>
      </c>
      <c r="L240" s="48" t="s">
        <v>489</v>
      </c>
      <c r="M240" s="4" t="s">
        <v>14</v>
      </c>
      <c r="N240" s="4" t="s">
        <v>8</v>
      </c>
      <c r="O240" s="4" t="s">
        <v>2</v>
      </c>
      <c r="P240" s="4" t="s">
        <v>22</v>
      </c>
    </row>
    <row r="241" spans="1:18" ht="13.9" customHeight="1">
      <c r="A241" s="5" t="s">
        <v>871</v>
      </c>
      <c r="B241" s="6" t="s">
        <v>154</v>
      </c>
      <c r="D241" s="5" t="s">
        <v>45</v>
      </c>
      <c r="E241" s="8"/>
      <c r="F241" s="11">
        <v>43970</v>
      </c>
      <c r="G241" s="10">
        <f t="shared" ca="1" si="3"/>
        <v>167</v>
      </c>
      <c r="H241" s="16" t="s">
        <v>40</v>
      </c>
      <c r="I241" s="4" t="s">
        <v>873</v>
      </c>
      <c r="J241" s="4" t="s">
        <v>789</v>
      </c>
      <c r="L241" s="76"/>
      <c r="M241" s="4" t="s">
        <v>13</v>
      </c>
      <c r="N241" s="4" t="s">
        <v>5</v>
      </c>
      <c r="O241" s="4" t="s">
        <v>2</v>
      </c>
      <c r="P241" s="4" t="s">
        <v>22</v>
      </c>
      <c r="Q241" s="4" t="s">
        <v>143</v>
      </c>
      <c r="R241" s="27"/>
    </row>
    <row r="242" spans="1:18" ht="13.9" customHeight="1">
      <c r="A242" s="5" t="s">
        <v>868</v>
      </c>
      <c r="B242" s="6" t="s">
        <v>869</v>
      </c>
      <c r="D242" s="5" t="s">
        <v>44</v>
      </c>
      <c r="E242" s="8"/>
      <c r="F242" s="11">
        <v>43970</v>
      </c>
      <c r="G242" s="10">
        <f t="shared" ca="1" si="3"/>
        <v>167</v>
      </c>
      <c r="H242" s="16" t="s">
        <v>40</v>
      </c>
      <c r="I242" s="4" t="s">
        <v>870</v>
      </c>
      <c r="L242" s="44"/>
      <c r="M242" s="4" t="s">
        <v>872</v>
      </c>
      <c r="N242" s="4" t="s">
        <v>4</v>
      </c>
      <c r="O242" s="4" t="s">
        <v>2</v>
      </c>
      <c r="P242" s="4" t="s">
        <v>43</v>
      </c>
    </row>
    <row r="243" spans="1:18" ht="13.9" customHeight="1">
      <c r="A243" s="5" t="s">
        <v>93</v>
      </c>
      <c r="B243" s="6" t="s">
        <v>867</v>
      </c>
      <c r="D243" s="5" t="s">
        <v>44</v>
      </c>
      <c r="E243" s="9"/>
      <c r="F243" s="11">
        <v>43969</v>
      </c>
      <c r="G243" s="10">
        <f t="shared" ca="1" si="3"/>
        <v>168</v>
      </c>
      <c r="H243" s="51" t="s">
        <v>40</v>
      </c>
      <c r="I243" s="4" t="s">
        <v>94</v>
      </c>
      <c r="J243" s="4" t="s">
        <v>789</v>
      </c>
      <c r="K243" s="19" t="s">
        <v>95</v>
      </c>
      <c r="L243" s="36" t="s">
        <v>96</v>
      </c>
      <c r="M243" s="4" t="s">
        <v>13</v>
      </c>
      <c r="N243" s="4" t="s">
        <v>24</v>
      </c>
      <c r="O243" s="4" t="s">
        <v>3</v>
      </c>
      <c r="P243" s="4" t="s">
        <v>22</v>
      </c>
      <c r="Q243" s="3"/>
      <c r="R243" s="27"/>
    </row>
    <row r="244" spans="1:18" ht="13.9" customHeight="1">
      <c r="A244" s="5" t="s">
        <v>809</v>
      </c>
      <c r="B244" s="6" t="s">
        <v>810</v>
      </c>
      <c r="C244" s="6" t="s">
        <v>944</v>
      </c>
      <c r="D244" s="5" t="s">
        <v>44</v>
      </c>
      <c r="E244" s="8"/>
      <c r="F244" s="11">
        <v>43927</v>
      </c>
      <c r="G244" s="10">
        <f t="shared" ca="1" si="3"/>
        <v>210</v>
      </c>
      <c r="H244" s="16" t="s">
        <v>40</v>
      </c>
      <c r="I244" s="4" t="s">
        <v>811</v>
      </c>
      <c r="K244" s="19"/>
      <c r="N244" s="4" t="s">
        <v>4</v>
      </c>
      <c r="O244" s="4" t="s">
        <v>2</v>
      </c>
    </row>
    <row r="245" spans="1:18" ht="13.9" customHeight="1">
      <c r="A245" s="5" t="s">
        <v>857</v>
      </c>
      <c r="B245" s="6" t="s">
        <v>734</v>
      </c>
      <c r="D245" s="5" t="s">
        <v>45</v>
      </c>
      <c r="E245" s="8"/>
      <c r="F245" s="11">
        <v>43927</v>
      </c>
      <c r="G245" s="10">
        <f t="shared" ca="1" si="3"/>
        <v>210</v>
      </c>
      <c r="H245" s="16" t="s">
        <v>51</v>
      </c>
      <c r="I245" s="4" t="s">
        <v>858</v>
      </c>
      <c r="J245" s="4" t="s">
        <v>282</v>
      </c>
      <c r="K245" s="19">
        <v>97712645</v>
      </c>
      <c r="L245" s="5" t="s">
        <v>859</v>
      </c>
      <c r="M245" s="4" t="s">
        <v>12</v>
      </c>
      <c r="N245" s="4" t="s">
        <v>4</v>
      </c>
      <c r="O245" s="4" t="s">
        <v>3</v>
      </c>
      <c r="P245" s="4" t="s">
        <v>43</v>
      </c>
    </row>
    <row r="246" spans="1:18" ht="13.9" customHeight="1">
      <c r="A246" s="5" t="s">
        <v>841</v>
      </c>
      <c r="B246" s="6" t="s">
        <v>606</v>
      </c>
      <c r="D246" s="5" t="s">
        <v>45</v>
      </c>
      <c r="E246" s="8"/>
      <c r="F246" s="11">
        <v>43924</v>
      </c>
      <c r="G246" s="10">
        <f t="shared" ca="1" si="3"/>
        <v>213</v>
      </c>
      <c r="H246" s="16" t="s">
        <v>51</v>
      </c>
      <c r="I246" s="4" t="s">
        <v>842</v>
      </c>
      <c r="J246" s="4" t="s">
        <v>282</v>
      </c>
      <c r="K246" s="19" t="s">
        <v>843</v>
      </c>
      <c r="L246" s="47" t="s">
        <v>844</v>
      </c>
      <c r="M246" s="4" t="s">
        <v>12</v>
      </c>
      <c r="N246" s="4" t="s">
        <v>5</v>
      </c>
      <c r="O246" s="4" t="s">
        <v>2</v>
      </c>
      <c r="P246" s="4" t="s">
        <v>43</v>
      </c>
      <c r="Q246" s="4" t="s">
        <v>15</v>
      </c>
    </row>
    <row r="247" spans="1:18" ht="13.9" customHeight="1">
      <c r="A247" s="5" t="s">
        <v>516</v>
      </c>
      <c r="B247" s="6" t="s">
        <v>852</v>
      </c>
      <c r="D247" s="5" t="s">
        <v>44</v>
      </c>
      <c r="E247" s="8"/>
      <c r="F247" s="11">
        <v>43924</v>
      </c>
      <c r="G247" s="10">
        <f t="shared" ca="1" si="3"/>
        <v>213</v>
      </c>
      <c r="H247" s="16" t="s">
        <v>40</v>
      </c>
      <c r="I247" s="4" t="s">
        <v>853</v>
      </c>
      <c r="K247" s="19">
        <v>90775477</v>
      </c>
      <c r="L247" s="5" t="s">
        <v>855</v>
      </c>
      <c r="M247" s="4" t="s">
        <v>12</v>
      </c>
      <c r="N247" s="4" t="s">
        <v>24</v>
      </c>
      <c r="O247" s="4" t="s">
        <v>2</v>
      </c>
      <c r="P247" s="4" t="s">
        <v>22</v>
      </c>
      <c r="Q247" s="4" t="s">
        <v>15</v>
      </c>
      <c r="R247" s="14" t="s">
        <v>854</v>
      </c>
    </row>
    <row r="248" spans="1:18" ht="13.9" customHeight="1">
      <c r="A248" s="5" t="s">
        <v>746</v>
      </c>
      <c r="B248" s="6" t="s">
        <v>606</v>
      </c>
      <c r="D248" s="5" t="s">
        <v>44</v>
      </c>
      <c r="E248" s="8"/>
      <c r="F248" s="11">
        <v>43924</v>
      </c>
      <c r="G248" s="10">
        <f t="shared" ca="1" si="3"/>
        <v>213</v>
      </c>
      <c r="H248" s="16" t="s">
        <v>51</v>
      </c>
      <c r="I248" s="4" t="s">
        <v>862</v>
      </c>
      <c r="J248" s="4" t="s">
        <v>282</v>
      </c>
      <c r="K248" s="19"/>
      <c r="L248" s="5" t="s">
        <v>863</v>
      </c>
      <c r="M248" s="4" t="s">
        <v>12</v>
      </c>
      <c r="N248" s="4" t="s">
        <v>4</v>
      </c>
      <c r="O248" s="4" t="s">
        <v>3</v>
      </c>
      <c r="P248" s="4" t="s">
        <v>43</v>
      </c>
    </row>
    <row r="249" spans="1:18" ht="13.9" customHeight="1">
      <c r="A249" s="5" t="s">
        <v>97</v>
      </c>
      <c r="B249" s="6" t="s">
        <v>175</v>
      </c>
      <c r="C249" s="6" t="s">
        <v>944</v>
      </c>
      <c r="D249" s="5" t="s">
        <v>45</v>
      </c>
      <c r="E249" s="9">
        <v>7000000</v>
      </c>
      <c r="F249" s="11">
        <v>43924</v>
      </c>
      <c r="G249" s="10">
        <f t="shared" ca="1" si="3"/>
        <v>213</v>
      </c>
      <c r="H249" s="51" t="s">
        <v>40</v>
      </c>
      <c r="I249" s="4" t="s">
        <v>98</v>
      </c>
      <c r="J249" s="4" t="s">
        <v>282</v>
      </c>
      <c r="K249" s="19">
        <v>95815116</v>
      </c>
      <c r="L249" s="36" t="s">
        <v>99</v>
      </c>
      <c r="M249" s="4" t="s">
        <v>12</v>
      </c>
      <c r="N249" s="4" t="s">
        <v>5</v>
      </c>
      <c r="O249" s="4" t="s">
        <v>2</v>
      </c>
      <c r="P249" s="4" t="s">
        <v>22</v>
      </c>
      <c r="Q249" s="4" t="s">
        <v>15</v>
      </c>
      <c r="R249" s="27" t="s">
        <v>854</v>
      </c>
    </row>
    <row r="250" spans="1:18" ht="13.9" customHeight="1">
      <c r="A250" s="5" t="s">
        <v>846</v>
      </c>
      <c r="B250" s="6" t="s">
        <v>847</v>
      </c>
      <c r="D250" s="5" t="s">
        <v>53</v>
      </c>
      <c r="E250" s="8"/>
      <c r="F250" s="11">
        <v>43924</v>
      </c>
      <c r="G250" s="10">
        <f t="shared" ca="1" si="3"/>
        <v>213</v>
      </c>
      <c r="H250" s="16" t="s">
        <v>51</v>
      </c>
      <c r="I250" s="4" t="s">
        <v>849</v>
      </c>
      <c r="J250" s="4" t="s">
        <v>211</v>
      </c>
      <c r="K250" s="19"/>
      <c r="L250" s="47" t="s">
        <v>848</v>
      </c>
      <c r="M250" s="4" t="s">
        <v>14</v>
      </c>
      <c r="N250" s="4" t="s">
        <v>4</v>
      </c>
      <c r="O250" s="4" t="s">
        <v>3</v>
      </c>
      <c r="P250" s="4" t="s">
        <v>22</v>
      </c>
      <c r="Q250" s="6"/>
    </row>
    <row r="251" spans="1:18" ht="13.9" customHeight="1">
      <c r="A251" s="16" t="s">
        <v>824</v>
      </c>
      <c r="B251" s="6" t="s">
        <v>761</v>
      </c>
      <c r="C251" s="6" t="s">
        <v>947</v>
      </c>
      <c r="D251" s="16" t="s">
        <v>46</v>
      </c>
      <c r="E251" s="17"/>
      <c r="F251" s="18">
        <v>43923</v>
      </c>
      <c r="G251" s="10">
        <f t="shared" ca="1" si="3"/>
        <v>214</v>
      </c>
      <c r="H251" s="16" t="s">
        <v>47</v>
      </c>
      <c r="I251" s="6" t="s">
        <v>828</v>
      </c>
      <c r="J251" s="4" t="s">
        <v>169</v>
      </c>
      <c r="K251" s="19">
        <v>41565339</v>
      </c>
      <c r="L251" s="48" t="s">
        <v>825</v>
      </c>
      <c r="M251" s="6" t="s">
        <v>12</v>
      </c>
      <c r="N251" s="6" t="s">
        <v>5</v>
      </c>
      <c r="O251" s="6" t="s">
        <v>2</v>
      </c>
      <c r="P251" s="6" t="s">
        <v>43</v>
      </c>
      <c r="Q251" s="6" t="s">
        <v>30</v>
      </c>
      <c r="R251" s="14" t="s">
        <v>826</v>
      </c>
    </row>
    <row r="252" spans="1:18" ht="13.9" customHeight="1">
      <c r="A252" s="16" t="s">
        <v>830</v>
      </c>
      <c r="B252" s="6" t="s">
        <v>761</v>
      </c>
      <c r="C252" s="6" t="s">
        <v>947</v>
      </c>
      <c r="D252" s="16" t="s">
        <v>46</v>
      </c>
      <c r="E252" s="17"/>
      <c r="F252" s="18">
        <v>43923</v>
      </c>
      <c r="G252" s="10">
        <f t="shared" ca="1" si="3"/>
        <v>214</v>
      </c>
      <c r="H252" s="16" t="s">
        <v>47</v>
      </c>
      <c r="I252" s="6" t="s">
        <v>831</v>
      </c>
      <c r="J252" s="4" t="s">
        <v>169</v>
      </c>
      <c r="K252" s="19">
        <v>94806606</v>
      </c>
      <c r="L252" s="16"/>
      <c r="M252" s="6" t="s">
        <v>12</v>
      </c>
      <c r="N252" s="6" t="s">
        <v>5</v>
      </c>
      <c r="O252" s="6" t="s">
        <v>2</v>
      </c>
      <c r="P252" s="6" t="s">
        <v>43</v>
      </c>
      <c r="Q252" s="6" t="s">
        <v>30</v>
      </c>
      <c r="R252" s="14" t="s">
        <v>826</v>
      </c>
    </row>
    <row r="253" spans="1:18" ht="13.9" customHeight="1">
      <c r="A253" s="16" t="s">
        <v>124</v>
      </c>
      <c r="B253" s="6" t="s">
        <v>71</v>
      </c>
      <c r="C253" s="6" t="s">
        <v>944</v>
      </c>
      <c r="D253" s="16" t="s">
        <v>44</v>
      </c>
      <c r="E253" s="17">
        <v>13000000</v>
      </c>
      <c r="F253" s="18">
        <v>43923</v>
      </c>
      <c r="G253" s="10">
        <f t="shared" ca="1" si="3"/>
        <v>214</v>
      </c>
      <c r="H253" s="16" t="s">
        <v>40</v>
      </c>
      <c r="I253" s="6" t="s">
        <v>125</v>
      </c>
      <c r="K253" s="19" t="s">
        <v>126</v>
      </c>
      <c r="L253" s="48" t="s">
        <v>127</v>
      </c>
      <c r="M253" s="6" t="s">
        <v>12</v>
      </c>
      <c r="N253" s="6" t="s">
        <v>8</v>
      </c>
      <c r="O253" s="6" t="s">
        <v>2</v>
      </c>
      <c r="P253" s="6" t="s">
        <v>43</v>
      </c>
      <c r="Q253" s="6"/>
    </row>
    <row r="254" spans="1:18" ht="13.9" customHeight="1">
      <c r="A254" s="16" t="s">
        <v>838</v>
      </c>
      <c r="B254" s="6" t="s">
        <v>761</v>
      </c>
      <c r="C254" s="6" t="s">
        <v>947</v>
      </c>
      <c r="D254" s="16" t="s">
        <v>46</v>
      </c>
      <c r="E254" s="17"/>
      <c r="F254" s="18">
        <v>43923</v>
      </c>
      <c r="G254" s="10">
        <f t="shared" ca="1" si="3"/>
        <v>214</v>
      </c>
      <c r="H254" s="16" t="s">
        <v>47</v>
      </c>
      <c r="I254" s="6" t="s">
        <v>839</v>
      </c>
      <c r="J254" s="4" t="s">
        <v>169</v>
      </c>
      <c r="K254" s="19">
        <v>56321671</v>
      </c>
      <c r="L254" s="48" t="s">
        <v>840</v>
      </c>
      <c r="M254" s="6" t="s">
        <v>12</v>
      </c>
      <c r="N254" s="6" t="s">
        <v>5</v>
      </c>
      <c r="O254" s="6" t="s">
        <v>2</v>
      </c>
      <c r="P254" s="6" t="s">
        <v>43</v>
      </c>
      <c r="Q254" s="6"/>
      <c r="R254" s="14" t="s">
        <v>826</v>
      </c>
    </row>
    <row r="255" spans="1:18" ht="13.9" customHeight="1">
      <c r="A255" s="16" t="s">
        <v>208</v>
      </c>
      <c r="B255" s="6" t="s">
        <v>206</v>
      </c>
      <c r="C255" s="6" t="s">
        <v>945</v>
      </c>
      <c r="D255" s="16" t="s">
        <v>44</v>
      </c>
      <c r="E255" s="39">
        <v>13000000</v>
      </c>
      <c r="F255" s="18">
        <v>43923</v>
      </c>
      <c r="G255" s="10">
        <f t="shared" ca="1" si="3"/>
        <v>214</v>
      </c>
      <c r="H255" s="51" t="s">
        <v>40</v>
      </c>
      <c r="I255" s="6" t="s">
        <v>207</v>
      </c>
      <c r="J255" s="4" t="s">
        <v>789</v>
      </c>
      <c r="K255" s="19"/>
      <c r="L255" s="76"/>
      <c r="M255" s="6" t="s">
        <v>13</v>
      </c>
      <c r="N255" s="6" t="s">
        <v>5</v>
      </c>
      <c r="O255" s="6" t="s">
        <v>2</v>
      </c>
      <c r="P255" s="6" t="s">
        <v>42</v>
      </c>
      <c r="Q255" s="6"/>
    </row>
    <row r="256" spans="1:18" ht="13.9" customHeight="1">
      <c r="A256" s="16" t="s">
        <v>812</v>
      </c>
      <c r="B256" s="6" t="s">
        <v>606</v>
      </c>
      <c r="D256" s="16" t="s">
        <v>45</v>
      </c>
      <c r="E256" s="17"/>
      <c r="F256" s="18">
        <v>43923</v>
      </c>
      <c r="G256" s="10">
        <f t="shared" ca="1" si="3"/>
        <v>214</v>
      </c>
      <c r="H256" s="16" t="s">
        <v>51</v>
      </c>
      <c r="I256" s="6" t="s">
        <v>813</v>
      </c>
      <c r="J256" s="4" t="s">
        <v>282</v>
      </c>
      <c r="K256" s="19">
        <v>38600431</v>
      </c>
      <c r="L256" s="48" t="s">
        <v>819</v>
      </c>
      <c r="M256" s="6" t="s">
        <v>12</v>
      </c>
      <c r="N256" s="6" t="s">
        <v>5</v>
      </c>
      <c r="O256" s="6" t="s">
        <v>2</v>
      </c>
      <c r="P256" s="6" t="s">
        <v>43</v>
      </c>
      <c r="Q256" s="6" t="s">
        <v>15</v>
      </c>
      <c r="R256" s="14" t="s">
        <v>814</v>
      </c>
    </row>
    <row r="257" spans="1:18" ht="13.9" customHeight="1">
      <c r="A257" s="16" t="s">
        <v>802</v>
      </c>
      <c r="B257" s="6" t="s">
        <v>606</v>
      </c>
      <c r="C257" s="6" t="s">
        <v>948</v>
      </c>
      <c r="D257" s="16" t="s">
        <v>45</v>
      </c>
      <c r="E257" s="17"/>
      <c r="F257" s="18">
        <v>43922</v>
      </c>
      <c r="G257" s="10">
        <f t="shared" ca="1" si="3"/>
        <v>215</v>
      </c>
      <c r="H257" s="16" t="s">
        <v>51</v>
      </c>
      <c r="I257" s="6" t="s">
        <v>803</v>
      </c>
      <c r="J257" s="4" t="s">
        <v>221</v>
      </c>
      <c r="K257" s="19"/>
      <c r="L257" s="48" t="s">
        <v>807</v>
      </c>
      <c r="M257" s="6" t="s">
        <v>12</v>
      </c>
      <c r="N257" s="6" t="s">
        <v>10</v>
      </c>
      <c r="O257" s="6" t="s">
        <v>2</v>
      </c>
      <c r="P257" s="6" t="s">
        <v>22</v>
      </c>
      <c r="Q257" s="6" t="s">
        <v>18</v>
      </c>
      <c r="R257" s="14" t="s">
        <v>804</v>
      </c>
    </row>
    <row r="258" spans="1:18" ht="15" customHeight="1">
      <c r="A258" s="16" t="s">
        <v>806</v>
      </c>
      <c r="B258" s="6" t="s">
        <v>596</v>
      </c>
      <c r="D258" s="16" t="s">
        <v>44</v>
      </c>
      <c r="E258" s="17"/>
      <c r="F258" s="18">
        <v>43922</v>
      </c>
      <c r="G258" s="10">
        <f t="shared" ca="1" si="3"/>
        <v>215</v>
      </c>
      <c r="H258" s="16" t="s">
        <v>40</v>
      </c>
      <c r="I258" s="6"/>
      <c r="K258" s="19">
        <v>298580500</v>
      </c>
      <c r="L258" s="48" t="s">
        <v>808</v>
      </c>
      <c r="M258" s="6" t="s">
        <v>12</v>
      </c>
      <c r="N258" s="6" t="s">
        <v>4</v>
      </c>
      <c r="O258" s="6" t="s">
        <v>2</v>
      </c>
      <c r="P258" s="6" t="s">
        <v>22</v>
      </c>
      <c r="Q258" s="6"/>
      <c r="R258" s="14" t="s">
        <v>805</v>
      </c>
    </row>
    <row r="259" spans="1:18" ht="15" customHeight="1">
      <c r="A259" s="16" t="s">
        <v>754</v>
      </c>
      <c r="B259" s="6" t="s">
        <v>755</v>
      </c>
      <c r="C259" s="6" t="s">
        <v>947</v>
      </c>
      <c r="D259" s="16" t="s">
        <v>46</v>
      </c>
      <c r="E259" s="17">
        <v>800000</v>
      </c>
      <c r="F259" s="18">
        <v>43921</v>
      </c>
      <c r="G259" s="10">
        <f t="shared" ca="1" si="3"/>
        <v>216</v>
      </c>
      <c r="H259" s="16" t="s">
        <v>47</v>
      </c>
      <c r="I259" s="6" t="s">
        <v>107</v>
      </c>
      <c r="K259" s="6" t="s">
        <v>756</v>
      </c>
      <c r="L259" s="16"/>
      <c r="M259" s="6" t="s">
        <v>12</v>
      </c>
      <c r="N259" s="6" t="s">
        <v>5</v>
      </c>
      <c r="O259" s="6" t="s">
        <v>2</v>
      </c>
      <c r="P259" s="6" t="s">
        <v>22</v>
      </c>
      <c r="Q259" s="6" t="s">
        <v>30</v>
      </c>
      <c r="R259" s="25" t="s">
        <v>757</v>
      </c>
    </row>
    <row r="260" spans="1:18" ht="13.9" customHeight="1">
      <c r="A260" s="16" t="s">
        <v>758</v>
      </c>
      <c r="B260" s="6" t="s">
        <v>755</v>
      </c>
      <c r="C260" s="6" t="s">
        <v>947</v>
      </c>
      <c r="D260" s="16" t="s">
        <v>46</v>
      </c>
      <c r="E260" s="17">
        <v>800000</v>
      </c>
      <c r="F260" s="18">
        <v>43921</v>
      </c>
      <c r="G260" s="10">
        <f t="shared" ref="G260:G303" ca="1" si="4">TODAY()-F260</f>
        <v>216</v>
      </c>
      <c r="H260" s="16" t="s">
        <v>47</v>
      </c>
      <c r="I260" s="6" t="s">
        <v>107</v>
      </c>
      <c r="K260" s="6" t="s">
        <v>759</v>
      </c>
      <c r="L260" s="16"/>
      <c r="M260" s="6" t="s">
        <v>12</v>
      </c>
      <c r="N260" s="6" t="s">
        <v>5</v>
      </c>
      <c r="O260" s="6" t="s">
        <v>2</v>
      </c>
      <c r="P260" s="6" t="s">
        <v>43</v>
      </c>
      <c r="Q260" s="6" t="s">
        <v>30</v>
      </c>
      <c r="R260" s="25" t="s">
        <v>757</v>
      </c>
    </row>
    <row r="261" spans="1:18" ht="13.9" customHeight="1">
      <c r="A261" s="16" t="s">
        <v>742</v>
      </c>
      <c r="B261" s="6" t="s">
        <v>606</v>
      </c>
      <c r="D261" s="16" t="s">
        <v>44</v>
      </c>
      <c r="E261" s="17"/>
      <c r="F261" s="18">
        <v>43921</v>
      </c>
      <c r="G261" s="10">
        <f t="shared" ca="1" si="4"/>
        <v>216</v>
      </c>
      <c r="H261" s="16" t="s">
        <v>51</v>
      </c>
      <c r="I261" s="6" t="s">
        <v>743</v>
      </c>
      <c r="J261" s="4" t="s">
        <v>282</v>
      </c>
      <c r="K261" s="19"/>
      <c r="L261" s="16" t="s">
        <v>744</v>
      </c>
      <c r="M261" s="6" t="s">
        <v>12</v>
      </c>
      <c r="N261" s="6" t="s">
        <v>5</v>
      </c>
      <c r="O261" s="6" t="s">
        <v>2</v>
      </c>
      <c r="P261" s="6" t="s">
        <v>43</v>
      </c>
      <c r="Q261" s="6" t="s">
        <v>15</v>
      </c>
      <c r="R261" s="14" t="s">
        <v>745</v>
      </c>
    </row>
    <row r="262" spans="1:18" ht="13.9" customHeight="1">
      <c r="A262" s="16" t="s">
        <v>760</v>
      </c>
      <c r="B262" s="6" t="s">
        <v>761</v>
      </c>
      <c r="C262" s="6" t="s">
        <v>947</v>
      </c>
      <c r="D262" s="16" t="s">
        <v>46</v>
      </c>
      <c r="E262" s="17">
        <v>800000</v>
      </c>
      <c r="F262" s="18">
        <v>43921</v>
      </c>
      <c r="G262" s="10">
        <f t="shared" ca="1" si="4"/>
        <v>216</v>
      </c>
      <c r="H262" s="16" t="s">
        <v>47</v>
      </c>
      <c r="I262" s="6" t="s">
        <v>107</v>
      </c>
      <c r="K262" s="6" t="s">
        <v>762</v>
      </c>
      <c r="L262" s="16"/>
      <c r="M262" s="6" t="s">
        <v>12</v>
      </c>
      <c r="N262" s="6" t="s">
        <v>5</v>
      </c>
      <c r="O262" s="6" t="s">
        <v>2</v>
      </c>
      <c r="P262" s="6" t="s">
        <v>43</v>
      </c>
      <c r="Q262" s="6" t="s">
        <v>30</v>
      </c>
      <c r="R262" s="25" t="s">
        <v>763</v>
      </c>
    </row>
    <row r="263" spans="1:18" ht="13.9" customHeight="1">
      <c r="A263" s="5" t="s">
        <v>777</v>
      </c>
      <c r="B263" s="6" t="s">
        <v>163</v>
      </c>
      <c r="C263" s="6" t="s">
        <v>947</v>
      </c>
      <c r="D263" s="5" t="s">
        <v>46</v>
      </c>
      <c r="E263" s="8">
        <v>800000</v>
      </c>
      <c r="F263" s="11">
        <v>43921</v>
      </c>
      <c r="G263" s="10">
        <f t="shared" ca="1" si="4"/>
        <v>216</v>
      </c>
      <c r="H263" s="16" t="s">
        <v>47</v>
      </c>
      <c r="I263" s="4" t="s">
        <v>778</v>
      </c>
      <c r="K263" s="6" t="s">
        <v>779</v>
      </c>
      <c r="L263" s="45" t="s">
        <v>780</v>
      </c>
      <c r="M263" s="4" t="s">
        <v>12</v>
      </c>
      <c r="N263" s="4" t="s">
        <v>5</v>
      </c>
      <c r="O263" s="4" t="s">
        <v>2</v>
      </c>
      <c r="P263" s="4" t="s">
        <v>43</v>
      </c>
      <c r="Q263" s="4" t="s">
        <v>30</v>
      </c>
      <c r="R263" s="25" t="s">
        <v>757</v>
      </c>
    </row>
    <row r="264" spans="1:18" ht="15" customHeight="1">
      <c r="A264" s="5" t="s">
        <v>781</v>
      </c>
      <c r="B264" s="6" t="s">
        <v>163</v>
      </c>
      <c r="C264" s="6" t="s">
        <v>947</v>
      </c>
      <c r="D264" s="5" t="s">
        <v>46</v>
      </c>
      <c r="E264" s="8">
        <v>800000</v>
      </c>
      <c r="F264" s="11">
        <v>43921</v>
      </c>
      <c r="G264" s="10">
        <f t="shared" ca="1" si="4"/>
        <v>216</v>
      </c>
      <c r="H264" s="16" t="s">
        <v>47</v>
      </c>
      <c r="I264" s="4" t="s">
        <v>782</v>
      </c>
      <c r="K264" s="6" t="s">
        <v>783</v>
      </c>
      <c r="L264" s="45" t="s">
        <v>784</v>
      </c>
      <c r="M264" s="4" t="s">
        <v>12</v>
      </c>
      <c r="N264" s="4" t="s">
        <v>5</v>
      </c>
      <c r="O264" s="4" t="s">
        <v>2</v>
      </c>
      <c r="P264" s="4" t="s">
        <v>43</v>
      </c>
      <c r="Q264" s="4" t="s">
        <v>30</v>
      </c>
      <c r="R264" s="25" t="s">
        <v>757</v>
      </c>
    </row>
    <row r="265" spans="1:18" ht="13.9" customHeight="1">
      <c r="A265" s="5" t="s">
        <v>785</v>
      </c>
      <c r="B265" s="6" t="s">
        <v>786</v>
      </c>
      <c r="C265" s="6" t="s">
        <v>947</v>
      </c>
      <c r="D265" s="5" t="s">
        <v>46</v>
      </c>
      <c r="E265" s="8">
        <v>800000</v>
      </c>
      <c r="F265" s="11">
        <v>43921</v>
      </c>
      <c r="G265" s="10">
        <f t="shared" ca="1" si="4"/>
        <v>216</v>
      </c>
      <c r="H265" s="16" t="s">
        <v>47</v>
      </c>
      <c r="K265" s="6" t="s">
        <v>787</v>
      </c>
      <c r="M265" s="4" t="s">
        <v>12</v>
      </c>
      <c r="N265" s="4" t="s">
        <v>5</v>
      </c>
      <c r="O265" s="4" t="s">
        <v>3</v>
      </c>
      <c r="P265" s="4" t="s">
        <v>43</v>
      </c>
      <c r="R265" s="25" t="s">
        <v>788</v>
      </c>
    </row>
    <row r="266" spans="1:18" ht="13.9" customHeight="1">
      <c r="A266" s="4" t="s">
        <v>746</v>
      </c>
      <c r="B266" s="6" t="s">
        <v>606</v>
      </c>
      <c r="D266" s="5" t="s">
        <v>44</v>
      </c>
      <c r="E266" s="8"/>
      <c r="F266" s="11">
        <v>43921</v>
      </c>
      <c r="G266" s="10">
        <f t="shared" ca="1" si="4"/>
        <v>216</v>
      </c>
      <c r="H266" s="16" t="s">
        <v>51</v>
      </c>
      <c r="I266" s="4" t="s">
        <v>747</v>
      </c>
      <c r="J266" s="4" t="s">
        <v>282</v>
      </c>
      <c r="K266" s="19">
        <v>70400005</v>
      </c>
      <c r="L266" s="16" t="s">
        <v>748</v>
      </c>
      <c r="M266" s="4" t="s">
        <v>12</v>
      </c>
      <c r="N266" s="4" t="s">
        <v>5</v>
      </c>
      <c r="O266" s="4" t="s">
        <v>3</v>
      </c>
      <c r="P266" s="4" t="s">
        <v>43</v>
      </c>
    </row>
    <row r="267" spans="1:18" ht="13.9" customHeight="1">
      <c r="A267" s="4" t="s">
        <v>662</v>
      </c>
      <c r="B267" s="6" t="s">
        <v>655</v>
      </c>
      <c r="C267" s="6" t="s">
        <v>947</v>
      </c>
      <c r="D267" s="5" t="s">
        <v>53</v>
      </c>
      <c r="E267" s="8">
        <v>3000000</v>
      </c>
      <c r="F267" s="11">
        <v>43916</v>
      </c>
      <c r="G267" s="10">
        <f t="shared" ca="1" si="4"/>
        <v>221</v>
      </c>
      <c r="H267" s="16" t="s">
        <v>47</v>
      </c>
      <c r="I267" s="4" t="s">
        <v>663</v>
      </c>
      <c r="J267" s="4" t="s">
        <v>169</v>
      </c>
      <c r="K267" s="6" t="s">
        <v>664</v>
      </c>
      <c r="M267" s="4" t="s">
        <v>12</v>
      </c>
      <c r="N267" s="4" t="s">
        <v>5</v>
      </c>
      <c r="O267" s="4" t="s">
        <v>2</v>
      </c>
      <c r="P267" s="4" t="s">
        <v>43</v>
      </c>
      <c r="Q267" s="4" t="s">
        <v>30</v>
      </c>
      <c r="R267" s="14" t="s">
        <v>665</v>
      </c>
    </row>
    <row r="268" spans="1:18" ht="13.9" customHeight="1">
      <c r="A268" s="5" t="s">
        <v>604</v>
      </c>
      <c r="B268" s="6" t="s">
        <v>608</v>
      </c>
      <c r="D268" s="5" t="s">
        <v>53</v>
      </c>
      <c r="E268" s="8"/>
      <c r="F268" s="11">
        <v>43916</v>
      </c>
      <c r="G268" s="10">
        <f t="shared" ca="1" si="4"/>
        <v>221</v>
      </c>
      <c r="H268" s="16" t="s">
        <v>51</v>
      </c>
      <c r="K268" s="19"/>
      <c r="M268" s="4" t="s">
        <v>12</v>
      </c>
      <c r="N268" s="4" t="s">
        <v>4</v>
      </c>
      <c r="O268" s="4" t="s">
        <v>3</v>
      </c>
      <c r="P268" s="4" t="s">
        <v>43</v>
      </c>
    </row>
    <row r="269" spans="1:18" ht="13.9" customHeight="1">
      <c r="A269" s="5" t="s">
        <v>602</v>
      </c>
      <c r="B269" s="6" t="s">
        <v>609</v>
      </c>
      <c r="D269" s="5" t="s">
        <v>44</v>
      </c>
      <c r="E269" s="8"/>
      <c r="F269" s="11">
        <v>43916</v>
      </c>
      <c r="G269" s="10">
        <f t="shared" ca="1" si="4"/>
        <v>221</v>
      </c>
      <c r="H269" s="16" t="s">
        <v>51</v>
      </c>
      <c r="I269" s="4" t="s">
        <v>614</v>
      </c>
      <c r="J269" s="4" t="s">
        <v>282</v>
      </c>
      <c r="K269" s="19" t="s">
        <v>613</v>
      </c>
      <c r="L269" s="36" t="s">
        <v>612</v>
      </c>
      <c r="M269" s="4" t="s">
        <v>12</v>
      </c>
      <c r="N269" s="4" t="s">
        <v>4</v>
      </c>
      <c r="O269" s="4" t="s">
        <v>3</v>
      </c>
      <c r="P269" s="4" t="s">
        <v>43</v>
      </c>
    </row>
    <row r="270" spans="1:18" ht="13.9" customHeight="1">
      <c r="A270" s="5" t="s">
        <v>598</v>
      </c>
      <c r="B270" s="6" t="s">
        <v>61</v>
      </c>
      <c r="D270" s="5" t="s">
        <v>44</v>
      </c>
      <c r="E270" s="8"/>
      <c r="F270" s="11">
        <v>43915</v>
      </c>
      <c r="G270" s="10">
        <f t="shared" ca="1" si="4"/>
        <v>222</v>
      </c>
      <c r="H270" s="16" t="s">
        <v>51</v>
      </c>
      <c r="I270" s="4" t="s">
        <v>599</v>
      </c>
      <c r="J270" s="4" t="s">
        <v>211</v>
      </c>
      <c r="K270" s="19" t="s">
        <v>600</v>
      </c>
      <c r="L270" s="36" t="s">
        <v>601</v>
      </c>
      <c r="M270" s="4" t="s">
        <v>12</v>
      </c>
      <c r="N270" s="4" t="s">
        <v>4</v>
      </c>
      <c r="O270" s="4" t="s">
        <v>3</v>
      </c>
      <c r="P270" s="4" t="s">
        <v>43</v>
      </c>
    </row>
    <row r="271" spans="1:18" ht="13.9" customHeight="1">
      <c r="A271" s="5" t="s">
        <v>588</v>
      </c>
      <c r="B271" s="6" t="s">
        <v>596</v>
      </c>
      <c r="D271" s="5" t="s">
        <v>44</v>
      </c>
      <c r="E271" s="8"/>
      <c r="F271" s="11">
        <v>43915</v>
      </c>
      <c r="G271" s="10">
        <f t="shared" ca="1" si="4"/>
        <v>222</v>
      </c>
      <c r="H271" s="16" t="s">
        <v>51</v>
      </c>
      <c r="I271" s="4" t="s">
        <v>597</v>
      </c>
      <c r="K271" s="19"/>
      <c r="M271" s="4" t="s">
        <v>12</v>
      </c>
      <c r="N271" s="4" t="s">
        <v>24</v>
      </c>
      <c r="O271" s="4" t="s">
        <v>3</v>
      </c>
      <c r="P271" s="4" t="s">
        <v>43</v>
      </c>
    </row>
    <row r="272" spans="1:18" ht="13.9" customHeight="1">
      <c r="A272" s="5" t="s">
        <v>589</v>
      </c>
      <c r="B272" s="6" t="s">
        <v>590</v>
      </c>
      <c r="C272" s="6" t="s">
        <v>944</v>
      </c>
      <c r="D272" s="5" t="s">
        <v>53</v>
      </c>
      <c r="E272" s="8"/>
      <c r="F272" s="11">
        <v>43913</v>
      </c>
      <c r="G272" s="10">
        <f t="shared" ca="1" si="4"/>
        <v>224</v>
      </c>
      <c r="H272" s="16" t="s">
        <v>51</v>
      </c>
      <c r="I272" s="4" t="s">
        <v>591</v>
      </c>
      <c r="J272" s="4" t="s">
        <v>169</v>
      </c>
      <c r="K272" s="19" t="s">
        <v>592</v>
      </c>
      <c r="L272" s="36" t="s">
        <v>593</v>
      </c>
      <c r="M272" s="4" t="s">
        <v>13</v>
      </c>
      <c r="N272" s="4" t="s">
        <v>5</v>
      </c>
      <c r="O272" s="4" t="s">
        <v>2</v>
      </c>
      <c r="P272" s="4" t="s">
        <v>43</v>
      </c>
      <c r="Q272" s="4" t="s">
        <v>557</v>
      </c>
      <c r="R272" s="14" t="s">
        <v>594</v>
      </c>
    </row>
    <row r="273" spans="1:18" ht="13.9" customHeight="1">
      <c r="A273" s="5" t="s">
        <v>549</v>
      </c>
      <c r="B273" s="6" t="s">
        <v>553</v>
      </c>
      <c r="C273" s="6" t="s">
        <v>948</v>
      </c>
      <c r="D273" s="5" t="s">
        <v>53</v>
      </c>
      <c r="E273" s="8"/>
      <c r="F273" s="11">
        <v>43909</v>
      </c>
      <c r="G273" s="10">
        <f t="shared" ca="1" si="4"/>
        <v>228</v>
      </c>
      <c r="H273" s="16" t="s">
        <v>51</v>
      </c>
      <c r="I273" s="4" t="s">
        <v>567</v>
      </c>
      <c r="J273" s="4" t="s">
        <v>282</v>
      </c>
      <c r="K273" s="19" t="s">
        <v>568</v>
      </c>
      <c r="L273" s="36" t="s">
        <v>569</v>
      </c>
      <c r="M273" s="4" t="s">
        <v>14</v>
      </c>
      <c r="N273" s="4" t="s">
        <v>9</v>
      </c>
      <c r="O273" s="4" t="s">
        <v>2</v>
      </c>
      <c r="P273" s="4" t="s">
        <v>43</v>
      </c>
      <c r="Q273" s="4" t="s">
        <v>557</v>
      </c>
      <c r="R273" s="14" t="s">
        <v>570</v>
      </c>
    </row>
    <row r="274" spans="1:18" ht="13.9" customHeight="1">
      <c r="A274" s="5" t="s">
        <v>180</v>
      </c>
      <c r="B274" s="6" t="s">
        <v>176</v>
      </c>
      <c r="D274" s="5" t="s">
        <v>45</v>
      </c>
      <c r="E274" s="7">
        <v>7000000</v>
      </c>
      <c r="F274" s="11">
        <v>43908</v>
      </c>
      <c r="G274" s="10">
        <f t="shared" ca="1" si="4"/>
        <v>229</v>
      </c>
      <c r="H274" s="51" t="s">
        <v>40</v>
      </c>
      <c r="I274" s="4" t="s">
        <v>202</v>
      </c>
      <c r="K274" s="19"/>
      <c r="M274" s="4" t="s">
        <v>12</v>
      </c>
      <c r="N274" s="4" t="s">
        <v>4</v>
      </c>
      <c r="O274" s="4" t="s">
        <v>35</v>
      </c>
      <c r="P274" s="4" t="s">
        <v>42</v>
      </c>
      <c r="R274" s="14" t="s">
        <v>538</v>
      </c>
    </row>
    <row r="275" spans="1:18" ht="13.9" customHeight="1">
      <c r="A275" s="5" t="s">
        <v>543</v>
      </c>
      <c r="B275" s="6" t="s">
        <v>154</v>
      </c>
      <c r="D275" s="5" t="s">
        <v>53</v>
      </c>
      <c r="E275" s="8"/>
      <c r="F275" s="11">
        <v>43908</v>
      </c>
      <c r="G275" s="10">
        <f t="shared" ca="1" si="4"/>
        <v>229</v>
      </c>
      <c r="H275" s="16" t="s">
        <v>51</v>
      </c>
      <c r="I275" s="4" t="s">
        <v>571</v>
      </c>
      <c r="K275" s="19">
        <v>4522166322</v>
      </c>
      <c r="L275" s="66" t="s">
        <v>572</v>
      </c>
      <c r="M275" s="4" t="s">
        <v>14</v>
      </c>
      <c r="N275" s="4" t="s">
        <v>4</v>
      </c>
      <c r="O275" s="4" t="s">
        <v>3</v>
      </c>
      <c r="P275" s="4" t="s">
        <v>43</v>
      </c>
    </row>
    <row r="276" spans="1:18" ht="13.9" customHeight="1">
      <c r="A276" s="5" t="s">
        <v>546</v>
      </c>
      <c r="B276" s="6" t="s">
        <v>551</v>
      </c>
      <c r="D276" s="5" t="s">
        <v>44</v>
      </c>
      <c r="E276" s="8"/>
      <c r="F276" s="11">
        <v>43907</v>
      </c>
      <c r="G276" s="10">
        <f t="shared" ca="1" si="4"/>
        <v>230</v>
      </c>
      <c r="H276" s="16" t="s">
        <v>51</v>
      </c>
      <c r="K276" s="19"/>
      <c r="L276" s="36" t="s">
        <v>559</v>
      </c>
      <c r="M276" s="4" t="s">
        <v>12</v>
      </c>
      <c r="O276" s="4" t="s">
        <v>3</v>
      </c>
      <c r="P276" s="4" t="s">
        <v>43</v>
      </c>
      <c r="R276" s="14" t="s">
        <v>562</v>
      </c>
    </row>
    <row r="277" spans="1:18" ht="13.9" customHeight="1">
      <c r="A277" s="5" t="s">
        <v>545</v>
      </c>
      <c r="B277" s="6" t="s">
        <v>550</v>
      </c>
      <c r="D277" s="5" t="s">
        <v>44</v>
      </c>
      <c r="E277" s="8"/>
      <c r="F277" s="11">
        <v>43907</v>
      </c>
      <c r="G277" s="10">
        <f t="shared" ca="1" si="4"/>
        <v>230</v>
      </c>
      <c r="H277" s="16" t="s">
        <v>51</v>
      </c>
      <c r="I277" s="4" t="s">
        <v>560</v>
      </c>
      <c r="J277" s="4" t="s">
        <v>169</v>
      </c>
      <c r="K277" s="19"/>
      <c r="M277" s="4" t="s">
        <v>12</v>
      </c>
      <c r="N277" s="4" t="s">
        <v>24</v>
      </c>
      <c r="O277" s="4" t="s">
        <v>3</v>
      </c>
      <c r="P277" s="4" t="s">
        <v>43</v>
      </c>
      <c r="R277" s="27" t="s">
        <v>561</v>
      </c>
    </row>
    <row r="278" spans="1:18" ht="13.9" customHeight="1">
      <c r="A278" s="5" t="s">
        <v>181</v>
      </c>
      <c r="B278" s="6" t="s">
        <v>176</v>
      </c>
      <c r="C278" s="6" t="s">
        <v>944</v>
      </c>
      <c r="D278" s="5" t="s">
        <v>45</v>
      </c>
      <c r="E278" s="93">
        <v>7000000</v>
      </c>
      <c r="F278" s="11">
        <v>43900</v>
      </c>
      <c r="G278" s="42">
        <f t="shared" ca="1" si="4"/>
        <v>237</v>
      </c>
      <c r="H278" s="51" t="s">
        <v>40</v>
      </c>
      <c r="I278" s="4" t="s">
        <v>192</v>
      </c>
      <c r="K278" s="19"/>
      <c r="M278" s="4" t="s">
        <v>13</v>
      </c>
      <c r="N278" s="4" t="s">
        <v>4</v>
      </c>
      <c r="O278" s="4" t="s">
        <v>2</v>
      </c>
      <c r="P278" s="4" t="s">
        <v>42</v>
      </c>
      <c r="Q278" s="6"/>
    </row>
    <row r="279" spans="1:18" ht="13.9" customHeight="1">
      <c r="A279" s="5" t="s">
        <v>131</v>
      </c>
      <c r="B279" s="6" t="s">
        <v>71</v>
      </c>
      <c r="D279" s="5" t="s">
        <v>53</v>
      </c>
      <c r="E279" s="17">
        <v>2812500</v>
      </c>
      <c r="F279" s="11">
        <v>43894</v>
      </c>
      <c r="G279" s="42">
        <f t="shared" ca="1" si="4"/>
        <v>243</v>
      </c>
      <c r="H279" s="16" t="s">
        <v>40</v>
      </c>
      <c r="I279" s="4" t="s">
        <v>132</v>
      </c>
      <c r="K279" s="75">
        <v>91850753</v>
      </c>
      <c r="L279" s="77" t="s">
        <v>133</v>
      </c>
      <c r="M279" s="4" t="s">
        <v>12</v>
      </c>
      <c r="N279" s="6" t="s">
        <v>7</v>
      </c>
      <c r="O279" s="4" t="s">
        <v>2</v>
      </c>
      <c r="P279" s="4" t="s">
        <v>22</v>
      </c>
      <c r="Q279" s="6" t="s">
        <v>15</v>
      </c>
    </row>
    <row r="280" spans="1:18" ht="13.9" customHeight="1">
      <c r="A280" s="5" t="s">
        <v>480</v>
      </c>
      <c r="B280" s="6" t="s">
        <v>479</v>
      </c>
      <c r="D280" s="5" t="s">
        <v>44</v>
      </c>
      <c r="E280" s="9">
        <v>13000000</v>
      </c>
      <c r="F280" s="11">
        <v>43893</v>
      </c>
      <c r="G280" s="10">
        <f t="shared" ca="1" si="4"/>
        <v>244</v>
      </c>
      <c r="H280" s="51" t="s">
        <v>40</v>
      </c>
      <c r="I280" s="4" t="s">
        <v>481</v>
      </c>
      <c r="J280" s="4" t="s">
        <v>211</v>
      </c>
      <c r="K280" s="19"/>
      <c r="L280" s="44"/>
      <c r="M280" s="4" t="s">
        <v>12</v>
      </c>
      <c r="N280" s="4" t="s">
        <v>24</v>
      </c>
      <c r="O280" s="4" t="s">
        <v>3</v>
      </c>
    </row>
    <row r="281" spans="1:18" ht="13.9" customHeight="1">
      <c r="A281" s="5" t="s">
        <v>473</v>
      </c>
      <c r="B281" s="6" t="s">
        <v>176</v>
      </c>
      <c r="D281" s="5" t="s">
        <v>45</v>
      </c>
      <c r="E281" s="7">
        <v>7000000</v>
      </c>
      <c r="F281" s="11">
        <v>43892</v>
      </c>
      <c r="G281" s="10">
        <f t="shared" ca="1" si="4"/>
        <v>245</v>
      </c>
      <c r="H281" s="51" t="s">
        <v>40</v>
      </c>
      <c r="K281" s="19"/>
      <c r="L281" s="36"/>
      <c r="M281" s="4" t="s">
        <v>13</v>
      </c>
      <c r="N281" s="4" t="s">
        <v>4</v>
      </c>
      <c r="O281" s="4" t="s">
        <v>2</v>
      </c>
      <c r="P281" s="4" t="s">
        <v>42</v>
      </c>
    </row>
    <row r="282" spans="1:18" ht="13.9" customHeight="1">
      <c r="A282" s="5" t="s">
        <v>26</v>
      </c>
      <c r="B282" s="6" t="s">
        <v>189</v>
      </c>
      <c r="C282" s="6" t="s">
        <v>948</v>
      </c>
      <c r="D282" s="5" t="s">
        <v>44</v>
      </c>
      <c r="E282" s="82">
        <v>14000000</v>
      </c>
      <c r="F282" s="11">
        <v>43886</v>
      </c>
      <c r="G282" s="10">
        <f t="shared" ca="1" si="4"/>
        <v>251</v>
      </c>
      <c r="H282" s="67" t="s">
        <v>40</v>
      </c>
      <c r="I282" s="4" t="s">
        <v>34</v>
      </c>
      <c r="K282" s="19">
        <v>98344523</v>
      </c>
      <c r="L282" s="36" t="s">
        <v>58</v>
      </c>
      <c r="M282" s="4" t="s">
        <v>13</v>
      </c>
      <c r="N282" s="4" t="s">
        <v>4</v>
      </c>
      <c r="O282" s="4" t="s">
        <v>2</v>
      </c>
      <c r="P282" s="4" t="s">
        <v>22</v>
      </c>
      <c r="Q282" s="4" t="s">
        <v>143</v>
      </c>
    </row>
    <row r="283" spans="1:18">
      <c r="A283" s="80" t="s">
        <v>26</v>
      </c>
      <c r="B283" s="54" t="s">
        <v>190</v>
      </c>
      <c r="C283" s="54"/>
      <c r="D283" s="80" t="s">
        <v>44</v>
      </c>
      <c r="E283" s="81">
        <v>14000000</v>
      </c>
      <c r="F283" s="83">
        <v>43886</v>
      </c>
      <c r="G283" s="70">
        <f t="shared" ca="1" si="4"/>
        <v>251</v>
      </c>
      <c r="H283" s="51" t="s">
        <v>40</v>
      </c>
      <c r="I283" s="4" t="s">
        <v>34</v>
      </c>
      <c r="K283" s="19">
        <v>98344523</v>
      </c>
      <c r="L283" s="36" t="s">
        <v>58</v>
      </c>
      <c r="M283" s="4" t="s">
        <v>13</v>
      </c>
      <c r="N283" s="4" t="s">
        <v>4</v>
      </c>
      <c r="O283" s="4" t="s">
        <v>2</v>
      </c>
      <c r="P283" s="4" t="s">
        <v>22</v>
      </c>
      <c r="Q283" s="3" t="s">
        <v>23</v>
      </c>
      <c r="R283" s="27"/>
    </row>
    <row r="284" spans="1:18">
      <c r="A284" s="5" t="s">
        <v>177</v>
      </c>
      <c r="B284" s="6" t="s">
        <v>176</v>
      </c>
      <c r="D284" s="5" t="s">
        <v>45</v>
      </c>
      <c r="E284" s="7">
        <v>7000000</v>
      </c>
      <c r="F284" s="11">
        <v>43873</v>
      </c>
      <c r="G284" s="10">
        <f t="shared" ca="1" si="4"/>
        <v>264</v>
      </c>
      <c r="H284" s="51" t="s">
        <v>40</v>
      </c>
      <c r="I284" s="4" t="s">
        <v>203</v>
      </c>
      <c r="K284" s="19"/>
      <c r="M284" s="4" t="s">
        <v>12</v>
      </c>
      <c r="N284" s="4" t="s">
        <v>4</v>
      </c>
      <c r="O284" s="4" t="s">
        <v>35</v>
      </c>
      <c r="P284" s="4" t="s">
        <v>42</v>
      </c>
    </row>
    <row r="285" spans="1:18" ht="13.9" customHeight="1">
      <c r="A285" s="5" t="s">
        <v>32</v>
      </c>
      <c r="B285" s="6" t="s">
        <v>176</v>
      </c>
      <c r="C285" s="6" t="s">
        <v>944</v>
      </c>
      <c r="D285" s="5" t="s">
        <v>45</v>
      </c>
      <c r="E285" s="7">
        <v>7000000</v>
      </c>
      <c r="F285" s="11">
        <v>43873</v>
      </c>
      <c r="G285" s="10">
        <f t="shared" ca="1" si="4"/>
        <v>264</v>
      </c>
      <c r="H285" s="51" t="s">
        <v>40</v>
      </c>
      <c r="I285" s="4" t="s">
        <v>191</v>
      </c>
      <c r="J285" s="4" t="s">
        <v>169</v>
      </c>
      <c r="K285" s="19"/>
      <c r="M285" s="4" t="s">
        <v>13</v>
      </c>
      <c r="N285" s="4" t="s">
        <v>4</v>
      </c>
      <c r="O285" s="4" t="s">
        <v>2</v>
      </c>
      <c r="P285" s="4" t="s">
        <v>42</v>
      </c>
      <c r="Q285" s="4" t="s">
        <v>60</v>
      </c>
    </row>
    <row r="286" spans="1:18" ht="13.9" customHeight="1">
      <c r="A286" s="5" t="s">
        <v>178</v>
      </c>
      <c r="B286" s="6" t="s">
        <v>176</v>
      </c>
      <c r="D286" s="5" t="s">
        <v>45</v>
      </c>
      <c r="E286" s="7">
        <v>7000000</v>
      </c>
      <c r="F286" s="11">
        <v>43873</v>
      </c>
      <c r="G286" s="10">
        <f t="shared" ca="1" si="4"/>
        <v>264</v>
      </c>
      <c r="H286" s="51" t="s">
        <v>40</v>
      </c>
      <c r="I286" s="4" t="s">
        <v>200</v>
      </c>
      <c r="K286" s="19"/>
      <c r="M286" s="4" t="s">
        <v>12</v>
      </c>
      <c r="N286" s="4" t="s">
        <v>4</v>
      </c>
      <c r="O286" s="4" t="s">
        <v>2</v>
      </c>
      <c r="P286" s="4" t="s">
        <v>42</v>
      </c>
    </row>
    <row r="287" spans="1:18" ht="13.9" customHeight="1">
      <c r="A287" s="5" t="s">
        <v>179</v>
      </c>
      <c r="B287" s="6" t="s">
        <v>176</v>
      </c>
      <c r="D287" s="5" t="s">
        <v>45</v>
      </c>
      <c r="E287" s="7">
        <v>7000000</v>
      </c>
      <c r="F287" s="11">
        <v>43872</v>
      </c>
      <c r="G287" s="10">
        <f t="shared" ca="1" si="4"/>
        <v>265</v>
      </c>
      <c r="H287" s="51" t="s">
        <v>40</v>
      </c>
      <c r="I287" s="4" t="s">
        <v>201</v>
      </c>
      <c r="K287" s="19"/>
      <c r="M287" s="4" t="s">
        <v>12</v>
      </c>
      <c r="N287" s="4" t="s">
        <v>4</v>
      </c>
      <c r="O287" s="4" t="s">
        <v>3</v>
      </c>
      <c r="P287" s="4" t="s">
        <v>42</v>
      </c>
    </row>
    <row r="288" spans="1:18" ht="13.9" customHeight="1">
      <c r="A288" s="5" t="s">
        <v>184</v>
      </c>
      <c r="B288" s="6" t="s">
        <v>176</v>
      </c>
      <c r="D288" s="5" t="s">
        <v>45</v>
      </c>
      <c r="E288" s="7">
        <v>7000000</v>
      </c>
      <c r="F288" s="11">
        <v>43871</v>
      </c>
      <c r="G288" s="10">
        <f t="shared" ca="1" si="4"/>
        <v>266</v>
      </c>
      <c r="H288" s="51" t="s">
        <v>40</v>
      </c>
      <c r="I288" s="4" t="s">
        <v>195</v>
      </c>
      <c r="K288" s="19"/>
      <c r="M288" s="4" t="s">
        <v>13</v>
      </c>
      <c r="N288" s="4" t="s">
        <v>4</v>
      </c>
      <c r="O288" s="4" t="s">
        <v>3</v>
      </c>
      <c r="P288" s="4" t="s">
        <v>42</v>
      </c>
    </row>
    <row r="289" spans="1:18" ht="13.9" customHeight="1">
      <c r="A289" s="5" t="s">
        <v>183</v>
      </c>
      <c r="B289" s="6" t="s">
        <v>176</v>
      </c>
      <c r="C289" s="6" t="s">
        <v>948</v>
      </c>
      <c r="D289" s="5" t="s">
        <v>45</v>
      </c>
      <c r="E289" s="7">
        <v>7000000</v>
      </c>
      <c r="F289" s="11">
        <v>43871</v>
      </c>
      <c r="G289" s="10">
        <f t="shared" ca="1" si="4"/>
        <v>266</v>
      </c>
      <c r="H289" s="51" t="s">
        <v>40</v>
      </c>
      <c r="I289" s="4" t="s">
        <v>194</v>
      </c>
      <c r="J289" s="4" t="s">
        <v>169</v>
      </c>
      <c r="K289" s="19"/>
      <c r="M289" s="4" t="s">
        <v>13</v>
      </c>
      <c r="N289" s="4" t="s">
        <v>4</v>
      </c>
      <c r="O289" s="4" t="s">
        <v>2</v>
      </c>
      <c r="P289" s="4" t="s">
        <v>42</v>
      </c>
      <c r="R289" s="27"/>
    </row>
    <row r="290" spans="1:18" ht="13.9" customHeight="1">
      <c r="A290" s="5" t="s">
        <v>188</v>
      </c>
      <c r="B290" s="6" t="s">
        <v>176</v>
      </c>
      <c r="D290" s="5" t="s">
        <v>45</v>
      </c>
      <c r="E290" s="7">
        <v>7000000</v>
      </c>
      <c r="F290" s="11">
        <v>43871</v>
      </c>
      <c r="G290" s="10">
        <f t="shared" ca="1" si="4"/>
        <v>266</v>
      </c>
      <c r="H290" s="51" t="s">
        <v>40</v>
      </c>
      <c r="I290" s="4" t="s">
        <v>196</v>
      </c>
      <c r="K290" s="19"/>
      <c r="M290" s="4" t="s">
        <v>13</v>
      </c>
      <c r="N290" s="4" t="s">
        <v>4</v>
      </c>
      <c r="O290" s="4" t="s">
        <v>3</v>
      </c>
      <c r="P290" s="4" t="s">
        <v>42</v>
      </c>
    </row>
    <row r="291" spans="1:18" ht="13.9" customHeight="1">
      <c r="A291" s="5" t="s">
        <v>186</v>
      </c>
      <c r="B291" s="6" t="s">
        <v>176</v>
      </c>
      <c r="D291" s="5" t="s">
        <v>45</v>
      </c>
      <c r="E291" s="7">
        <v>7000000</v>
      </c>
      <c r="F291" s="11">
        <v>43871</v>
      </c>
      <c r="G291" s="10">
        <f t="shared" ca="1" si="4"/>
        <v>266</v>
      </c>
      <c r="H291" s="51" t="s">
        <v>40</v>
      </c>
      <c r="I291" s="4" t="s">
        <v>198</v>
      </c>
      <c r="K291" s="19"/>
      <c r="M291" s="4" t="s">
        <v>13</v>
      </c>
      <c r="N291" s="4" t="s">
        <v>4</v>
      </c>
      <c r="O291" s="4" t="s">
        <v>3</v>
      </c>
      <c r="P291" s="4" t="s">
        <v>42</v>
      </c>
      <c r="R291" s="27"/>
    </row>
    <row r="292" spans="1:18" ht="13.9" customHeight="1">
      <c r="A292" s="5" t="s">
        <v>187</v>
      </c>
      <c r="B292" s="6" t="s">
        <v>176</v>
      </c>
      <c r="D292" s="5" t="s">
        <v>45</v>
      </c>
      <c r="E292" s="7">
        <v>7000000</v>
      </c>
      <c r="F292" s="11">
        <v>43871</v>
      </c>
      <c r="G292" s="10">
        <f t="shared" ca="1" si="4"/>
        <v>266</v>
      </c>
      <c r="H292" s="51" t="s">
        <v>40</v>
      </c>
      <c r="I292" s="4" t="s">
        <v>204</v>
      </c>
      <c r="K292" s="19"/>
      <c r="L292" s="36" t="s">
        <v>205</v>
      </c>
      <c r="M292" s="4" t="s">
        <v>13</v>
      </c>
      <c r="N292" s="4" t="s">
        <v>4</v>
      </c>
      <c r="O292" s="4" t="s">
        <v>3</v>
      </c>
      <c r="P292" s="4" t="s">
        <v>42</v>
      </c>
    </row>
    <row r="293" spans="1:18">
      <c r="A293" s="5" t="s">
        <v>185</v>
      </c>
      <c r="B293" s="6" t="s">
        <v>176</v>
      </c>
      <c r="D293" s="5" t="s">
        <v>45</v>
      </c>
      <c r="E293" s="7">
        <v>7000000</v>
      </c>
      <c r="F293" s="11">
        <v>43871</v>
      </c>
      <c r="G293" s="10">
        <f t="shared" ca="1" si="4"/>
        <v>266</v>
      </c>
      <c r="H293" s="51" t="s">
        <v>40</v>
      </c>
      <c r="I293" s="4" t="s">
        <v>197</v>
      </c>
      <c r="K293" s="19"/>
      <c r="M293" s="4" t="s">
        <v>13</v>
      </c>
      <c r="N293" s="4" t="s">
        <v>4</v>
      </c>
      <c r="O293" s="4" t="s">
        <v>3</v>
      </c>
      <c r="P293" s="4" t="s">
        <v>42</v>
      </c>
    </row>
    <row r="294" spans="1:18" ht="13.9" customHeight="1">
      <c r="A294" s="5" t="s">
        <v>26</v>
      </c>
      <c r="B294" s="6" t="s">
        <v>176</v>
      </c>
      <c r="D294" s="5" t="s">
        <v>45</v>
      </c>
      <c r="E294" s="7">
        <v>7000000</v>
      </c>
      <c r="F294" s="11">
        <v>43871</v>
      </c>
      <c r="G294" s="10">
        <f t="shared" ca="1" si="4"/>
        <v>266</v>
      </c>
      <c r="H294" s="51" t="s">
        <v>40</v>
      </c>
      <c r="I294" s="4" t="s">
        <v>199</v>
      </c>
      <c r="K294" s="19"/>
      <c r="M294" s="4" t="s">
        <v>13</v>
      </c>
      <c r="N294" s="4" t="s">
        <v>4</v>
      </c>
      <c r="O294" s="4" t="s">
        <v>3</v>
      </c>
      <c r="P294" s="4" t="s">
        <v>42</v>
      </c>
    </row>
    <row r="295" spans="1:18" ht="13.9" customHeight="1">
      <c r="A295" s="5" t="s">
        <v>182</v>
      </c>
      <c r="B295" s="6" t="s">
        <v>176</v>
      </c>
      <c r="D295" s="5" t="s">
        <v>45</v>
      </c>
      <c r="E295" s="7">
        <v>7000000</v>
      </c>
      <c r="F295" s="11">
        <v>43871</v>
      </c>
      <c r="G295" s="10">
        <f t="shared" ca="1" si="4"/>
        <v>266</v>
      </c>
      <c r="H295" s="51" t="s">
        <v>40</v>
      </c>
      <c r="I295" s="4" t="s">
        <v>193</v>
      </c>
      <c r="K295" s="19"/>
      <c r="M295" s="4" t="s">
        <v>13</v>
      </c>
      <c r="N295" s="4" t="s">
        <v>4</v>
      </c>
      <c r="O295" s="4" t="s">
        <v>35</v>
      </c>
      <c r="P295" s="4" t="s">
        <v>42</v>
      </c>
    </row>
    <row r="296" spans="1:18">
      <c r="A296" s="5" t="s">
        <v>450</v>
      </c>
      <c r="B296" s="6" t="s">
        <v>154</v>
      </c>
      <c r="C296" s="6" t="s">
        <v>947</v>
      </c>
      <c r="D296" s="5" t="s">
        <v>45</v>
      </c>
      <c r="E296" s="8">
        <v>7000000</v>
      </c>
      <c r="F296" s="11">
        <v>43839</v>
      </c>
      <c r="G296" s="10">
        <f t="shared" ca="1" si="4"/>
        <v>298</v>
      </c>
      <c r="H296" s="16" t="s">
        <v>47</v>
      </c>
      <c r="I296" s="4" t="s">
        <v>451</v>
      </c>
      <c r="K296" s="19" t="s">
        <v>452</v>
      </c>
      <c r="L296" s="36" t="s">
        <v>453</v>
      </c>
      <c r="M296" s="4" t="s">
        <v>12</v>
      </c>
      <c r="N296" s="4" t="s">
        <v>4</v>
      </c>
      <c r="O296" s="4" t="s">
        <v>3</v>
      </c>
      <c r="P296" s="4" t="s">
        <v>43</v>
      </c>
      <c r="Q296" s="4" t="s">
        <v>153</v>
      </c>
    </row>
    <row r="297" spans="1:18">
      <c r="A297" s="5" t="s">
        <v>443</v>
      </c>
      <c r="B297" s="6" t="s">
        <v>154</v>
      </c>
      <c r="C297" s="6" t="s">
        <v>947</v>
      </c>
      <c r="D297" s="5" t="s">
        <v>45</v>
      </c>
      <c r="E297" s="8">
        <v>7000000</v>
      </c>
      <c r="F297" s="11">
        <v>43839</v>
      </c>
      <c r="G297" s="10">
        <f t="shared" ca="1" si="4"/>
        <v>298</v>
      </c>
      <c r="H297" s="16" t="s">
        <v>47</v>
      </c>
      <c r="K297" s="19" t="s">
        <v>444</v>
      </c>
      <c r="L297" s="36" t="s">
        <v>445</v>
      </c>
      <c r="M297" s="4" t="s">
        <v>12</v>
      </c>
      <c r="N297" s="4" t="s">
        <v>4</v>
      </c>
      <c r="O297" s="4" t="s">
        <v>3</v>
      </c>
      <c r="P297" s="4" t="s">
        <v>43</v>
      </c>
      <c r="Q297" s="4" t="s">
        <v>153</v>
      </c>
      <c r="R297" s="27"/>
    </row>
    <row r="298" spans="1:18">
      <c r="A298" s="5" t="s">
        <v>433</v>
      </c>
      <c r="B298" s="6" t="s">
        <v>154</v>
      </c>
      <c r="C298" s="6" t="s">
        <v>947</v>
      </c>
      <c r="D298" s="5" t="s">
        <v>45</v>
      </c>
      <c r="E298" s="8">
        <v>7000000</v>
      </c>
      <c r="F298" s="11">
        <v>43839</v>
      </c>
      <c r="G298" s="10">
        <f t="shared" ca="1" si="4"/>
        <v>298</v>
      </c>
      <c r="H298" s="16" t="s">
        <v>47</v>
      </c>
      <c r="K298" s="19" t="s">
        <v>434</v>
      </c>
      <c r="L298" s="36" t="s">
        <v>435</v>
      </c>
      <c r="M298" s="4" t="s">
        <v>12</v>
      </c>
      <c r="N298" s="4" t="s">
        <v>4</v>
      </c>
      <c r="O298" s="4" t="s">
        <v>3</v>
      </c>
      <c r="P298" s="4" t="s">
        <v>43</v>
      </c>
      <c r="Q298" s="4" t="s">
        <v>153</v>
      </c>
    </row>
    <row r="299" spans="1:18">
      <c r="A299" s="5" t="s">
        <v>150</v>
      </c>
      <c r="B299" s="6" t="s">
        <v>154</v>
      </c>
      <c r="C299" s="6" t="s">
        <v>947</v>
      </c>
      <c r="D299" s="5" t="s">
        <v>45</v>
      </c>
      <c r="E299" s="8">
        <v>7000000</v>
      </c>
      <c r="F299" s="11">
        <v>43819</v>
      </c>
      <c r="G299" s="10">
        <f t="shared" ca="1" si="4"/>
        <v>318</v>
      </c>
      <c r="H299" s="16" t="s">
        <v>47</v>
      </c>
      <c r="I299" s="4" t="s">
        <v>151</v>
      </c>
      <c r="J299" s="4" t="s">
        <v>282</v>
      </c>
      <c r="K299" s="19">
        <v>90146717</v>
      </c>
      <c r="L299" s="36" t="s">
        <v>152</v>
      </c>
      <c r="M299" s="4" t="s">
        <v>12</v>
      </c>
      <c r="N299" s="4" t="s">
        <v>4</v>
      </c>
      <c r="O299" s="4" t="s">
        <v>2</v>
      </c>
      <c r="P299" s="4" t="s">
        <v>43</v>
      </c>
      <c r="Q299" s="4" t="s">
        <v>153</v>
      </c>
    </row>
    <row r="300" spans="1:18">
      <c r="A300" s="5" t="s">
        <v>376</v>
      </c>
      <c r="B300" s="6" t="s">
        <v>71</v>
      </c>
      <c r="D300" s="5" t="s">
        <v>44</v>
      </c>
      <c r="E300" s="8">
        <v>13000000</v>
      </c>
      <c r="F300" s="11">
        <v>43817</v>
      </c>
      <c r="G300" s="10">
        <f t="shared" ca="1" si="4"/>
        <v>320</v>
      </c>
      <c r="H300" s="16" t="s">
        <v>40</v>
      </c>
      <c r="I300" s="4" t="s">
        <v>377</v>
      </c>
      <c r="K300" s="19"/>
      <c r="L300" s="36" t="s">
        <v>378</v>
      </c>
      <c r="M300" s="4" t="s">
        <v>12</v>
      </c>
      <c r="O300" s="4" t="s">
        <v>3</v>
      </c>
    </row>
    <row r="301" spans="1:18">
      <c r="A301" s="5" t="s">
        <v>160</v>
      </c>
      <c r="B301" s="6" t="s">
        <v>154</v>
      </c>
      <c r="C301" s="6" t="s">
        <v>947</v>
      </c>
      <c r="D301" s="5" t="s">
        <v>45</v>
      </c>
      <c r="E301" s="8">
        <v>7000000</v>
      </c>
      <c r="F301" s="11">
        <v>43809</v>
      </c>
      <c r="G301" s="10">
        <f t="shared" ca="1" si="4"/>
        <v>328</v>
      </c>
      <c r="H301" s="16" t="s">
        <v>47</v>
      </c>
      <c r="I301" s="4" t="s">
        <v>161</v>
      </c>
      <c r="J301" s="4" t="s">
        <v>282</v>
      </c>
      <c r="K301" s="19">
        <v>70111880</v>
      </c>
      <c r="L301" s="36" t="s">
        <v>162</v>
      </c>
      <c r="M301" s="4" t="s">
        <v>12</v>
      </c>
      <c r="N301" s="4" t="s">
        <v>4</v>
      </c>
      <c r="O301" s="4" t="s">
        <v>2</v>
      </c>
      <c r="P301" s="4" t="s">
        <v>43</v>
      </c>
      <c r="Q301" s="4" t="s">
        <v>153</v>
      </c>
      <c r="R301" s="27"/>
    </row>
    <row r="302" spans="1:18">
      <c r="A302" s="5" t="s">
        <v>112</v>
      </c>
      <c r="B302" s="6" t="s">
        <v>154</v>
      </c>
      <c r="C302" s="6" t="s">
        <v>947</v>
      </c>
      <c r="D302" s="5" t="s">
        <v>45</v>
      </c>
      <c r="E302" s="8">
        <v>7000000</v>
      </c>
      <c r="F302" s="11">
        <v>43801</v>
      </c>
      <c r="G302" s="10">
        <f t="shared" ca="1" si="4"/>
        <v>336</v>
      </c>
      <c r="H302" s="16" t="s">
        <v>47</v>
      </c>
      <c r="I302" s="4" t="s">
        <v>113</v>
      </c>
      <c r="K302" s="19">
        <v>95127945</v>
      </c>
      <c r="L302" s="36" t="s">
        <v>114</v>
      </c>
      <c r="M302" s="4" t="s">
        <v>12</v>
      </c>
      <c r="N302" s="4" t="s">
        <v>5</v>
      </c>
      <c r="O302" s="4" t="s">
        <v>2</v>
      </c>
      <c r="P302" s="4" t="s">
        <v>43</v>
      </c>
      <c r="Q302" s="4" t="s">
        <v>153</v>
      </c>
      <c r="R302" s="14" t="s">
        <v>515</v>
      </c>
    </row>
    <row r="303" spans="1:18">
      <c r="A303" s="5" t="s">
        <v>368</v>
      </c>
      <c r="B303" s="6" t="s">
        <v>166</v>
      </c>
      <c r="C303" s="6" t="s">
        <v>947</v>
      </c>
      <c r="D303" s="5" t="s">
        <v>46</v>
      </c>
      <c r="E303" s="8">
        <v>1250000</v>
      </c>
      <c r="F303" s="11">
        <v>43791</v>
      </c>
      <c r="G303" s="10">
        <f t="shared" ca="1" si="4"/>
        <v>346</v>
      </c>
      <c r="H303" s="16" t="s">
        <v>47</v>
      </c>
      <c r="I303" s="4" t="s">
        <v>369</v>
      </c>
      <c r="J303" s="4" t="s">
        <v>282</v>
      </c>
      <c r="K303" s="6" t="s">
        <v>370</v>
      </c>
      <c r="L303" s="40" t="s">
        <v>371</v>
      </c>
      <c r="M303" s="4" t="s">
        <v>12</v>
      </c>
      <c r="N303" s="4" t="s">
        <v>4</v>
      </c>
      <c r="O303" s="4" t="s">
        <v>3</v>
      </c>
      <c r="P303" s="4" t="s">
        <v>43</v>
      </c>
      <c r="Q303" s="4" t="s">
        <v>30</v>
      </c>
      <c r="R303" s="14" t="s">
        <v>482</v>
      </c>
    </row>
    <row r="304" spans="1:18">
      <c r="E304" s="8"/>
      <c r="G304" s="10"/>
      <c r="K304" s="19"/>
    </row>
    <row r="305" spans="5:18">
      <c r="E305" s="8"/>
      <c r="G305" s="10"/>
      <c r="K305" s="19"/>
    </row>
    <row r="306" spans="5:18">
      <c r="E306" s="8"/>
      <c r="G306" s="10"/>
      <c r="K306" s="19"/>
    </row>
    <row r="307" spans="5:18">
      <c r="E307" s="8"/>
      <c r="G307" s="10"/>
      <c r="K307" s="19"/>
      <c r="R307" s="27"/>
    </row>
    <row r="308" spans="5:18">
      <c r="E308" s="8"/>
      <c r="G308" s="10"/>
      <c r="K308" s="19"/>
    </row>
    <row r="309" spans="5:18">
      <c r="E309" s="8"/>
      <c r="G309" s="10"/>
      <c r="K309" s="19"/>
    </row>
    <row r="310" spans="5:18">
      <c r="E310" s="8"/>
      <c r="G310" s="10"/>
      <c r="K310" s="19"/>
    </row>
    <row r="311" spans="5:18">
      <c r="E311" s="8"/>
      <c r="G311" s="10"/>
      <c r="K311" s="19"/>
      <c r="R311" s="27"/>
    </row>
    <row r="312" spans="5:18">
      <c r="E312" s="8"/>
      <c r="G312" s="10"/>
      <c r="K312" s="19"/>
    </row>
    <row r="313" spans="5:18">
      <c r="E313" s="8"/>
      <c r="G313" s="10"/>
      <c r="K313" s="19"/>
    </row>
    <row r="314" spans="5:18">
      <c r="E314" s="8"/>
      <c r="G314" s="10"/>
      <c r="K314" s="19"/>
    </row>
    <row r="315" spans="5:18">
      <c r="E315" s="8"/>
      <c r="G315" s="10"/>
      <c r="K315" s="19"/>
    </row>
    <row r="316" spans="5:18">
      <c r="E316" s="8"/>
      <c r="G316" s="10"/>
      <c r="K316" s="19"/>
    </row>
    <row r="317" spans="5:18">
      <c r="E317" s="8"/>
      <c r="G317" s="10"/>
      <c r="K317" s="19"/>
      <c r="R317" s="27"/>
    </row>
    <row r="318" spans="5:18">
      <c r="E318" s="8"/>
      <c r="G318" s="10"/>
      <c r="K318" s="19"/>
    </row>
    <row r="319" spans="5:18">
      <c r="E319" s="8"/>
      <c r="G319" s="10"/>
      <c r="K319" s="19"/>
      <c r="R319" s="27"/>
    </row>
    <row r="320" spans="5:18">
      <c r="E320" s="8"/>
      <c r="G320" s="10"/>
      <c r="K320" s="19"/>
    </row>
    <row r="321" spans="5:18">
      <c r="E321" s="8"/>
      <c r="G321" s="10"/>
      <c r="K321" s="19"/>
    </row>
    <row r="322" spans="5:18">
      <c r="E322" s="8"/>
      <c r="G322" s="10"/>
      <c r="K322" s="19"/>
    </row>
    <row r="323" spans="5:18">
      <c r="E323" s="8"/>
      <c r="G323" s="10"/>
      <c r="K323" s="19"/>
    </row>
    <row r="324" spans="5:18">
      <c r="E324" s="8"/>
      <c r="G324" s="10"/>
      <c r="K324" s="19"/>
    </row>
    <row r="325" spans="5:18">
      <c r="E325" s="8"/>
      <c r="G325" s="10"/>
      <c r="K325" s="19"/>
      <c r="R325" s="27"/>
    </row>
    <row r="326" spans="5:18">
      <c r="E326" s="8"/>
      <c r="G326" s="10"/>
      <c r="K326" s="19"/>
    </row>
    <row r="327" spans="5:18">
      <c r="E327" s="8"/>
      <c r="G327" s="10"/>
      <c r="K327" s="19"/>
    </row>
    <row r="328" spans="5:18">
      <c r="E328" s="8"/>
      <c r="G328" s="10"/>
      <c r="K328" s="19"/>
    </row>
    <row r="329" spans="5:18">
      <c r="E329" s="8"/>
      <c r="G329" s="10"/>
      <c r="K329" s="19"/>
      <c r="R329" s="27"/>
    </row>
    <row r="330" spans="5:18">
      <c r="E330" s="8"/>
      <c r="G330" s="10"/>
      <c r="K330" s="19"/>
    </row>
    <row r="331" spans="5:18">
      <c r="E331" s="8"/>
      <c r="G331" s="10"/>
      <c r="K331" s="19"/>
    </row>
    <row r="332" spans="5:18">
      <c r="E332" s="8"/>
      <c r="G332" s="10"/>
      <c r="K332" s="19"/>
    </row>
    <row r="333" spans="5:18">
      <c r="E333" s="8"/>
      <c r="G333" s="10"/>
      <c r="K333" s="19"/>
    </row>
    <row r="334" spans="5:18">
      <c r="E334" s="8"/>
      <c r="G334" s="10"/>
      <c r="K334" s="19"/>
    </row>
    <row r="335" spans="5:18">
      <c r="E335" s="8"/>
      <c r="G335" s="10"/>
      <c r="K335" s="19"/>
      <c r="R335" s="27"/>
    </row>
    <row r="336" spans="5:18">
      <c r="E336" s="8"/>
      <c r="G336" s="10"/>
      <c r="K336" s="19"/>
    </row>
    <row r="337" spans="5:18">
      <c r="E337" s="8"/>
      <c r="G337" s="10"/>
      <c r="K337" s="19"/>
    </row>
    <row r="338" spans="5:18">
      <c r="E338" s="8"/>
      <c r="G338" s="10"/>
      <c r="K338" s="19"/>
    </row>
    <row r="339" spans="5:18">
      <c r="E339" s="8"/>
      <c r="G339" s="10"/>
      <c r="K339" s="19"/>
      <c r="R339" s="27"/>
    </row>
    <row r="340" spans="5:18">
      <c r="E340" s="8"/>
      <c r="G340" s="10"/>
      <c r="K340" s="19"/>
    </row>
    <row r="341" spans="5:18">
      <c r="E341" s="8"/>
      <c r="G341" s="10"/>
      <c r="K341" s="19"/>
    </row>
    <row r="342" spans="5:18">
      <c r="E342" s="8"/>
      <c r="G342" s="10"/>
      <c r="K342" s="19"/>
    </row>
    <row r="343" spans="5:18">
      <c r="E343" s="8"/>
      <c r="G343" s="10"/>
      <c r="K343" s="19"/>
    </row>
    <row r="344" spans="5:18">
      <c r="E344" s="8"/>
      <c r="G344" s="10"/>
      <c r="K344" s="19"/>
    </row>
    <row r="345" spans="5:18">
      <c r="E345" s="8"/>
      <c r="G345" s="10"/>
      <c r="K345" s="19"/>
      <c r="R345" s="27"/>
    </row>
    <row r="346" spans="5:18">
      <c r="E346" s="8"/>
      <c r="G346" s="10"/>
      <c r="K346" s="19"/>
    </row>
    <row r="347" spans="5:18">
      <c r="E347" s="8"/>
      <c r="G347" s="10"/>
      <c r="K347" s="19"/>
      <c r="R347" s="27"/>
    </row>
    <row r="348" spans="5:18">
      <c r="E348" s="8"/>
      <c r="G348" s="10"/>
      <c r="K348" s="19"/>
    </row>
    <row r="349" spans="5:18">
      <c r="E349" s="8"/>
      <c r="G349" s="10"/>
      <c r="K349" s="19"/>
    </row>
    <row r="350" spans="5:18">
      <c r="E350" s="8"/>
      <c r="G350" s="10"/>
      <c r="K350" s="19"/>
    </row>
    <row r="351" spans="5:18">
      <c r="E351" s="8"/>
      <c r="G351" s="10"/>
      <c r="K351" s="19"/>
    </row>
    <row r="352" spans="5:18">
      <c r="E352" s="8"/>
      <c r="G352" s="10"/>
      <c r="K352" s="19"/>
    </row>
    <row r="353" spans="5:18">
      <c r="E353" s="8"/>
      <c r="G353" s="10"/>
      <c r="K353" s="19"/>
      <c r="R353" s="27"/>
    </row>
    <row r="354" spans="5:18">
      <c r="E354" s="8"/>
      <c r="G354" s="10"/>
      <c r="K354" s="19"/>
    </row>
    <row r="355" spans="5:18">
      <c r="E355" s="8"/>
      <c r="G355" s="10"/>
      <c r="K355" s="19"/>
    </row>
    <row r="356" spans="5:18">
      <c r="E356" s="8"/>
      <c r="G356" s="10"/>
      <c r="K356" s="19"/>
    </row>
    <row r="357" spans="5:18">
      <c r="E357" s="8"/>
      <c r="G357" s="10"/>
      <c r="K357" s="19"/>
      <c r="R357" s="27"/>
    </row>
    <row r="358" spans="5:18">
      <c r="E358" s="8"/>
      <c r="G358" s="10"/>
      <c r="K358" s="19"/>
    </row>
    <row r="359" spans="5:18">
      <c r="E359" s="8"/>
      <c r="G359" s="10"/>
      <c r="K359" s="19"/>
    </row>
    <row r="360" spans="5:18">
      <c r="E360" s="8"/>
      <c r="G360" s="10"/>
      <c r="K360" s="19"/>
    </row>
    <row r="361" spans="5:18">
      <c r="E361" s="8"/>
      <c r="G361" s="10"/>
      <c r="K361" s="19"/>
    </row>
    <row r="362" spans="5:18">
      <c r="E362" s="8"/>
      <c r="G362" s="10"/>
      <c r="K362" s="19"/>
    </row>
    <row r="363" spans="5:18">
      <c r="E363" s="8"/>
      <c r="G363" s="10"/>
      <c r="K363" s="19"/>
      <c r="R363" s="27"/>
    </row>
    <row r="364" spans="5:18">
      <c r="E364" s="8"/>
      <c r="G364" s="10"/>
      <c r="K364" s="19"/>
    </row>
    <row r="365" spans="5:18">
      <c r="E365" s="8"/>
      <c r="G365" s="10"/>
      <c r="K365" s="19"/>
      <c r="R365" s="27"/>
    </row>
    <row r="366" spans="5:18">
      <c r="E366" s="8"/>
      <c r="G366" s="10"/>
      <c r="K366" s="19"/>
    </row>
    <row r="367" spans="5:18">
      <c r="E367" s="8"/>
      <c r="G367" s="10"/>
      <c r="K367" s="19"/>
    </row>
    <row r="368" spans="5:18">
      <c r="E368" s="8"/>
      <c r="G368" s="10"/>
      <c r="K368" s="19"/>
    </row>
    <row r="369" spans="5:18">
      <c r="E369" s="8"/>
      <c r="G369" s="10"/>
      <c r="K369" s="19"/>
    </row>
    <row r="370" spans="5:18">
      <c r="E370" s="8"/>
      <c r="G370" s="10"/>
      <c r="K370" s="19"/>
    </row>
    <row r="371" spans="5:18">
      <c r="E371" s="8"/>
      <c r="G371" s="10"/>
      <c r="K371" s="19"/>
      <c r="R371" s="27"/>
    </row>
    <row r="372" spans="5:18">
      <c r="E372" s="8"/>
      <c r="G372" s="10"/>
      <c r="K372" s="19"/>
    </row>
    <row r="373" spans="5:18">
      <c r="E373" s="8"/>
      <c r="G373" s="10"/>
      <c r="K373" s="19"/>
    </row>
    <row r="374" spans="5:18">
      <c r="E374" s="8"/>
      <c r="G374" s="10"/>
      <c r="K374" s="19"/>
    </row>
    <row r="375" spans="5:18">
      <c r="E375" s="8"/>
      <c r="G375" s="10"/>
      <c r="K375" s="19"/>
      <c r="R375" s="27"/>
    </row>
    <row r="376" spans="5:18">
      <c r="E376" s="8"/>
      <c r="G376" s="10"/>
      <c r="K376" s="19"/>
    </row>
    <row r="377" spans="5:18">
      <c r="E377" s="8"/>
      <c r="G377" s="10"/>
      <c r="K377" s="19"/>
    </row>
    <row r="378" spans="5:18">
      <c r="E378" s="8"/>
      <c r="G378" s="10"/>
      <c r="K378" s="19"/>
    </row>
    <row r="379" spans="5:18">
      <c r="E379" s="8"/>
      <c r="G379" s="10"/>
      <c r="K379" s="19"/>
    </row>
    <row r="380" spans="5:18">
      <c r="E380" s="8"/>
      <c r="G380" s="10"/>
      <c r="K380" s="19"/>
    </row>
    <row r="381" spans="5:18">
      <c r="E381" s="8"/>
      <c r="G381" s="10"/>
      <c r="K381" s="19"/>
      <c r="R381" s="27"/>
    </row>
    <row r="382" spans="5:18">
      <c r="E382" s="8"/>
      <c r="G382" s="10"/>
      <c r="K382" s="19"/>
    </row>
    <row r="383" spans="5:18">
      <c r="E383" s="8"/>
      <c r="G383" s="10"/>
      <c r="K383" s="19"/>
    </row>
    <row r="384" spans="5:18">
      <c r="E384" s="8"/>
      <c r="G384" s="10"/>
      <c r="K384" s="19"/>
    </row>
    <row r="385" spans="5:18">
      <c r="E385" s="8"/>
      <c r="G385" s="10"/>
      <c r="K385" s="19"/>
      <c r="R385" s="27"/>
    </row>
    <row r="386" spans="5:18">
      <c r="E386" s="8"/>
      <c r="G386" s="10"/>
      <c r="K386" s="19"/>
    </row>
    <row r="387" spans="5:18">
      <c r="E387" s="8"/>
      <c r="G387" s="10"/>
      <c r="K387" s="19"/>
    </row>
    <row r="388" spans="5:18">
      <c r="E388" s="8"/>
      <c r="G388" s="10"/>
      <c r="K388" s="19"/>
    </row>
    <row r="389" spans="5:18">
      <c r="E389" s="8"/>
      <c r="G389" s="10"/>
      <c r="K389" s="19"/>
    </row>
    <row r="390" spans="5:18">
      <c r="E390" s="8"/>
      <c r="G390" s="10"/>
      <c r="K390" s="19"/>
    </row>
    <row r="391" spans="5:18">
      <c r="E391" s="8"/>
      <c r="G391" s="10"/>
      <c r="K391" s="19"/>
      <c r="R391" s="27"/>
    </row>
    <row r="392" spans="5:18">
      <c r="E392" s="8"/>
      <c r="G392" s="10"/>
      <c r="K392" s="19"/>
    </row>
    <row r="393" spans="5:18">
      <c r="E393" s="8"/>
      <c r="G393" s="10"/>
      <c r="K393" s="19"/>
      <c r="R393" s="27"/>
    </row>
    <row r="394" spans="5:18">
      <c r="E394" s="8"/>
      <c r="G394" s="10"/>
      <c r="K394" s="19"/>
    </row>
    <row r="395" spans="5:18">
      <c r="E395" s="8"/>
      <c r="G395" s="10"/>
      <c r="K395" s="19"/>
    </row>
    <row r="396" spans="5:18">
      <c r="E396" s="8"/>
      <c r="G396" s="10"/>
      <c r="K396" s="19"/>
    </row>
    <row r="397" spans="5:18">
      <c r="E397" s="8"/>
      <c r="G397" s="10"/>
      <c r="K397" s="19"/>
    </row>
    <row r="398" spans="5:18">
      <c r="E398" s="8"/>
      <c r="G398" s="10"/>
      <c r="K398" s="19"/>
    </row>
    <row r="399" spans="5:18">
      <c r="E399" s="8"/>
      <c r="G399" s="10"/>
      <c r="K399" s="19"/>
      <c r="R399" s="27"/>
    </row>
    <row r="400" spans="5:18">
      <c r="E400" s="8"/>
      <c r="G400" s="10"/>
      <c r="K400" s="19"/>
    </row>
    <row r="401" spans="5:18">
      <c r="E401" s="8"/>
      <c r="G401" s="10"/>
      <c r="K401" s="19"/>
    </row>
    <row r="402" spans="5:18">
      <c r="E402" s="8"/>
      <c r="G402" s="10"/>
      <c r="K402" s="19"/>
    </row>
    <row r="403" spans="5:18">
      <c r="E403" s="8"/>
      <c r="G403" s="10"/>
      <c r="K403" s="19"/>
      <c r="R403" s="27"/>
    </row>
    <row r="404" spans="5:18">
      <c r="E404" s="8"/>
      <c r="G404" s="10"/>
      <c r="K404" s="19"/>
    </row>
    <row r="405" spans="5:18">
      <c r="E405" s="8"/>
      <c r="G405" s="10"/>
      <c r="K405" s="19"/>
    </row>
    <row r="406" spans="5:18">
      <c r="E406" s="8"/>
      <c r="G406" s="10"/>
      <c r="K406" s="19"/>
    </row>
    <row r="407" spans="5:18">
      <c r="E407" s="8"/>
      <c r="G407" s="10"/>
      <c r="K407" s="19"/>
    </row>
    <row r="408" spans="5:18">
      <c r="E408" s="8"/>
      <c r="G408" s="10"/>
      <c r="K408" s="19"/>
    </row>
    <row r="409" spans="5:18">
      <c r="E409" s="8"/>
      <c r="G409" s="10"/>
      <c r="K409" s="19"/>
      <c r="R409" s="27"/>
    </row>
    <row r="410" spans="5:18">
      <c r="E410" s="8"/>
      <c r="G410" s="10"/>
      <c r="K410" s="19"/>
    </row>
    <row r="411" spans="5:18">
      <c r="E411" s="8"/>
      <c r="G411" s="10"/>
      <c r="K411" s="19"/>
    </row>
    <row r="412" spans="5:18">
      <c r="E412" s="8"/>
      <c r="G412" s="10"/>
      <c r="K412" s="19"/>
    </row>
    <row r="413" spans="5:18">
      <c r="E413" s="8"/>
      <c r="G413" s="10"/>
      <c r="K413" s="19"/>
      <c r="R413" s="27"/>
    </row>
    <row r="414" spans="5:18">
      <c r="E414" s="8"/>
      <c r="G414" s="10"/>
      <c r="K414" s="19"/>
    </row>
    <row r="415" spans="5:18">
      <c r="E415" s="8"/>
      <c r="G415" s="10"/>
      <c r="K415" s="19"/>
    </row>
    <row r="416" spans="5:18">
      <c r="E416" s="8"/>
      <c r="G416" s="10"/>
      <c r="K416" s="19"/>
    </row>
    <row r="417" spans="5:18">
      <c r="E417" s="8"/>
      <c r="G417" s="10"/>
      <c r="K417" s="19"/>
    </row>
    <row r="418" spans="5:18">
      <c r="E418" s="8"/>
      <c r="G418" s="10"/>
      <c r="K418" s="19"/>
    </row>
    <row r="419" spans="5:18">
      <c r="E419" s="8"/>
      <c r="G419" s="10"/>
      <c r="K419" s="19"/>
      <c r="R419" s="27"/>
    </row>
    <row r="420" spans="5:18">
      <c r="E420" s="8"/>
      <c r="G420" s="10"/>
      <c r="K420" s="19"/>
    </row>
    <row r="421" spans="5:18">
      <c r="E421" s="8"/>
      <c r="G421" s="10"/>
      <c r="K421" s="19"/>
      <c r="R421" s="27"/>
    </row>
    <row r="422" spans="5:18">
      <c r="E422" s="8"/>
      <c r="G422" s="10"/>
      <c r="K422" s="19"/>
    </row>
    <row r="423" spans="5:18">
      <c r="E423" s="8"/>
      <c r="G423" s="10"/>
      <c r="K423" s="19"/>
    </row>
    <row r="424" spans="5:18">
      <c r="E424" s="8"/>
      <c r="G424" s="10"/>
      <c r="K424" s="19"/>
    </row>
    <row r="425" spans="5:18">
      <c r="E425" s="8"/>
      <c r="G425" s="10"/>
      <c r="K425" s="19"/>
    </row>
    <row r="426" spans="5:18">
      <c r="E426" s="8"/>
      <c r="G426" s="10"/>
      <c r="K426" s="19"/>
    </row>
    <row r="427" spans="5:18">
      <c r="E427" s="8"/>
      <c r="G427" s="10"/>
      <c r="K427" s="19"/>
      <c r="R427" s="27"/>
    </row>
    <row r="428" spans="5:18">
      <c r="E428" s="8"/>
      <c r="G428" s="10"/>
      <c r="K428" s="19"/>
    </row>
    <row r="429" spans="5:18">
      <c r="E429" s="8"/>
      <c r="G429" s="10"/>
      <c r="K429" s="19"/>
    </row>
    <row r="430" spans="5:18">
      <c r="E430" s="8"/>
      <c r="G430" s="10"/>
      <c r="K430" s="19"/>
    </row>
    <row r="431" spans="5:18">
      <c r="E431" s="8"/>
      <c r="G431" s="10"/>
      <c r="K431" s="19"/>
      <c r="R431" s="27"/>
    </row>
    <row r="432" spans="5:18">
      <c r="E432" s="8"/>
      <c r="G432" s="10"/>
      <c r="K432" s="19"/>
    </row>
    <row r="433" spans="5:18">
      <c r="E433" s="8"/>
      <c r="G433" s="10"/>
      <c r="K433" s="19"/>
    </row>
    <row r="434" spans="5:18">
      <c r="E434" s="8"/>
      <c r="G434" s="10"/>
      <c r="K434" s="19"/>
    </row>
    <row r="435" spans="5:18">
      <c r="E435" s="8"/>
      <c r="G435" s="10"/>
      <c r="K435" s="19"/>
    </row>
    <row r="436" spans="5:18">
      <c r="E436" s="8"/>
      <c r="G436" s="10"/>
      <c r="K436" s="19"/>
    </row>
    <row r="437" spans="5:18">
      <c r="E437" s="8"/>
      <c r="G437" s="10"/>
      <c r="K437" s="19"/>
      <c r="R437" s="27"/>
    </row>
    <row r="438" spans="5:18">
      <c r="E438" s="8"/>
      <c r="G438" s="10"/>
      <c r="K438" s="19"/>
    </row>
    <row r="439" spans="5:18">
      <c r="E439" s="8"/>
      <c r="G439" s="10"/>
      <c r="K439" s="19"/>
    </row>
    <row r="440" spans="5:18">
      <c r="E440" s="8"/>
      <c r="G440" s="10"/>
      <c r="K440" s="19"/>
    </row>
    <row r="441" spans="5:18">
      <c r="E441" s="8"/>
      <c r="G441" s="10"/>
      <c r="K441" s="19"/>
      <c r="R441" s="27"/>
    </row>
    <row r="442" spans="5:18">
      <c r="E442" s="8"/>
      <c r="G442" s="10"/>
      <c r="K442" s="19"/>
    </row>
    <row r="443" spans="5:18">
      <c r="E443" s="8"/>
      <c r="G443" s="10"/>
      <c r="K443" s="19"/>
    </row>
    <row r="444" spans="5:18">
      <c r="E444" s="8"/>
      <c r="G444" s="10"/>
      <c r="K444" s="19"/>
    </row>
    <row r="445" spans="5:18">
      <c r="E445" s="8"/>
      <c r="G445" s="10"/>
      <c r="K445" s="19"/>
    </row>
    <row r="446" spans="5:18">
      <c r="E446" s="8"/>
      <c r="G446" s="10"/>
      <c r="K446" s="19"/>
    </row>
    <row r="447" spans="5:18">
      <c r="E447" s="8"/>
      <c r="G447" s="10"/>
      <c r="K447" s="19"/>
      <c r="R447" s="27"/>
    </row>
    <row r="448" spans="5:18">
      <c r="E448" s="8"/>
      <c r="G448" s="10"/>
      <c r="K448" s="19"/>
    </row>
    <row r="449" spans="5:18">
      <c r="E449" s="8"/>
      <c r="G449" s="10"/>
      <c r="K449" s="19"/>
      <c r="R449" s="27"/>
    </row>
    <row r="450" spans="5:18">
      <c r="E450" s="8"/>
      <c r="G450" s="10"/>
      <c r="K450" s="19"/>
    </row>
    <row r="451" spans="5:18">
      <c r="E451" s="8"/>
      <c r="G451" s="10"/>
      <c r="K451" s="19"/>
    </row>
    <row r="452" spans="5:18">
      <c r="E452" s="8"/>
      <c r="G452" s="10"/>
      <c r="K452" s="19"/>
    </row>
    <row r="453" spans="5:18">
      <c r="E453" s="8"/>
      <c r="G453" s="10"/>
      <c r="K453" s="19"/>
    </row>
    <row r="454" spans="5:18">
      <c r="E454" s="8"/>
      <c r="G454" s="10"/>
      <c r="K454" s="19"/>
    </row>
    <row r="455" spans="5:18">
      <c r="E455" s="8"/>
      <c r="G455" s="10"/>
      <c r="K455" s="19"/>
      <c r="R455" s="27"/>
    </row>
    <row r="456" spans="5:18">
      <c r="E456" s="8"/>
      <c r="G456" s="10"/>
      <c r="K456" s="19"/>
    </row>
    <row r="457" spans="5:18">
      <c r="E457" s="8"/>
      <c r="G457" s="10"/>
      <c r="K457" s="19"/>
    </row>
    <row r="458" spans="5:18">
      <c r="E458" s="8"/>
      <c r="G458" s="10"/>
      <c r="K458" s="19"/>
    </row>
    <row r="459" spans="5:18">
      <c r="E459" s="8"/>
      <c r="G459" s="10"/>
      <c r="K459" s="19"/>
      <c r="R459" s="27"/>
    </row>
    <row r="460" spans="5:18">
      <c r="E460" s="8"/>
      <c r="G460" s="10"/>
      <c r="K460" s="19"/>
    </row>
    <row r="461" spans="5:18">
      <c r="E461" s="8"/>
      <c r="G461" s="10"/>
      <c r="K461" s="19"/>
    </row>
    <row r="462" spans="5:18">
      <c r="E462" s="8"/>
      <c r="G462" s="10"/>
      <c r="K462" s="19"/>
    </row>
    <row r="463" spans="5:18">
      <c r="E463" s="8"/>
      <c r="G463" s="10"/>
      <c r="K463" s="19"/>
    </row>
    <row r="464" spans="5:18">
      <c r="E464" s="8"/>
      <c r="G464" s="10"/>
      <c r="K464" s="19"/>
    </row>
    <row r="465" spans="5:18">
      <c r="E465" s="8"/>
      <c r="G465" s="10"/>
      <c r="K465" s="19"/>
      <c r="R465" s="27"/>
    </row>
    <row r="466" spans="5:18">
      <c r="E466" s="8"/>
      <c r="G466" s="10"/>
      <c r="K466" s="19"/>
    </row>
    <row r="467" spans="5:18">
      <c r="E467" s="8"/>
      <c r="G467" s="10"/>
      <c r="K467" s="19"/>
      <c r="R467" s="27"/>
    </row>
    <row r="468" spans="5:18">
      <c r="E468" s="8"/>
      <c r="G468" s="10"/>
      <c r="K468" s="19"/>
    </row>
    <row r="469" spans="5:18">
      <c r="E469" s="8"/>
      <c r="G469" s="10"/>
      <c r="K469" s="19"/>
    </row>
    <row r="470" spans="5:18">
      <c r="E470" s="8"/>
      <c r="G470" s="10"/>
      <c r="K470" s="19"/>
    </row>
    <row r="471" spans="5:18">
      <c r="E471" s="8"/>
      <c r="G471" s="10"/>
      <c r="K471" s="19"/>
    </row>
    <row r="472" spans="5:18">
      <c r="E472" s="8"/>
      <c r="G472" s="10"/>
      <c r="K472" s="19"/>
    </row>
    <row r="473" spans="5:18">
      <c r="E473" s="8"/>
      <c r="G473" s="10"/>
      <c r="K473" s="19"/>
      <c r="R473" s="27"/>
    </row>
    <row r="474" spans="5:18">
      <c r="E474" s="8"/>
      <c r="G474" s="10"/>
      <c r="K474" s="19"/>
    </row>
    <row r="475" spans="5:18">
      <c r="E475" s="8"/>
      <c r="G475" s="10"/>
      <c r="K475" s="19"/>
    </row>
    <row r="476" spans="5:18">
      <c r="E476" s="8"/>
      <c r="G476" s="10"/>
      <c r="K476" s="19"/>
    </row>
    <row r="477" spans="5:18">
      <c r="E477" s="8"/>
      <c r="G477" s="10"/>
      <c r="K477" s="19"/>
      <c r="R477" s="27"/>
    </row>
    <row r="478" spans="5:18">
      <c r="E478" s="8"/>
      <c r="G478" s="10"/>
      <c r="K478" s="19"/>
    </row>
    <row r="479" spans="5:18">
      <c r="E479" s="8"/>
      <c r="G479" s="10"/>
      <c r="K479" s="19"/>
    </row>
    <row r="480" spans="5:18">
      <c r="E480" s="8"/>
      <c r="G480" s="10"/>
      <c r="K480" s="19"/>
    </row>
    <row r="481" spans="5:18">
      <c r="E481" s="8"/>
      <c r="G481" s="10"/>
      <c r="K481" s="19"/>
    </row>
    <row r="482" spans="5:18">
      <c r="E482" s="8"/>
      <c r="G482" s="10"/>
      <c r="K482" s="19"/>
    </row>
    <row r="483" spans="5:18">
      <c r="E483" s="8"/>
      <c r="G483" s="10"/>
      <c r="K483" s="19"/>
      <c r="R483" s="27"/>
    </row>
    <row r="484" spans="5:18">
      <c r="E484" s="8"/>
      <c r="G484" s="10"/>
      <c r="K484" s="19"/>
    </row>
    <row r="485" spans="5:18">
      <c r="E485" s="8"/>
      <c r="G485" s="10"/>
      <c r="K485" s="19"/>
    </row>
    <row r="486" spans="5:18">
      <c r="E486" s="8"/>
      <c r="G486" s="10"/>
      <c r="K486" s="19"/>
    </row>
    <row r="487" spans="5:18">
      <c r="E487" s="8"/>
      <c r="G487" s="10"/>
      <c r="K487" s="19"/>
      <c r="R487" s="27"/>
    </row>
    <row r="488" spans="5:18">
      <c r="E488" s="8"/>
      <c r="G488" s="10"/>
      <c r="K488" s="19"/>
    </row>
    <row r="489" spans="5:18">
      <c r="E489" s="8"/>
      <c r="G489" s="10"/>
      <c r="K489" s="19"/>
    </row>
    <row r="490" spans="5:18">
      <c r="E490" s="8"/>
      <c r="G490" s="10"/>
      <c r="K490" s="19"/>
    </row>
    <row r="491" spans="5:18">
      <c r="E491" s="8"/>
      <c r="G491" s="10"/>
      <c r="K491" s="19"/>
    </row>
    <row r="492" spans="5:18">
      <c r="E492" s="8"/>
      <c r="G492" s="10"/>
      <c r="K492" s="19"/>
    </row>
    <row r="493" spans="5:18">
      <c r="E493" s="8"/>
      <c r="G493" s="10"/>
      <c r="K493" s="19"/>
      <c r="R493" s="27"/>
    </row>
    <row r="494" spans="5:18">
      <c r="E494" s="8"/>
      <c r="G494" s="10"/>
      <c r="K494" s="19"/>
    </row>
    <row r="495" spans="5:18">
      <c r="E495" s="8"/>
      <c r="G495" s="10"/>
      <c r="K495" s="19"/>
      <c r="R495" s="27"/>
    </row>
    <row r="496" spans="5:18">
      <c r="E496" s="8"/>
      <c r="G496" s="10"/>
      <c r="K496" s="19"/>
    </row>
    <row r="497" spans="5:18">
      <c r="E497" s="8"/>
      <c r="G497" s="10"/>
      <c r="K497" s="19"/>
    </row>
    <row r="498" spans="5:18">
      <c r="E498" s="8"/>
      <c r="G498" s="10"/>
      <c r="K498" s="19"/>
    </row>
    <row r="499" spans="5:18">
      <c r="E499" s="8"/>
      <c r="G499" s="10"/>
      <c r="K499" s="19"/>
    </row>
    <row r="500" spans="5:18">
      <c r="E500" s="8"/>
      <c r="G500" s="10"/>
      <c r="K500" s="19"/>
    </row>
    <row r="501" spans="5:18">
      <c r="E501" s="8"/>
      <c r="G501" s="10"/>
      <c r="K501" s="19"/>
      <c r="R501" s="27"/>
    </row>
    <row r="502" spans="5:18">
      <c r="E502" s="8"/>
      <c r="G502" s="10"/>
      <c r="K502" s="19"/>
    </row>
    <row r="503" spans="5:18">
      <c r="E503" s="8"/>
      <c r="G503" s="10"/>
      <c r="K503" s="19"/>
    </row>
    <row r="504" spans="5:18">
      <c r="E504" s="8"/>
      <c r="G504" s="10"/>
      <c r="K504" s="19"/>
    </row>
    <row r="505" spans="5:18">
      <c r="E505" s="8"/>
      <c r="G505" s="10"/>
      <c r="K505" s="19"/>
      <c r="R505" s="27"/>
    </row>
    <row r="506" spans="5:18">
      <c r="E506" s="8"/>
      <c r="G506" s="10"/>
      <c r="K506" s="19"/>
    </row>
    <row r="507" spans="5:18">
      <c r="E507" s="8"/>
      <c r="G507" s="10"/>
      <c r="K507" s="19"/>
    </row>
    <row r="508" spans="5:18">
      <c r="E508" s="8"/>
      <c r="G508" s="10"/>
      <c r="K508" s="19"/>
    </row>
    <row r="509" spans="5:18">
      <c r="E509" s="8"/>
      <c r="G509" s="10"/>
      <c r="K509" s="19"/>
    </row>
    <row r="510" spans="5:18">
      <c r="E510" s="8"/>
      <c r="G510" s="10"/>
      <c r="K510" s="19"/>
    </row>
    <row r="511" spans="5:18">
      <c r="E511" s="8"/>
      <c r="G511" s="10"/>
      <c r="K511" s="19"/>
      <c r="R511" s="27"/>
    </row>
    <row r="512" spans="5:18">
      <c r="E512" s="8"/>
      <c r="G512" s="10"/>
      <c r="K512" s="19"/>
    </row>
    <row r="513" spans="5:18">
      <c r="E513" s="8"/>
      <c r="G513" s="10"/>
      <c r="K513" s="19"/>
    </row>
    <row r="514" spans="5:18">
      <c r="E514" s="8"/>
      <c r="G514" s="10"/>
      <c r="K514" s="19"/>
    </row>
    <row r="515" spans="5:18">
      <c r="E515" s="8"/>
      <c r="G515" s="10"/>
      <c r="K515" s="19"/>
      <c r="R515" s="27"/>
    </row>
    <row r="516" spans="5:18">
      <c r="E516" s="8"/>
      <c r="G516" s="10"/>
      <c r="K516" s="19"/>
    </row>
    <row r="517" spans="5:18">
      <c r="E517" s="8"/>
      <c r="G517" s="10"/>
      <c r="K517" s="19"/>
    </row>
    <row r="518" spans="5:18">
      <c r="E518" s="8"/>
      <c r="G518" s="10"/>
      <c r="K518" s="19"/>
    </row>
    <row r="519" spans="5:18">
      <c r="E519" s="8"/>
      <c r="G519" s="10"/>
      <c r="K519" s="19"/>
    </row>
    <row r="520" spans="5:18">
      <c r="E520" s="8"/>
      <c r="G520" s="10"/>
      <c r="K520" s="19"/>
    </row>
    <row r="521" spans="5:18">
      <c r="E521" s="8"/>
      <c r="G521" s="10"/>
      <c r="K521" s="19"/>
      <c r="R521" s="27"/>
    </row>
    <row r="522" spans="5:18">
      <c r="E522" s="8"/>
      <c r="G522" s="10"/>
      <c r="K522" s="19"/>
    </row>
    <row r="523" spans="5:18">
      <c r="E523" s="8"/>
      <c r="G523" s="10"/>
      <c r="K523" s="19"/>
      <c r="R523" s="27"/>
    </row>
    <row r="524" spans="5:18">
      <c r="E524" s="8"/>
      <c r="G524" s="10"/>
      <c r="K524" s="19"/>
    </row>
    <row r="525" spans="5:18">
      <c r="E525" s="8"/>
      <c r="G525" s="10"/>
      <c r="K525" s="19"/>
    </row>
    <row r="526" spans="5:18">
      <c r="E526" s="8"/>
      <c r="G526" s="10"/>
      <c r="K526" s="19"/>
    </row>
    <row r="527" spans="5:18">
      <c r="E527" s="8"/>
      <c r="G527" s="10"/>
      <c r="K527" s="19"/>
    </row>
    <row r="528" spans="5:18">
      <c r="E528" s="8"/>
      <c r="G528" s="10"/>
      <c r="K528" s="19"/>
    </row>
    <row r="529" spans="5:18">
      <c r="E529" s="8"/>
      <c r="G529" s="10"/>
      <c r="K529" s="19"/>
      <c r="R529" s="27"/>
    </row>
    <row r="530" spans="5:18">
      <c r="E530" s="8"/>
      <c r="G530" s="10"/>
      <c r="K530" s="19"/>
    </row>
    <row r="531" spans="5:18">
      <c r="E531" s="8"/>
      <c r="G531" s="10"/>
      <c r="K531" s="19"/>
    </row>
    <row r="532" spans="5:18">
      <c r="E532" s="8"/>
      <c r="G532" s="10"/>
      <c r="K532" s="19"/>
    </row>
    <row r="533" spans="5:18">
      <c r="E533" s="8"/>
      <c r="G533" s="10"/>
      <c r="K533" s="19"/>
      <c r="R533" s="27"/>
    </row>
    <row r="534" spans="5:18">
      <c r="E534" s="8"/>
      <c r="G534" s="10"/>
      <c r="K534" s="19"/>
    </row>
    <row r="535" spans="5:18">
      <c r="E535" s="8"/>
      <c r="G535" s="10"/>
      <c r="K535" s="19"/>
    </row>
    <row r="536" spans="5:18">
      <c r="E536" s="8"/>
      <c r="G536" s="10"/>
      <c r="K536" s="19"/>
    </row>
    <row r="537" spans="5:18">
      <c r="E537" s="8"/>
      <c r="G537" s="10"/>
      <c r="K537" s="19"/>
    </row>
    <row r="538" spans="5:18">
      <c r="E538" s="8"/>
      <c r="G538" s="10"/>
      <c r="K538" s="19"/>
    </row>
    <row r="539" spans="5:18">
      <c r="E539" s="8"/>
      <c r="G539" s="10"/>
      <c r="K539" s="19"/>
      <c r="R539" s="27"/>
    </row>
    <row r="540" spans="5:18">
      <c r="E540" s="8"/>
      <c r="G540" s="10"/>
      <c r="K540" s="19"/>
    </row>
    <row r="541" spans="5:18">
      <c r="E541" s="8"/>
      <c r="G541" s="10"/>
      <c r="K541" s="19"/>
    </row>
    <row r="542" spans="5:18">
      <c r="E542" s="8"/>
      <c r="G542" s="10"/>
      <c r="K542" s="19"/>
    </row>
    <row r="543" spans="5:18">
      <c r="E543" s="8"/>
      <c r="G543" s="10"/>
      <c r="K543" s="19"/>
      <c r="R543" s="27"/>
    </row>
    <row r="544" spans="5:18">
      <c r="E544" s="8"/>
      <c r="G544" s="10"/>
      <c r="K544" s="19"/>
    </row>
    <row r="545" spans="5:18">
      <c r="E545" s="8"/>
      <c r="G545" s="10"/>
      <c r="K545" s="19"/>
    </row>
    <row r="546" spans="5:18">
      <c r="E546" s="8"/>
      <c r="G546" s="10"/>
      <c r="K546" s="19"/>
    </row>
    <row r="547" spans="5:18">
      <c r="E547" s="8"/>
      <c r="G547" s="10"/>
      <c r="K547" s="19"/>
    </row>
    <row r="548" spans="5:18">
      <c r="E548" s="8"/>
      <c r="G548" s="10"/>
      <c r="K548" s="19"/>
    </row>
    <row r="549" spans="5:18">
      <c r="E549" s="8"/>
      <c r="G549" s="10"/>
      <c r="K549" s="19"/>
      <c r="R549" s="27"/>
    </row>
    <row r="550" spans="5:18">
      <c r="E550" s="8"/>
      <c r="G550" s="10"/>
      <c r="K550" s="19"/>
    </row>
    <row r="551" spans="5:18">
      <c r="E551" s="8"/>
      <c r="G551" s="10"/>
      <c r="K551" s="19"/>
      <c r="R551" s="27"/>
    </row>
    <row r="552" spans="5:18">
      <c r="E552" s="8"/>
      <c r="G552" s="10"/>
      <c r="K552" s="19"/>
    </row>
    <row r="553" spans="5:18">
      <c r="E553" s="8"/>
      <c r="G553" s="10"/>
      <c r="K553" s="19"/>
    </row>
    <row r="554" spans="5:18">
      <c r="E554" s="8"/>
      <c r="G554" s="10"/>
      <c r="K554" s="19"/>
    </row>
    <row r="555" spans="5:18">
      <c r="E555" s="8"/>
      <c r="G555" s="10"/>
      <c r="K555" s="19"/>
    </row>
    <row r="556" spans="5:18">
      <c r="E556" s="8"/>
      <c r="G556" s="10"/>
      <c r="K556" s="19"/>
    </row>
    <row r="557" spans="5:18">
      <c r="E557" s="8"/>
      <c r="G557" s="10"/>
      <c r="K557" s="19"/>
      <c r="R557" s="27"/>
    </row>
    <row r="558" spans="5:18">
      <c r="E558" s="8"/>
      <c r="G558" s="10"/>
      <c r="K558" s="19"/>
    </row>
    <row r="559" spans="5:18">
      <c r="E559" s="8"/>
      <c r="G559" s="10"/>
      <c r="K559" s="19"/>
    </row>
    <row r="560" spans="5:18">
      <c r="E560" s="8"/>
      <c r="G560" s="10"/>
      <c r="K560" s="19"/>
    </row>
    <row r="561" spans="5:18">
      <c r="E561" s="8"/>
      <c r="G561" s="10"/>
      <c r="K561" s="19"/>
      <c r="R561" s="27"/>
    </row>
    <row r="562" spans="5:18">
      <c r="E562" s="8"/>
      <c r="G562" s="10"/>
      <c r="K562" s="19"/>
    </row>
    <row r="563" spans="5:18">
      <c r="E563" s="8"/>
      <c r="G563" s="10"/>
      <c r="K563" s="19"/>
    </row>
    <row r="564" spans="5:18">
      <c r="E564" s="8"/>
      <c r="G564" s="10"/>
      <c r="K564" s="19"/>
    </row>
    <row r="565" spans="5:18">
      <c r="E565" s="8"/>
      <c r="G565" s="10"/>
      <c r="K565" s="19"/>
    </row>
    <row r="566" spans="5:18">
      <c r="E566" s="8"/>
      <c r="G566" s="10"/>
      <c r="K566" s="19"/>
    </row>
    <row r="567" spans="5:18">
      <c r="E567" s="8"/>
      <c r="G567" s="10"/>
      <c r="K567" s="19"/>
      <c r="R567" s="27"/>
    </row>
    <row r="568" spans="5:18">
      <c r="E568" s="8"/>
      <c r="G568" s="10"/>
      <c r="K568" s="19"/>
    </row>
    <row r="569" spans="5:18">
      <c r="E569" s="8"/>
      <c r="G569" s="10"/>
      <c r="K569" s="19"/>
      <c r="R569" s="27"/>
    </row>
    <row r="570" spans="5:18">
      <c r="E570" s="8"/>
      <c r="G570" s="10"/>
      <c r="K570" s="19"/>
    </row>
    <row r="571" spans="5:18">
      <c r="E571" s="8"/>
      <c r="G571" s="10"/>
      <c r="K571" s="19"/>
    </row>
    <row r="572" spans="5:18">
      <c r="E572" s="8"/>
      <c r="G572" s="10"/>
      <c r="K572" s="19"/>
    </row>
    <row r="573" spans="5:18">
      <c r="E573" s="8"/>
      <c r="G573" s="10"/>
      <c r="K573" s="19"/>
    </row>
    <row r="574" spans="5:18">
      <c r="E574" s="8"/>
      <c r="G574" s="10"/>
      <c r="K574" s="19"/>
    </row>
    <row r="575" spans="5:18">
      <c r="E575" s="8"/>
      <c r="G575" s="10"/>
      <c r="K575" s="19"/>
      <c r="R575" s="27"/>
    </row>
    <row r="576" spans="5:18">
      <c r="E576" s="8"/>
      <c r="G576" s="10"/>
      <c r="K576" s="19"/>
    </row>
    <row r="577" spans="5:18">
      <c r="E577" s="8"/>
      <c r="G577" s="10"/>
      <c r="K577" s="19"/>
    </row>
    <row r="578" spans="5:18">
      <c r="E578" s="8"/>
      <c r="G578" s="10"/>
      <c r="K578" s="19"/>
    </row>
    <row r="579" spans="5:18">
      <c r="E579" s="8"/>
      <c r="G579" s="10"/>
      <c r="K579" s="19"/>
      <c r="R579" s="27"/>
    </row>
    <row r="580" spans="5:18">
      <c r="E580" s="8"/>
      <c r="G580" s="10"/>
      <c r="K580" s="19"/>
    </row>
    <row r="581" spans="5:18">
      <c r="E581" s="8"/>
      <c r="G581" s="10"/>
      <c r="K581" s="19"/>
    </row>
    <row r="582" spans="5:18">
      <c r="E582" s="8"/>
      <c r="G582" s="10"/>
      <c r="K582" s="19"/>
    </row>
    <row r="583" spans="5:18">
      <c r="E583" s="8"/>
      <c r="G583" s="10"/>
      <c r="K583" s="19"/>
    </row>
    <row r="584" spans="5:18">
      <c r="E584" s="8"/>
      <c r="G584" s="10"/>
      <c r="K584" s="19"/>
    </row>
    <row r="585" spans="5:18">
      <c r="E585" s="8"/>
      <c r="G585" s="10"/>
      <c r="K585" s="19"/>
      <c r="R585" s="27"/>
    </row>
    <row r="586" spans="5:18">
      <c r="E586" s="8"/>
      <c r="G586" s="10"/>
      <c r="K586" s="19"/>
    </row>
    <row r="587" spans="5:18">
      <c r="E587" s="8"/>
      <c r="G587" s="10"/>
      <c r="K587" s="19"/>
    </row>
    <row r="588" spans="5:18">
      <c r="E588" s="8"/>
      <c r="G588" s="10"/>
      <c r="K588" s="19"/>
    </row>
    <row r="589" spans="5:18">
      <c r="E589" s="8"/>
      <c r="G589" s="10"/>
      <c r="K589" s="19"/>
      <c r="R589" s="27"/>
    </row>
    <row r="590" spans="5:18">
      <c r="E590" s="8"/>
      <c r="G590" s="10"/>
      <c r="K590" s="19"/>
    </row>
    <row r="591" spans="5:18">
      <c r="E591" s="8"/>
      <c r="G591" s="10"/>
      <c r="K591" s="19"/>
    </row>
    <row r="592" spans="5:18">
      <c r="E592" s="8"/>
      <c r="G592" s="10"/>
      <c r="K592" s="19"/>
    </row>
    <row r="593" spans="5:18">
      <c r="E593" s="8"/>
      <c r="G593" s="10"/>
      <c r="K593" s="19"/>
    </row>
    <row r="594" spans="5:18">
      <c r="E594" s="8"/>
      <c r="G594" s="10"/>
      <c r="K594" s="19"/>
    </row>
    <row r="595" spans="5:18">
      <c r="E595" s="8"/>
      <c r="G595" s="10"/>
      <c r="K595" s="19"/>
      <c r="R595" s="27"/>
    </row>
    <row r="596" spans="5:18">
      <c r="E596" s="8"/>
      <c r="G596" s="10"/>
      <c r="K596" s="19"/>
    </row>
    <row r="597" spans="5:18">
      <c r="E597" s="8"/>
      <c r="G597" s="10"/>
      <c r="K597" s="19"/>
      <c r="R597" s="27"/>
    </row>
    <row r="598" spans="5:18">
      <c r="E598" s="8"/>
      <c r="G598" s="10"/>
      <c r="K598" s="19"/>
    </row>
    <row r="599" spans="5:18">
      <c r="E599" s="8"/>
      <c r="G599" s="10"/>
      <c r="K599" s="19"/>
    </row>
    <row r="600" spans="5:18">
      <c r="E600" s="8"/>
      <c r="G600" s="10"/>
      <c r="K600" s="19"/>
    </row>
    <row r="601" spans="5:18">
      <c r="E601" s="8"/>
      <c r="G601" s="10"/>
      <c r="K601" s="19"/>
    </row>
    <row r="602" spans="5:18">
      <c r="E602" s="8"/>
      <c r="G602" s="10"/>
      <c r="K602" s="19"/>
    </row>
    <row r="603" spans="5:18">
      <c r="E603" s="8"/>
      <c r="G603" s="10"/>
      <c r="K603" s="19"/>
      <c r="R603" s="27"/>
    </row>
    <row r="604" spans="5:18">
      <c r="E604" s="8"/>
      <c r="G604" s="10"/>
      <c r="K604" s="19"/>
    </row>
    <row r="605" spans="5:18">
      <c r="E605" s="8"/>
      <c r="G605" s="10"/>
      <c r="K605" s="19"/>
    </row>
    <row r="606" spans="5:18">
      <c r="E606" s="8"/>
      <c r="G606" s="10"/>
      <c r="K606" s="19"/>
    </row>
    <row r="607" spans="5:18">
      <c r="E607" s="8"/>
      <c r="G607" s="10"/>
      <c r="K607" s="19"/>
      <c r="R607" s="27"/>
    </row>
    <row r="608" spans="5:18">
      <c r="E608" s="8"/>
      <c r="G608" s="10"/>
      <c r="K608" s="19"/>
    </row>
    <row r="609" spans="5:18">
      <c r="E609" s="8"/>
      <c r="G609" s="10"/>
      <c r="K609" s="19"/>
    </row>
    <row r="610" spans="5:18">
      <c r="E610" s="8"/>
      <c r="G610" s="10"/>
      <c r="K610" s="19"/>
    </row>
    <row r="611" spans="5:18">
      <c r="E611" s="8"/>
      <c r="G611" s="10"/>
      <c r="K611" s="19"/>
    </row>
    <row r="612" spans="5:18">
      <c r="E612" s="8"/>
      <c r="G612" s="10"/>
      <c r="K612" s="19"/>
    </row>
    <row r="613" spans="5:18">
      <c r="E613" s="8"/>
      <c r="G613" s="10"/>
      <c r="K613" s="19"/>
      <c r="R613" s="27"/>
    </row>
    <row r="614" spans="5:18">
      <c r="E614" s="8"/>
      <c r="G614" s="10"/>
      <c r="K614" s="19"/>
    </row>
    <row r="615" spans="5:18">
      <c r="E615" s="8"/>
      <c r="G615" s="10"/>
      <c r="K615" s="19"/>
    </row>
    <row r="616" spans="5:18">
      <c r="E616" s="8"/>
      <c r="G616" s="10"/>
      <c r="K616" s="19"/>
    </row>
    <row r="617" spans="5:18">
      <c r="E617" s="8"/>
      <c r="G617" s="10"/>
      <c r="K617" s="19"/>
      <c r="R617" s="27"/>
    </row>
    <row r="618" spans="5:18">
      <c r="E618" s="8"/>
      <c r="G618" s="10"/>
      <c r="K618" s="19"/>
    </row>
    <row r="619" spans="5:18">
      <c r="E619" s="8"/>
      <c r="G619" s="10"/>
      <c r="K619" s="19"/>
    </row>
    <row r="620" spans="5:18">
      <c r="E620" s="8"/>
      <c r="G620" s="10"/>
      <c r="K620" s="19"/>
    </row>
    <row r="621" spans="5:18">
      <c r="E621" s="8"/>
      <c r="G621" s="10"/>
      <c r="K621" s="19"/>
    </row>
    <row r="622" spans="5:18">
      <c r="E622" s="8"/>
      <c r="G622" s="10"/>
      <c r="K622" s="19"/>
    </row>
    <row r="623" spans="5:18">
      <c r="E623" s="8"/>
      <c r="G623" s="10"/>
      <c r="K623" s="19"/>
      <c r="R623" s="27"/>
    </row>
    <row r="624" spans="5:18">
      <c r="E624" s="8"/>
      <c r="G624" s="10"/>
      <c r="K624" s="19"/>
    </row>
    <row r="625" spans="5:18">
      <c r="E625" s="8"/>
      <c r="G625" s="10"/>
      <c r="K625" s="19"/>
      <c r="R625" s="27"/>
    </row>
    <row r="626" spans="5:18">
      <c r="E626" s="8"/>
      <c r="G626" s="10"/>
      <c r="K626" s="19"/>
    </row>
    <row r="627" spans="5:18">
      <c r="E627" s="8"/>
      <c r="G627" s="10"/>
      <c r="K627" s="19"/>
    </row>
    <row r="628" spans="5:18">
      <c r="E628" s="8"/>
      <c r="G628" s="10"/>
      <c r="K628" s="19"/>
    </row>
    <row r="629" spans="5:18">
      <c r="E629" s="8"/>
      <c r="G629" s="10"/>
      <c r="K629" s="19"/>
    </row>
    <row r="630" spans="5:18">
      <c r="E630" s="8"/>
      <c r="G630" s="10"/>
      <c r="K630" s="19"/>
    </row>
    <row r="631" spans="5:18">
      <c r="E631" s="8"/>
      <c r="G631" s="10"/>
      <c r="K631" s="19"/>
      <c r="R631" s="27"/>
    </row>
    <row r="632" spans="5:18">
      <c r="E632" s="8"/>
      <c r="G632" s="10"/>
      <c r="K632" s="19"/>
    </row>
    <row r="633" spans="5:18">
      <c r="E633" s="8"/>
      <c r="G633" s="10"/>
      <c r="K633" s="19"/>
    </row>
    <row r="634" spans="5:18">
      <c r="E634" s="8"/>
      <c r="G634" s="10"/>
      <c r="K634" s="19"/>
    </row>
    <row r="635" spans="5:18">
      <c r="E635" s="8"/>
      <c r="G635" s="10"/>
      <c r="K635" s="19"/>
      <c r="R635" s="27"/>
    </row>
    <row r="636" spans="5:18">
      <c r="E636" s="8"/>
      <c r="G636" s="10"/>
      <c r="K636" s="19"/>
    </row>
    <row r="637" spans="5:18">
      <c r="E637" s="8"/>
      <c r="G637" s="10"/>
      <c r="K637" s="19"/>
    </row>
    <row r="638" spans="5:18">
      <c r="E638" s="8"/>
      <c r="G638" s="10"/>
      <c r="K638" s="19"/>
    </row>
    <row r="639" spans="5:18">
      <c r="E639" s="8"/>
      <c r="G639" s="10"/>
      <c r="K639" s="19"/>
    </row>
    <row r="640" spans="5:18">
      <c r="E640" s="8"/>
      <c r="G640" s="10"/>
      <c r="K640" s="19"/>
    </row>
    <row r="641" spans="5:18">
      <c r="E641" s="8"/>
      <c r="G641" s="10"/>
      <c r="K641" s="19"/>
      <c r="R641" s="27"/>
    </row>
    <row r="642" spans="5:18">
      <c r="E642" s="8"/>
      <c r="G642" s="10"/>
      <c r="K642" s="19"/>
    </row>
    <row r="643" spans="5:18">
      <c r="E643" s="8"/>
      <c r="G643" s="10"/>
      <c r="K643" s="19"/>
    </row>
    <row r="644" spans="5:18">
      <c r="E644" s="8"/>
      <c r="G644" s="10"/>
      <c r="K644" s="19"/>
    </row>
    <row r="645" spans="5:18">
      <c r="E645" s="8"/>
      <c r="G645" s="10"/>
      <c r="K645" s="19"/>
      <c r="R645" s="27"/>
    </row>
    <row r="646" spans="5:18">
      <c r="E646" s="8"/>
      <c r="G646" s="10"/>
      <c r="K646" s="19"/>
    </row>
    <row r="647" spans="5:18">
      <c r="E647" s="8"/>
      <c r="G647" s="10"/>
      <c r="K647" s="19"/>
    </row>
    <row r="648" spans="5:18">
      <c r="E648" s="8"/>
      <c r="G648" s="10"/>
      <c r="K648" s="19"/>
    </row>
    <row r="649" spans="5:18">
      <c r="E649" s="8"/>
      <c r="G649" s="10"/>
      <c r="K649" s="19"/>
    </row>
    <row r="650" spans="5:18">
      <c r="E650" s="8"/>
      <c r="G650" s="10"/>
      <c r="K650" s="19"/>
    </row>
    <row r="651" spans="5:18">
      <c r="E651" s="8"/>
      <c r="G651" s="10"/>
      <c r="K651" s="19"/>
      <c r="R651" s="27"/>
    </row>
    <row r="652" spans="5:18">
      <c r="E652" s="8"/>
      <c r="G652" s="10"/>
      <c r="K652" s="19"/>
    </row>
    <row r="653" spans="5:18">
      <c r="E653" s="8"/>
      <c r="G653" s="10"/>
      <c r="K653" s="19"/>
      <c r="R653" s="27"/>
    </row>
    <row r="654" spans="5:18">
      <c r="E654" s="8"/>
      <c r="G654" s="10"/>
      <c r="K654" s="19"/>
    </row>
    <row r="655" spans="5:18">
      <c r="E655" s="8"/>
      <c r="G655" s="10"/>
      <c r="K655" s="19"/>
    </row>
    <row r="656" spans="5:18">
      <c r="E656" s="8"/>
      <c r="G656" s="10"/>
      <c r="K656" s="19"/>
    </row>
    <row r="657" spans="5:18">
      <c r="E657" s="8"/>
      <c r="G657" s="10"/>
      <c r="K657" s="19"/>
    </row>
    <row r="658" spans="5:18">
      <c r="E658" s="8"/>
      <c r="G658" s="10"/>
      <c r="K658" s="19"/>
    </row>
    <row r="659" spans="5:18">
      <c r="E659" s="8"/>
      <c r="G659" s="10"/>
      <c r="K659" s="19"/>
      <c r="R659" s="27"/>
    </row>
    <row r="660" spans="5:18">
      <c r="E660" s="8"/>
      <c r="G660" s="10"/>
      <c r="K660" s="19"/>
    </row>
    <row r="661" spans="5:18">
      <c r="E661" s="8"/>
      <c r="G661" s="10"/>
      <c r="K661" s="19"/>
    </row>
    <row r="662" spans="5:18">
      <c r="E662" s="8"/>
      <c r="G662" s="10"/>
      <c r="K662" s="19"/>
    </row>
    <row r="663" spans="5:18">
      <c r="E663" s="8"/>
      <c r="G663" s="10"/>
      <c r="K663" s="19"/>
      <c r="R663" s="27"/>
    </row>
    <row r="664" spans="5:18">
      <c r="E664" s="8"/>
      <c r="G664" s="10"/>
      <c r="K664" s="19"/>
    </row>
    <row r="665" spans="5:18">
      <c r="E665" s="8"/>
      <c r="G665" s="10"/>
      <c r="K665" s="19"/>
    </row>
    <row r="666" spans="5:18">
      <c r="E666" s="8"/>
      <c r="G666" s="10"/>
      <c r="K666" s="19"/>
    </row>
    <row r="667" spans="5:18">
      <c r="E667" s="8"/>
      <c r="G667" s="10"/>
      <c r="K667" s="19"/>
    </row>
    <row r="668" spans="5:18">
      <c r="E668" s="8"/>
      <c r="G668" s="10"/>
      <c r="K668" s="19"/>
    </row>
    <row r="669" spans="5:18">
      <c r="E669" s="8"/>
      <c r="G669" s="10"/>
      <c r="K669" s="19"/>
      <c r="R669" s="27"/>
    </row>
    <row r="670" spans="5:18">
      <c r="E670" s="8"/>
      <c r="G670" s="10"/>
      <c r="K670" s="19"/>
    </row>
    <row r="671" spans="5:18">
      <c r="E671" s="8"/>
      <c r="G671" s="10"/>
      <c r="K671" s="19"/>
      <c r="R671" s="27"/>
    </row>
    <row r="672" spans="5:18">
      <c r="E672" s="8"/>
      <c r="G672" s="10"/>
      <c r="K672" s="19"/>
    </row>
    <row r="673" spans="5:18">
      <c r="E673" s="8"/>
      <c r="G673" s="10"/>
      <c r="K673" s="19"/>
    </row>
    <row r="674" spans="5:18">
      <c r="E674" s="8"/>
      <c r="G674" s="10"/>
      <c r="K674" s="19"/>
    </row>
    <row r="675" spans="5:18">
      <c r="E675" s="8"/>
      <c r="G675" s="10"/>
      <c r="K675" s="19"/>
    </row>
    <row r="676" spans="5:18">
      <c r="E676" s="8"/>
      <c r="G676" s="10"/>
      <c r="K676" s="19"/>
    </row>
    <row r="677" spans="5:18">
      <c r="E677" s="8"/>
      <c r="G677" s="10"/>
      <c r="K677" s="19"/>
      <c r="R677" s="27"/>
    </row>
    <row r="678" spans="5:18">
      <c r="E678" s="8"/>
      <c r="G678" s="10"/>
      <c r="K678" s="19"/>
    </row>
    <row r="679" spans="5:18">
      <c r="E679" s="8"/>
      <c r="G679" s="10"/>
      <c r="K679" s="19"/>
    </row>
    <row r="680" spans="5:18">
      <c r="E680" s="8"/>
      <c r="G680" s="10"/>
      <c r="K680" s="19"/>
    </row>
    <row r="681" spans="5:18">
      <c r="E681" s="8"/>
      <c r="G681" s="10"/>
      <c r="K681" s="19"/>
      <c r="R681" s="27"/>
    </row>
    <row r="682" spans="5:18">
      <c r="E682" s="8"/>
      <c r="G682" s="10"/>
      <c r="K682" s="19"/>
    </row>
    <row r="683" spans="5:18">
      <c r="E683" s="8"/>
      <c r="G683" s="10"/>
      <c r="K683" s="19"/>
    </row>
    <row r="684" spans="5:18">
      <c r="E684" s="8"/>
      <c r="G684" s="10"/>
      <c r="K684" s="19"/>
    </row>
    <row r="685" spans="5:18">
      <c r="E685" s="8"/>
      <c r="G685" s="10"/>
      <c r="K685" s="19"/>
    </row>
    <row r="686" spans="5:18">
      <c r="E686" s="8"/>
      <c r="G686" s="10"/>
      <c r="K686" s="19"/>
    </row>
    <row r="687" spans="5:18">
      <c r="E687" s="8"/>
      <c r="G687" s="10"/>
      <c r="K687" s="19"/>
      <c r="R687" s="27"/>
    </row>
    <row r="688" spans="5:18">
      <c r="E688" s="8"/>
      <c r="G688" s="10"/>
      <c r="K688" s="19"/>
    </row>
    <row r="689" spans="5:18">
      <c r="E689" s="8"/>
      <c r="G689" s="10"/>
      <c r="K689" s="19"/>
    </row>
    <row r="690" spans="5:18">
      <c r="E690" s="8"/>
      <c r="G690" s="10"/>
      <c r="K690" s="19"/>
    </row>
    <row r="691" spans="5:18">
      <c r="E691" s="8"/>
      <c r="G691" s="10"/>
      <c r="K691" s="19"/>
      <c r="R691" s="27"/>
    </row>
    <row r="692" spans="5:18">
      <c r="E692" s="8"/>
      <c r="G692" s="10"/>
      <c r="K692" s="19"/>
    </row>
    <row r="693" spans="5:18">
      <c r="E693" s="8"/>
      <c r="G693" s="10"/>
      <c r="K693" s="19"/>
    </row>
    <row r="694" spans="5:18">
      <c r="E694" s="8"/>
      <c r="G694" s="10"/>
      <c r="K694" s="19"/>
    </row>
    <row r="695" spans="5:18">
      <c r="E695" s="8"/>
      <c r="G695" s="10"/>
      <c r="K695" s="19"/>
    </row>
    <row r="696" spans="5:18">
      <c r="E696" s="8"/>
      <c r="G696" s="10"/>
      <c r="K696" s="19"/>
    </row>
    <row r="697" spans="5:18">
      <c r="E697" s="8"/>
      <c r="G697" s="10"/>
      <c r="K697" s="19"/>
      <c r="R697" s="27"/>
    </row>
    <row r="698" spans="5:18">
      <c r="E698" s="8"/>
      <c r="G698" s="10"/>
      <c r="K698" s="19"/>
    </row>
    <row r="699" spans="5:18">
      <c r="E699" s="8"/>
      <c r="G699" s="10"/>
      <c r="K699" s="19"/>
      <c r="R699" s="27"/>
    </row>
    <row r="700" spans="5:18">
      <c r="E700" s="8"/>
      <c r="G700" s="10"/>
      <c r="K700" s="19"/>
    </row>
    <row r="701" spans="5:18">
      <c r="E701" s="8"/>
      <c r="G701" s="10"/>
      <c r="K701" s="19"/>
    </row>
    <row r="702" spans="5:18">
      <c r="E702" s="8"/>
      <c r="G702" s="10"/>
      <c r="K702" s="19"/>
    </row>
    <row r="703" spans="5:18">
      <c r="E703" s="8"/>
      <c r="G703" s="10"/>
      <c r="K703" s="19"/>
    </row>
    <row r="704" spans="5:18">
      <c r="E704" s="8"/>
      <c r="G704" s="10"/>
      <c r="K704" s="19"/>
    </row>
    <row r="705" spans="5:18">
      <c r="E705" s="8"/>
      <c r="G705" s="10"/>
      <c r="K705" s="19"/>
      <c r="R705" s="27"/>
    </row>
    <row r="706" spans="5:18">
      <c r="E706" s="8"/>
      <c r="G706" s="10"/>
      <c r="K706" s="19"/>
    </row>
    <row r="707" spans="5:18">
      <c r="E707" s="8"/>
      <c r="G707" s="10"/>
      <c r="K707" s="19"/>
    </row>
    <row r="708" spans="5:18">
      <c r="E708" s="8"/>
      <c r="G708" s="10"/>
      <c r="K708" s="19"/>
    </row>
    <row r="709" spans="5:18">
      <c r="E709" s="8"/>
      <c r="G709" s="10"/>
      <c r="K709" s="19"/>
      <c r="R709" s="27"/>
    </row>
    <row r="710" spans="5:18">
      <c r="E710" s="8"/>
      <c r="G710" s="10"/>
      <c r="K710" s="19"/>
    </row>
    <row r="711" spans="5:18">
      <c r="E711" s="8"/>
      <c r="G711" s="10"/>
      <c r="K711" s="19"/>
    </row>
    <row r="712" spans="5:18">
      <c r="E712" s="8"/>
      <c r="G712" s="10"/>
      <c r="K712" s="19"/>
    </row>
    <row r="713" spans="5:18">
      <c r="E713" s="8"/>
      <c r="G713" s="10"/>
      <c r="K713" s="19"/>
    </row>
    <row r="714" spans="5:18">
      <c r="E714" s="8"/>
      <c r="G714" s="10"/>
      <c r="K714" s="19"/>
    </row>
    <row r="715" spans="5:18">
      <c r="E715" s="8"/>
      <c r="G715" s="10"/>
      <c r="K715" s="19"/>
      <c r="R715" s="27"/>
    </row>
    <row r="716" spans="5:18">
      <c r="E716" s="8"/>
      <c r="G716" s="10"/>
      <c r="K716" s="19"/>
    </row>
    <row r="717" spans="5:18">
      <c r="E717" s="8"/>
      <c r="G717" s="10"/>
      <c r="K717" s="19"/>
    </row>
    <row r="718" spans="5:18">
      <c r="E718" s="8"/>
      <c r="G718" s="10"/>
      <c r="K718" s="19"/>
    </row>
    <row r="719" spans="5:18">
      <c r="E719" s="8"/>
      <c r="G719" s="10"/>
      <c r="K719" s="19"/>
      <c r="R719" s="27"/>
    </row>
    <row r="720" spans="5:18">
      <c r="E720" s="8"/>
      <c r="G720" s="10"/>
      <c r="K720" s="19"/>
    </row>
    <row r="721" spans="5:18">
      <c r="E721" s="8"/>
      <c r="G721" s="10"/>
      <c r="K721" s="19"/>
    </row>
    <row r="722" spans="5:18">
      <c r="E722" s="8"/>
      <c r="G722" s="10"/>
      <c r="K722" s="19"/>
    </row>
    <row r="723" spans="5:18">
      <c r="E723" s="8"/>
      <c r="G723" s="10"/>
      <c r="K723" s="19"/>
    </row>
    <row r="724" spans="5:18">
      <c r="E724" s="8"/>
      <c r="G724" s="10"/>
      <c r="K724" s="19"/>
    </row>
    <row r="725" spans="5:18">
      <c r="E725" s="8"/>
      <c r="G725" s="10"/>
      <c r="K725" s="19"/>
      <c r="R725" s="27"/>
    </row>
    <row r="726" spans="5:18">
      <c r="E726" s="8"/>
      <c r="G726" s="10"/>
      <c r="K726" s="19"/>
    </row>
    <row r="727" spans="5:18">
      <c r="E727" s="8"/>
      <c r="G727" s="10"/>
      <c r="K727" s="19"/>
      <c r="R727" s="27"/>
    </row>
    <row r="728" spans="5:18">
      <c r="E728" s="8"/>
      <c r="G728" s="10"/>
      <c r="K728" s="19"/>
    </row>
    <row r="729" spans="5:18">
      <c r="E729" s="8"/>
      <c r="G729" s="10"/>
      <c r="K729" s="19"/>
    </row>
    <row r="730" spans="5:18">
      <c r="E730" s="8"/>
      <c r="G730" s="10"/>
      <c r="K730" s="19"/>
    </row>
    <row r="731" spans="5:18">
      <c r="E731" s="8"/>
      <c r="G731" s="10"/>
      <c r="K731" s="19"/>
    </row>
    <row r="732" spans="5:18">
      <c r="E732" s="8"/>
      <c r="G732" s="10"/>
      <c r="K732" s="19"/>
    </row>
    <row r="733" spans="5:18">
      <c r="E733" s="8"/>
      <c r="G733" s="10"/>
      <c r="K733" s="19"/>
      <c r="R733" s="27"/>
    </row>
    <row r="734" spans="5:18">
      <c r="E734" s="8"/>
      <c r="G734" s="10"/>
      <c r="K734" s="19"/>
    </row>
    <row r="735" spans="5:18">
      <c r="E735" s="8"/>
      <c r="G735" s="10"/>
      <c r="K735" s="19"/>
    </row>
    <row r="736" spans="5:18">
      <c r="E736" s="8"/>
      <c r="G736" s="10"/>
      <c r="K736" s="19"/>
    </row>
    <row r="737" spans="5:18">
      <c r="E737" s="8"/>
      <c r="G737" s="10"/>
      <c r="K737" s="19"/>
      <c r="R737" s="27"/>
    </row>
    <row r="738" spans="5:18">
      <c r="E738" s="8"/>
      <c r="G738" s="10"/>
      <c r="K738" s="19"/>
    </row>
    <row r="739" spans="5:18">
      <c r="E739" s="8"/>
      <c r="G739" s="10"/>
      <c r="K739" s="19"/>
    </row>
    <row r="740" spans="5:18">
      <c r="E740" s="8"/>
      <c r="G740" s="10"/>
      <c r="K740" s="19"/>
    </row>
    <row r="741" spans="5:18">
      <c r="E741" s="8"/>
      <c r="G741" s="10"/>
      <c r="K741" s="19"/>
    </row>
    <row r="742" spans="5:18">
      <c r="E742" s="8"/>
      <c r="G742" s="10"/>
      <c r="K742" s="19"/>
    </row>
    <row r="743" spans="5:18">
      <c r="E743" s="8"/>
      <c r="G743" s="10"/>
      <c r="K743" s="19"/>
      <c r="R743" s="27"/>
    </row>
    <row r="744" spans="5:18">
      <c r="E744" s="8"/>
      <c r="G744" s="10"/>
      <c r="K744" s="19"/>
    </row>
    <row r="745" spans="5:18">
      <c r="E745" s="8"/>
      <c r="G745" s="10"/>
      <c r="K745" s="19"/>
    </row>
    <row r="746" spans="5:18">
      <c r="E746" s="8"/>
      <c r="G746" s="10"/>
      <c r="K746" s="19"/>
    </row>
    <row r="747" spans="5:18">
      <c r="E747" s="8"/>
      <c r="G747" s="10"/>
      <c r="K747" s="19"/>
      <c r="R747" s="27"/>
    </row>
    <row r="748" spans="5:18">
      <c r="E748" s="8"/>
      <c r="G748" s="10"/>
      <c r="K748" s="19"/>
    </row>
    <row r="749" spans="5:18">
      <c r="E749" s="8"/>
      <c r="G749" s="10"/>
      <c r="K749" s="19"/>
    </row>
    <row r="750" spans="5:18">
      <c r="E750" s="8"/>
      <c r="G750" s="10"/>
      <c r="K750" s="19"/>
    </row>
    <row r="751" spans="5:18">
      <c r="E751" s="8"/>
      <c r="G751" s="10"/>
      <c r="K751" s="19"/>
    </row>
    <row r="752" spans="5:18">
      <c r="E752" s="8"/>
      <c r="G752" s="10"/>
      <c r="K752" s="19"/>
    </row>
    <row r="753" spans="5:18">
      <c r="E753" s="8"/>
      <c r="G753" s="10"/>
      <c r="K753" s="19"/>
      <c r="R753" s="27"/>
    </row>
    <row r="754" spans="5:18">
      <c r="E754" s="8"/>
      <c r="G754" s="10"/>
      <c r="K754" s="19"/>
    </row>
    <row r="755" spans="5:18">
      <c r="E755" s="8"/>
      <c r="G755" s="10"/>
      <c r="K755" s="19"/>
      <c r="R755" s="27"/>
    </row>
    <row r="756" spans="5:18">
      <c r="E756" s="8"/>
      <c r="G756" s="10"/>
      <c r="K756" s="19"/>
    </row>
    <row r="757" spans="5:18">
      <c r="E757" s="8"/>
      <c r="G757" s="10"/>
      <c r="K757" s="19"/>
    </row>
    <row r="758" spans="5:18">
      <c r="E758" s="8"/>
      <c r="G758" s="10"/>
      <c r="K758" s="19"/>
    </row>
    <row r="759" spans="5:18">
      <c r="E759" s="8"/>
      <c r="G759" s="10"/>
      <c r="K759" s="19"/>
    </row>
    <row r="760" spans="5:18">
      <c r="E760" s="8"/>
      <c r="G760" s="10"/>
      <c r="K760" s="19"/>
    </row>
    <row r="761" spans="5:18">
      <c r="E761" s="8"/>
      <c r="G761" s="10"/>
      <c r="K761" s="19"/>
      <c r="R761" s="27"/>
    </row>
    <row r="762" spans="5:18">
      <c r="E762" s="8"/>
      <c r="G762" s="10"/>
      <c r="K762" s="19"/>
    </row>
    <row r="763" spans="5:18">
      <c r="E763" s="8"/>
      <c r="G763" s="10"/>
      <c r="K763" s="19"/>
    </row>
    <row r="764" spans="5:18">
      <c r="E764" s="8"/>
      <c r="G764" s="10"/>
      <c r="K764" s="19"/>
    </row>
    <row r="765" spans="5:18">
      <c r="E765" s="8"/>
      <c r="G765" s="10"/>
      <c r="K765" s="19"/>
      <c r="R765" s="27"/>
    </row>
    <row r="766" spans="5:18">
      <c r="E766" s="8"/>
      <c r="G766" s="10"/>
      <c r="K766" s="19"/>
    </row>
    <row r="767" spans="5:18">
      <c r="E767" s="8"/>
      <c r="G767" s="10"/>
      <c r="K767" s="19"/>
    </row>
    <row r="768" spans="5:18">
      <c r="E768" s="8"/>
      <c r="G768" s="10"/>
      <c r="K768" s="19"/>
    </row>
    <row r="769" spans="5:18">
      <c r="E769" s="8"/>
      <c r="G769" s="10"/>
      <c r="K769" s="19"/>
    </row>
    <row r="770" spans="5:18">
      <c r="E770" s="8"/>
      <c r="G770" s="10"/>
      <c r="K770" s="19"/>
    </row>
    <row r="771" spans="5:18">
      <c r="E771" s="8"/>
      <c r="G771" s="10"/>
      <c r="K771" s="19"/>
      <c r="R771" s="27"/>
    </row>
    <row r="772" spans="5:18">
      <c r="E772" s="8"/>
      <c r="G772" s="10"/>
      <c r="K772" s="19"/>
    </row>
    <row r="773" spans="5:18">
      <c r="E773" s="8"/>
      <c r="G773" s="10"/>
      <c r="K773" s="19"/>
      <c r="R773" s="27"/>
    </row>
    <row r="774" spans="5:18">
      <c r="E774" s="8"/>
      <c r="G774" s="10"/>
      <c r="K774" s="19"/>
    </row>
    <row r="775" spans="5:18">
      <c r="E775" s="8"/>
      <c r="G775" s="10"/>
      <c r="K775" s="19"/>
    </row>
    <row r="776" spans="5:18">
      <c r="E776" s="8"/>
      <c r="G776" s="10"/>
      <c r="K776" s="19"/>
    </row>
    <row r="777" spans="5:18">
      <c r="E777" s="8"/>
      <c r="G777" s="10"/>
      <c r="K777" s="19"/>
    </row>
    <row r="778" spans="5:18">
      <c r="E778" s="8"/>
      <c r="G778" s="10"/>
      <c r="K778" s="19"/>
    </row>
    <row r="779" spans="5:18">
      <c r="E779" s="8"/>
      <c r="G779" s="10"/>
      <c r="K779" s="19"/>
      <c r="R779" s="27"/>
    </row>
    <row r="780" spans="5:18">
      <c r="E780" s="8"/>
      <c r="G780" s="10"/>
      <c r="K780" s="19"/>
    </row>
    <row r="781" spans="5:18">
      <c r="E781" s="8"/>
      <c r="G781" s="10"/>
      <c r="K781" s="19"/>
    </row>
    <row r="782" spans="5:18">
      <c r="E782" s="8"/>
      <c r="G782" s="10"/>
      <c r="K782" s="19"/>
    </row>
    <row r="783" spans="5:18">
      <c r="E783" s="8"/>
      <c r="G783" s="10"/>
      <c r="K783" s="19"/>
      <c r="R783" s="27"/>
    </row>
    <row r="784" spans="5:18">
      <c r="E784" s="8"/>
      <c r="G784" s="10"/>
      <c r="K784" s="19"/>
    </row>
    <row r="785" spans="5:18">
      <c r="E785" s="8"/>
      <c r="G785" s="10"/>
      <c r="K785" s="19"/>
    </row>
    <row r="786" spans="5:18">
      <c r="E786" s="8"/>
      <c r="G786" s="10"/>
      <c r="K786" s="19"/>
    </row>
    <row r="787" spans="5:18">
      <c r="E787" s="8"/>
      <c r="G787" s="10"/>
      <c r="K787" s="19"/>
    </row>
    <row r="788" spans="5:18">
      <c r="E788" s="8"/>
      <c r="G788" s="10"/>
      <c r="K788" s="19"/>
    </row>
    <row r="789" spans="5:18">
      <c r="E789" s="8"/>
      <c r="G789" s="10"/>
      <c r="K789" s="19"/>
      <c r="R789" s="27"/>
    </row>
    <row r="790" spans="5:18">
      <c r="E790" s="8"/>
      <c r="G790" s="10"/>
      <c r="K790" s="19"/>
    </row>
    <row r="791" spans="5:18">
      <c r="E791" s="8"/>
      <c r="G791" s="10"/>
      <c r="K791" s="19"/>
    </row>
    <row r="792" spans="5:18">
      <c r="E792" s="8"/>
      <c r="G792" s="10"/>
      <c r="K792" s="19"/>
    </row>
    <row r="793" spans="5:18">
      <c r="E793" s="8"/>
      <c r="G793" s="10"/>
      <c r="K793" s="19"/>
      <c r="R793" s="27"/>
    </row>
    <row r="794" spans="5:18">
      <c r="E794" s="8"/>
      <c r="G794" s="10"/>
      <c r="K794" s="19"/>
    </row>
    <row r="795" spans="5:18">
      <c r="E795" s="8"/>
      <c r="G795" s="10"/>
      <c r="K795" s="19"/>
    </row>
    <row r="796" spans="5:18">
      <c r="E796" s="8"/>
      <c r="G796" s="10"/>
      <c r="K796" s="19"/>
    </row>
    <row r="797" spans="5:18">
      <c r="E797" s="8"/>
      <c r="G797" s="10"/>
      <c r="K797" s="19"/>
    </row>
    <row r="798" spans="5:18">
      <c r="E798" s="8"/>
      <c r="G798" s="10"/>
      <c r="K798" s="19"/>
    </row>
    <row r="799" spans="5:18">
      <c r="E799" s="8"/>
      <c r="G799" s="10"/>
      <c r="K799" s="19"/>
      <c r="R799" s="27"/>
    </row>
    <row r="800" spans="5:18">
      <c r="E800" s="8"/>
      <c r="G800" s="10"/>
      <c r="K800" s="19"/>
    </row>
    <row r="801" spans="5:18">
      <c r="E801" s="8"/>
      <c r="G801" s="10"/>
      <c r="K801" s="19"/>
      <c r="R801" s="27"/>
    </row>
    <row r="802" spans="5:18">
      <c r="E802" s="8"/>
      <c r="G802" s="10"/>
      <c r="K802" s="19"/>
    </row>
    <row r="803" spans="5:18">
      <c r="E803" s="8"/>
      <c r="G803" s="10"/>
      <c r="K803" s="19"/>
    </row>
    <row r="804" spans="5:18">
      <c r="E804" s="8"/>
      <c r="G804" s="10"/>
      <c r="K804" s="19"/>
    </row>
    <row r="805" spans="5:18">
      <c r="E805" s="8"/>
      <c r="G805" s="10"/>
      <c r="K805" s="19"/>
    </row>
    <row r="806" spans="5:18">
      <c r="E806" s="8"/>
      <c r="G806" s="10"/>
      <c r="K806" s="19"/>
    </row>
    <row r="807" spans="5:18">
      <c r="E807" s="8"/>
      <c r="G807" s="10"/>
      <c r="K807" s="19"/>
      <c r="R807" s="27"/>
    </row>
    <row r="808" spans="5:18">
      <c r="E808" s="8"/>
      <c r="G808" s="10"/>
      <c r="K808" s="19"/>
    </row>
    <row r="809" spans="5:18">
      <c r="E809" s="8"/>
      <c r="G809" s="10"/>
      <c r="K809" s="19"/>
    </row>
    <row r="810" spans="5:18">
      <c r="E810" s="8"/>
      <c r="G810" s="10"/>
      <c r="K810" s="19"/>
    </row>
    <row r="811" spans="5:18">
      <c r="E811" s="8"/>
      <c r="G811" s="10"/>
      <c r="K811" s="19"/>
      <c r="R811" s="27"/>
    </row>
    <row r="812" spans="5:18">
      <c r="E812" s="8"/>
      <c r="G812" s="10"/>
      <c r="K812" s="19"/>
    </row>
    <row r="813" spans="5:18">
      <c r="E813" s="8"/>
      <c r="G813" s="10"/>
      <c r="K813" s="19"/>
    </row>
    <row r="814" spans="5:18">
      <c r="E814" s="8"/>
      <c r="G814" s="10"/>
      <c r="K814" s="19"/>
    </row>
    <row r="815" spans="5:18">
      <c r="E815" s="8"/>
      <c r="G815" s="10"/>
      <c r="K815" s="19"/>
    </row>
    <row r="816" spans="5:18">
      <c r="E816" s="8"/>
      <c r="G816" s="10"/>
      <c r="K816" s="19"/>
    </row>
    <row r="817" spans="5:18">
      <c r="E817" s="8"/>
      <c r="G817" s="10"/>
      <c r="K817" s="19"/>
      <c r="R817" s="27"/>
    </row>
    <row r="818" spans="5:18">
      <c r="E818" s="8"/>
      <c r="G818" s="10"/>
      <c r="K818" s="19"/>
    </row>
    <row r="819" spans="5:18">
      <c r="E819" s="8"/>
      <c r="G819" s="10"/>
      <c r="K819" s="19"/>
    </row>
    <row r="820" spans="5:18">
      <c r="E820" s="8"/>
      <c r="G820" s="10"/>
      <c r="K820" s="19"/>
    </row>
    <row r="821" spans="5:18">
      <c r="E821" s="8"/>
      <c r="G821" s="10"/>
      <c r="K821" s="19"/>
      <c r="R821" s="27"/>
    </row>
    <row r="822" spans="5:18">
      <c r="E822" s="8"/>
      <c r="G822" s="10"/>
      <c r="K822" s="19"/>
    </row>
    <row r="823" spans="5:18">
      <c r="E823" s="8"/>
      <c r="G823" s="10"/>
      <c r="K823" s="19"/>
    </row>
    <row r="824" spans="5:18">
      <c r="E824" s="8"/>
      <c r="G824" s="10"/>
      <c r="K824" s="19"/>
    </row>
    <row r="825" spans="5:18">
      <c r="E825" s="8"/>
      <c r="G825" s="10"/>
      <c r="K825" s="19"/>
    </row>
    <row r="826" spans="5:18">
      <c r="E826" s="8"/>
      <c r="G826" s="10"/>
      <c r="K826" s="19"/>
    </row>
    <row r="827" spans="5:18">
      <c r="E827" s="8"/>
      <c r="G827" s="10"/>
      <c r="K827" s="19"/>
      <c r="R827" s="27"/>
    </row>
    <row r="828" spans="5:18">
      <c r="E828" s="8"/>
      <c r="G828" s="10"/>
      <c r="K828" s="19"/>
    </row>
    <row r="829" spans="5:18">
      <c r="E829" s="8"/>
      <c r="G829" s="10"/>
      <c r="K829" s="19"/>
      <c r="R829" s="27"/>
    </row>
    <row r="830" spans="5:18">
      <c r="E830" s="8"/>
      <c r="G830" s="10"/>
      <c r="K830" s="19"/>
    </row>
    <row r="831" spans="5:18">
      <c r="E831" s="8"/>
      <c r="G831" s="10"/>
      <c r="K831" s="19"/>
    </row>
    <row r="832" spans="5:18">
      <c r="E832" s="8"/>
      <c r="G832" s="10"/>
      <c r="K832" s="19"/>
    </row>
    <row r="833" spans="5:18">
      <c r="E833" s="8"/>
      <c r="G833" s="10"/>
      <c r="K833" s="19"/>
    </row>
    <row r="834" spans="5:18">
      <c r="E834" s="8"/>
      <c r="G834" s="10"/>
      <c r="K834" s="19"/>
    </row>
    <row r="835" spans="5:18">
      <c r="E835" s="8"/>
      <c r="G835" s="10"/>
      <c r="K835" s="19"/>
      <c r="R835" s="27"/>
    </row>
    <row r="836" spans="5:18">
      <c r="E836" s="8"/>
      <c r="G836" s="10"/>
      <c r="K836" s="19"/>
    </row>
    <row r="837" spans="5:18">
      <c r="E837" s="8"/>
      <c r="G837" s="10"/>
      <c r="K837" s="19"/>
    </row>
    <row r="838" spans="5:18">
      <c r="E838" s="8"/>
      <c r="G838" s="10"/>
      <c r="K838" s="19"/>
    </row>
    <row r="839" spans="5:18">
      <c r="E839" s="8"/>
      <c r="G839" s="10"/>
      <c r="K839" s="19"/>
      <c r="R839" s="27"/>
    </row>
    <row r="840" spans="5:18">
      <c r="E840" s="8"/>
      <c r="G840" s="10"/>
      <c r="K840" s="19"/>
    </row>
    <row r="841" spans="5:18">
      <c r="E841" s="8"/>
      <c r="G841" s="10"/>
      <c r="K841" s="19"/>
    </row>
    <row r="842" spans="5:18">
      <c r="E842" s="8"/>
      <c r="G842" s="10"/>
      <c r="K842" s="19"/>
    </row>
    <row r="843" spans="5:18">
      <c r="E843" s="8"/>
      <c r="G843" s="10"/>
      <c r="K843" s="19"/>
    </row>
    <row r="844" spans="5:18">
      <c r="E844" s="8"/>
      <c r="G844" s="10"/>
      <c r="K844" s="19"/>
    </row>
    <row r="845" spans="5:18">
      <c r="E845" s="8"/>
      <c r="G845" s="10"/>
      <c r="K845" s="19"/>
      <c r="R845" s="27"/>
    </row>
    <row r="846" spans="5:18">
      <c r="E846" s="8"/>
      <c r="G846" s="10"/>
      <c r="K846" s="19"/>
    </row>
    <row r="847" spans="5:18">
      <c r="E847" s="8"/>
      <c r="G847" s="10"/>
      <c r="K847" s="19"/>
    </row>
    <row r="848" spans="5:18">
      <c r="E848" s="8"/>
      <c r="G848" s="10"/>
      <c r="K848" s="19"/>
    </row>
    <row r="849" spans="5:18">
      <c r="E849" s="8"/>
      <c r="G849" s="10"/>
      <c r="K849" s="19"/>
      <c r="R849" s="27"/>
    </row>
    <row r="850" spans="5:18">
      <c r="E850" s="8"/>
      <c r="G850" s="10"/>
      <c r="K850" s="19"/>
    </row>
    <row r="851" spans="5:18">
      <c r="E851" s="8"/>
      <c r="G851" s="10"/>
      <c r="K851" s="19"/>
    </row>
    <row r="852" spans="5:18">
      <c r="E852" s="8"/>
      <c r="G852" s="10"/>
      <c r="K852" s="19"/>
    </row>
    <row r="853" spans="5:18">
      <c r="E853" s="8"/>
      <c r="G853" s="10"/>
      <c r="K853" s="19"/>
    </row>
    <row r="854" spans="5:18">
      <c r="E854" s="8"/>
      <c r="G854" s="10"/>
      <c r="K854" s="19"/>
    </row>
    <row r="855" spans="5:18">
      <c r="E855" s="8"/>
      <c r="G855" s="10"/>
      <c r="K855" s="19"/>
      <c r="R855" s="27"/>
    </row>
    <row r="856" spans="5:18">
      <c r="E856" s="8"/>
      <c r="G856" s="10"/>
      <c r="K856" s="19"/>
    </row>
    <row r="857" spans="5:18">
      <c r="E857" s="8"/>
      <c r="G857" s="10"/>
      <c r="K857" s="19"/>
      <c r="R857" s="27"/>
    </row>
    <row r="858" spans="5:18">
      <c r="E858" s="8"/>
      <c r="G858" s="10"/>
      <c r="K858" s="19"/>
    </row>
    <row r="859" spans="5:18">
      <c r="E859" s="8"/>
      <c r="G859" s="10"/>
      <c r="K859" s="19"/>
    </row>
    <row r="860" spans="5:18">
      <c r="E860" s="8"/>
      <c r="G860" s="10"/>
      <c r="K860" s="19"/>
    </row>
    <row r="861" spans="5:18">
      <c r="E861" s="8"/>
      <c r="G861" s="10"/>
      <c r="K861" s="19"/>
    </row>
    <row r="862" spans="5:18">
      <c r="E862" s="8"/>
      <c r="G862" s="10"/>
      <c r="K862" s="19"/>
    </row>
    <row r="863" spans="5:18">
      <c r="E863" s="8"/>
      <c r="G863" s="10"/>
      <c r="K863" s="19"/>
      <c r="R863" s="27"/>
    </row>
    <row r="864" spans="5:18">
      <c r="E864" s="8"/>
      <c r="G864" s="10"/>
      <c r="K864" s="19"/>
    </row>
    <row r="865" spans="5:18">
      <c r="E865" s="8"/>
      <c r="G865" s="10"/>
      <c r="K865" s="19"/>
    </row>
    <row r="866" spans="5:18">
      <c r="E866" s="8"/>
      <c r="G866" s="10"/>
      <c r="K866" s="19"/>
    </row>
    <row r="867" spans="5:18">
      <c r="E867" s="8"/>
      <c r="G867" s="10"/>
      <c r="K867" s="19"/>
      <c r="R867" s="27"/>
    </row>
    <row r="868" spans="5:18">
      <c r="E868" s="8"/>
      <c r="G868" s="10"/>
      <c r="K868" s="19"/>
    </row>
    <row r="869" spans="5:18">
      <c r="E869" s="8"/>
      <c r="G869" s="10"/>
      <c r="K869" s="19"/>
    </row>
    <row r="870" spans="5:18">
      <c r="E870" s="8"/>
      <c r="G870" s="10"/>
      <c r="K870" s="19"/>
    </row>
    <row r="871" spans="5:18">
      <c r="E871" s="8"/>
      <c r="G871" s="10"/>
      <c r="K871" s="19"/>
    </row>
    <row r="872" spans="5:18">
      <c r="E872" s="8"/>
      <c r="G872" s="10"/>
      <c r="K872" s="19"/>
    </row>
    <row r="873" spans="5:18">
      <c r="E873" s="8"/>
      <c r="G873" s="10"/>
      <c r="K873" s="19"/>
      <c r="R873" s="27"/>
    </row>
    <row r="874" spans="5:18">
      <c r="E874" s="8"/>
      <c r="G874" s="10"/>
      <c r="K874" s="19"/>
    </row>
    <row r="875" spans="5:18">
      <c r="E875" s="8"/>
      <c r="G875" s="10"/>
      <c r="K875" s="19"/>
      <c r="R875" s="27"/>
    </row>
    <row r="876" spans="5:18">
      <c r="E876" s="8"/>
      <c r="G876" s="10"/>
      <c r="K876" s="19"/>
    </row>
    <row r="877" spans="5:18">
      <c r="E877" s="8"/>
      <c r="G877" s="10"/>
      <c r="K877" s="19"/>
    </row>
    <row r="878" spans="5:18">
      <c r="E878" s="8"/>
      <c r="G878" s="10"/>
      <c r="K878" s="19"/>
    </row>
    <row r="879" spans="5:18">
      <c r="E879" s="8"/>
      <c r="G879" s="10"/>
      <c r="K879" s="19"/>
    </row>
    <row r="880" spans="5:18">
      <c r="E880" s="8"/>
      <c r="G880" s="10"/>
      <c r="K880" s="19"/>
    </row>
    <row r="881" spans="5:18">
      <c r="E881" s="8"/>
      <c r="G881" s="10"/>
      <c r="K881" s="19"/>
      <c r="R881" s="27"/>
    </row>
    <row r="882" spans="5:18">
      <c r="E882" s="8"/>
      <c r="G882" s="10"/>
      <c r="K882" s="19"/>
    </row>
    <row r="883" spans="5:18">
      <c r="E883" s="8"/>
      <c r="G883" s="10"/>
      <c r="K883" s="19"/>
    </row>
    <row r="884" spans="5:18">
      <c r="E884" s="8"/>
      <c r="G884" s="10"/>
      <c r="K884" s="19"/>
    </row>
    <row r="885" spans="5:18">
      <c r="E885" s="8"/>
      <c r="G885" s="10"/>
      <c r="K885" s="19"/>
      <c r="R885" s="27"/>
    </row>
    <row r="886" spans="5:18">
      <c r="E886" s="8"/>
      <c r="G886" s="10"/>
      <c r="K886" s="19"/>
    </row>
    <row r="887" spans="5:18">
      <c r="E887" s="8"/>
      <c r="G887" s="10"/>
      <c r="K887" s="19"/>
    </row>
    <row r="888" spans="5:18">
      <c r="E888" s="8"/>
      <c r="G888" s="10"/>
      <c r="K888" s="19"/>
    </row>
    <row r="889" spans="5:18">
      <c r="E889" s="8"/>
      <c r="G889" s="10"/>
      <c r="K889" s="19"/>
    </row>
    <row r="890" spans="5:18">
      <c r="E890" s="8"/>
      <c r="G890" s="10"/>
      <c r="K890" s="19"/>
    </row>
    <row r="891" spans="5:18">
      <c r="E891" s="8"/>
      <c r="G891" s="10"/>
      <c r="K891" s="19"/>
      <c r="R891" s="27"/>
    </row>
    <row r="892" spans="5:18">
      <c r="E892" s="8"/>
      <c r="G892" s="10"/>
      <c r="K892" s="19"/>
    </row>
    <row r="893" spans="5:18">
      <c r="E893" s="8"/>
      <c r="G893" s="10"/>
      <c r="K893" s="19"/>
    </row>
    <row r="894" spans="5:18">
      <c r="E894" s="8"/>
      <c r="G894" s="10"/>
      <c r="K894" s="19"/>
    </row>
    <row r="895" spans="5:18">
      <c r="E895" s="8"/>
      <c r="G895" s="10"/>
      <c r="K895" s="19"/>
      <c r="R895" s="27"/>
    </row>
    <row r="896" spans="5:18">
      <c r="E896" s="8"/>
      <c r="G896" s="10"/>
      <c r="K896" s="19"/>
    </row>
    <row r="897" spans="5:18">
      <c r="E897" s="8"/>
      <c r="G897" s="10"/>
      <c r="K897" s="19"/>
    </row>
    <row r="898" spans="5:18">
      <c r="E898" s="8"/>
      <c r="G898" s="10"/>
      <c r="K898" s="19"/>
    </row>
    <row r="899" spans="5:18">
      <c r="E899" s="8"/>
      <c r="G899" s="10"/>
      <c r="K899" s="19"/>
    </row>
    <row r="900" spans="5:18">
      <c r="E900" s="8"/>
      <c r="G900" s="10"/>
      <c r="K900" s="19"/>
    </row>
    <row r="901" spans="5:18">
      <c r="E901" s="8"/>
      <c r="G901" s="10"/>
      <c r="K901" s="19"/>
      <c r="R901" s="27"/>
    </row>
    <row r="902" spans="5:18">
      <c r="E902" s="8"/>
      <c r="G902" s="10"/>
      <c r="K902" s="19"/>
    </row>
    <row r="903" spans="5:18">
      <c r="E903" s="8"/>
      <c r="G903" s="10"/>
      <c r="K903" s="19"/>
      <c r="R903" s="27"/>
    </row>
    <row r="904" spans="5:18">
      <c r="E904" s="8"/>
      <c r="G904" s="10"/>
      <c r="K904" s="19"/>
    </row>
    <row r="905" spans="5:18">
      <c r="E905" s="8"/>
      <c r="G905" s="10"/>
      <c r="K905" s="19"/>
    </row>
    <row r="906" spans="5:18">
      <c r="E906" s="8"/>
      <c r="G906" s="10"/>
      <c r="K906" s="19"/>
    </row>
    <row r="907" spans="5:18">
      <c r="E907" s="8"/>
      <c r="G907" s="10"/>
      <c r="K907" s="19"/>
    </row>
    <row r="908" spans="5:18">
      <c r="E908" s="8"/>
      <c r="G908" s="10"/>
      <c r="K908" s="19"/>
    </row>
    <row r="909" spans="5:18">
      <c r="E909" s="8"/>
      <c r="G909" s="10"/>
      <c r="K909" s="19"/>
      <c r="R909" s="27"/>
    </row>
    <row r="910" spans="5:18">
      <c r="E910" s="8"/>
      <c r="G910" s="10"/>
      <c r="K910" s="19"/>
    </row>
    <row r="911" spans="5:18">
      <c r="E911" s="8"/>
      <c r="G911" s="10"/>
      <c r="K911" s="19"/>
    </row>
    <row r="912" spans="5:18">
      <c r="E912" s="8"/>
      <c r="G912" s="10"/>
      <c r="K912" s="19"/>
    </row>
    <row r="913" spans="5:18">
      <c r="E913" s="8"/>
      <c r="G913" s="10"/>
      <c r="K913" s="19"/>
      <c r="R913" s="27"/>
    </row>
    <row r="914" spans="5:18">
      <c r="E914" s="8"/>
      <c r="G914" s="10"/>
      <c r="K914" s="19"/>
    </row>
    <row r="915" spans="5:18">
      <c r="E915" s="8"/>
      <c r="G915" s="10"/>
      <c r="K915" s="19"/>
    </row>
    <row r="916" spans="5:18">
      <c r="E916" s="8"/>
      <c r="G916" s="10"/>
      <c r="K916" s="19"/>
    </row>
    <row r="917" spans="5:18">
      <c r="E917" s="8"/>
      <c r="G917" s="10"/>
      <c r="K917" s="19"/>
    </row>
    <row r="918" spans="5:18">
      <c r="E918" s="8"/>
      <c r="G918" s="10"/>
      <c r="K918" s="19"/>
    </row>
    <row r="919" spans="5:18">
      <c r="E919" s="8"/>
      <c r="G919" s="10"/>
      <c r="K919" s="19"/>
      <c r="R919" s="27"/>
    </row>
    <row r="920" spans="5:18">
      <c r="E920" s="8"/>
      <c r="G920" s="10"/>
      <c r="K920" s="19"/>
    </row>
    <row r="921" spans="5:18">
      <c r="E921" s="8"/>
      <c r="G921" s="10"/>
      <c r="K921" s="19"/>
    </row>
    <row r="922" spans="5:18">
      <c r="E922" s="8"/>
      <c r="G922" s="10"/>
      <c r="K922" s="19"/>
    </row>
    <row r="923" spans="5:18">
      <c r="E923" s="8"/>
      <c r="G923" s="10"/>
      <c r="K923" s="19"/>
      <c r="R923" s="27"/>
    </row>
    <row r="924" spans="5:18">
      <c r="E924" s="8"/>
      <c r="G924" s="10"/>
      <c r="K924" s="19"/>
    </row>
    <row r="925" spans="5:18">
      <c r="E925" s="8"/>
      <c r="G925" s="10"/>
      <c r="K925" s="19"/>
    </row>
    <row r="926" spans="5:18">
      <c r="E926" s="8"/>
      <c r="G926" s="10"/>
      <c r="K926" s="19"/>
    </row>
    <row r="927" spans="5:18">
      <c r="E927" s="8"/>
      <c r="G927" s="10"/>
      <c r="K927" s="19"/>
    </row>
    <row r="928" spans="5:18">
      <c r="E928" s="8"/>
      <c r="G928" s="10"/>
      <c r="K928" s="19"/>
    </row>
    <row r="929" spans="5:18">
      <c r="E929" s="8"/>
      <c r="G929" s="10"/>
      <c r="K929" s="19"/>
      <c r="R929" s="27"/>
    </row>
    <row r="930" spans="5:18">
      <c r="E930" s="8"/>
      <c r="G930" s="10"/>
      <c r="K930" s="19"/>
    </row>
    <row r="931" spans="5:18">
      <c r="E931" s="8"/>
      <c r="G931" s="10"/>
      <c r="K931" s="19"/>
      <c r="R931" s="27"/>
    </row>
    <row r="932" spans="5:18">
      <c r="E932" s="8"/>
      <c r="G932" s="10"/>
      <c r="K932" s="19"/>
    </row>
    <row r="933" spans="5:18">
      <c r="E933" s="8"/>
      <c r="G933" s="10"/>
      <c r="K933" s="19"/>
    </row>
    <row r="934" spans="5:18">
      <c r="E934" s="8"/>
      <c r="G934" s="10"/>
      <c r="K934" s="19"/>
    </row>
    <row r="935" spans="5:18">
      <c r="E935" s="8"/>
      <c r="G935" s="10"/>
      <c r="K935" s="19"/>
    </row>
    <row r="936" spans="5:18">
      <c r="E936" s="8"/>
      <c r="G936" s="10"/>
      <c r="K936" s="19"/>
    </row>
    <row r="937" spans="5:18">
      <c r="E937" s="8"/>
      <c r="G937" s="10"/>
      <c r="K937" s="19"/>
      <c r="R937" s="27"/>
    </row>
    <row r="938" spans="5:18">
      <c r="E938" s="8"/>
      <c r="G938" s="10"/>
      <c r="K938" s="19"/>
    </row>
    <row r="939" spans="5:18">
      <c r="E939" s="8"/>
      <c r="G939" s="10"/>
      <c r="K939" s="19"/>
    </row>
    <row r="940" spans="5:18">
      <c r="E940" s="8"/>
      <c r="G940" s="10"/>
      <c r="K940" s="19"/>
    </row>
    <row r="941" spans="5:18">
      <c r="E941" s="8"/>
      <c r="G941" s="10"/>
      <c r="K941" s="19"/>
      <c r="R941" s="27"/>
    </row>
    <row r="942" spans="5:18">
      <c r="E942" s="8"/>
      <c r="G942" s="10"/>
      <c r="K942" s="19"/>
    </row>
    <row r="943" spans="5:18">
      <c r="E943" s="8"/>
      <c r="G943" s="10"/>
      <c r="K943" s="19"/>
    </row>
    <row r="944" spans="5:18">
      <c r="E944" s="8"/>
      <c r="G944" s="10"/>
      <c r="K944" s="19"/>
    </row>
    <row r="945" spans="5:18">
      <c r="E945" s="8"/>
      <c r="G945" s="10"/>
      <c r="K945" s="19"/>
    </row>
    <row r="946" spans="5:18">
      <c r="E946" s="8"/>
      <c r="G946" s="10"/>
      <c r="K946" s="19"/>
    </row>
    <row r="947" spans="5:18">
      <c r="E947" s="8"/>
      <c r="G947" s="10"/>
      <c r="K947" s="19"/>
      <c r="R947" s="27"/>
    </row>
    <row r="948" spans="5:18">
      <c r="E948" s="8"/>
      <c r="G948" s="10"/>
      <c r="K948" s="19"/>
    </row>
    <row r="949" spans="5:18">
      <c r="E949" s="8"/>
      <c r="G949" s="10"/>
      <c r="K949" s="19"/>
    </row>
    <row r="950" spans="5:18">
      <c r="E950" s="8"/>
      <c r="G950" s="10"/>
      <c r="K950" s="19"/>
    </row>
    <row r="951" spans="5:18">
      <c r="E951" s="8"/>
      <c r="G951" s="10"/>
      <c r="K951" s="19"/>
      <c r="R951" s="27"/>
    </row>
    <row r="952" spans="5:18">
      <c r="E952" s="8"/>
      <c r="G952" s="10"/>
      <c r="K952" s="19"/>
    </row>
    <row r="953" spans="5:18">
      <c r="E953" s="8"/>
      <c r="G953" s="10"/>
      <c r="K953" s="19"/>
    </row>
    <row r="954" spans="5:18">
      <c r="E954" s="8"/>
      <c r="G954" s="10"/>
      <c r="K954" s="19"/>
    </row>
    <row r="955" spans="5:18">
      <c r="E955" s="8"/>
      <c r="G955" s="10"/>
      <c r="K955" s="19"/>
    </row>
    <row r="956" spans="5:18">
      <c r="E956" s="8"/>
      <c r="G956" s="10"/>
      <c r="K956" s="19"/>
    </row>
    <row r="957" spans="5:18">
      <c r="E957" s="8"/>
      <c r="G957" s="10"/>
      <c r="K957" s="19"/>
      <c r="R957" s="27"/>
    </row>
    <row r="958" spans="5:18">
      <c r="E958" s="8"/>
      <c r="G958" s="10"/>
      <c r="K958" s="19"/>
    </row>
    <row r="959" spans="5:18">
      <c r="E959" s="8"/>
      <c r="G959" s="10"/>
      <c r="K959" s="19"/>
      <c r="R959" s="27"/>
    </row>
    <row r="960" spans="5:18">
      <c r="E960" s="8"/>
      <c r="G960" s="10"/>
      <c r="K960" s="19"/>
    </row>
    <row r="961" spans="5:18">
      <c r="E961" s="8"/>
      <c r="G961" s="10"/>
      <c r="K961" s="19"/>
    </row>
    <row r="962" spans="5:18">
      <c r="E962" s="8"/>
      <c r="G962" s="10"/>
      <c r="K962" s="19"/>
    </row>
    <row r="963" spans="5:18">
      <c r="E963" s="8"/>
      <c r="G963" s="10"/>
      <c r="K963" s="19"/>
    </row>
    <row r="964" spans="5:18">
      <c r="E964" s="8"/>
      <c r="G964" s="10"/>
      <c r="K964" s="19"/>
    </row>
    <row r="965" spans="5:18">
      <c r="E965" s="8"/>
      <c r="G965" s="10"/>
      <c r="K965" s="19"/>
      <c r="R965" s="27"/>
    </row>
    <row r="966" spans="5:18">
      <c r="E966" s="8"/>
      <c r="G966" s="10"/>
      <c r="K966" s="19"/>
    </row>
    <row r="967" spans="5:18">
      <c r="E967" s="8"/>
      <c r="G967" s="10"/>
      <c r="K967" s="19"/>
    </row>
    <row r="968" spans="5:18">
      <c r="E968" s="8"/>
      <c r="G968" s="10"/>
      <c r="K968" s="19"/>
    </row>
    <row r="969" spans="5:18">
      <c r="E969" s="8"/>
      <c r="G969" s="10"/>
      <c r="K969" s="19"/>
      <c r="R969" s="27"/>
    </row>
    <row r="970" spans="5:18">
      <c r="E970" s="8"/>
      <c r="G970" s="10"/>
      <c r="K970" s="19"/>
    </row>
    <row r="971" spans="5:18">
      <c r="E971" s="8"/>
      <c r="G971" s="10"/>
      <c r="K971" s="19"/>
    </row>
    <row r="972" spans="5:18">
      <c r="E972" s="8"/>
      <c r="G972" s="10"/>
      <c r="K972" s="19"/>
    </row>
    <row r="973" spans="5:18">
      <c r="E973" s="8"/>
      <c r="G973" s="10"/>
      <c r="K973" s="19"/>
    </row>
    <row r="974" spans="5:18">
      <c r="E974" s="8"/>
      <c r="G974" s="10"/>
      <c r="K974" s="19"/>
    </row>
    <row r="975" spans="5:18">
      <c r="E975" s="8"/>
      <c r="G975" s="10"/>
      <c r="K975" s="19"/>
      <c r="R975" s="27"/>
    </row>
    <row r="976" spans="5:18">
      <c r="E976" s="8"/>
      <c r="G976" s="10"/>
      <c r="K976" s="19"/>
    </row>
    <row r="977" spans="5:18">
      <c r="E977" s="8"/>
      <c r="G977" s="10"/>
      <c r="K977" s="19"/>
      <c r="R977" s="27"/>
    </row>
    <row r="978" spans="5:18">
      <c r="E978" s="8"/>
      <c r="G978" s="10"/>
      <c r="K978" s="19"/>
    </row>
    <row r="979" spans="5:18">
      <c r="E979" s="8"/>
      <c r="G979" s="10"/>
      <c r="K979" s="19"/>
    </row>
    <row r="980" spans="5:18">
      <c r="E980" s="8"/>
      <c r="G980" s="10"/>
      <c r="K980" s="19"/>
    </row>
    <row r="981" spans="5:18">
      <c r="E981" s="8"/>
      <c r="G981" s="10"/>
      <c r="K981" s="19"/>
    </row>
    <row r="982" spans="5:18">
      <c r="E982" s="8"/>
      <c r="G982" s="10"/>
      <c r="K982" s="19"/>
    </row>
    <row r="983" spans="5:18">
      <c r="E983" s="8"/>
      <c r="G983" s="10"/>
      <c r="K983" s="19"/>
      <c r="R983" s="27"/>
    </row>
    <row r="984" spans="5:18">
      <c r="E984" s="8"/>
      <c r="G984" s="10"/>
      <c r="K984" s="19"/>
    </row>
    <row r="985" spans="5:18">
      <c r="E985" s="8"/>
      <c r="G985" s="10"/>
      <c r="K985" s="19"/>
    </row>
    <row r="986" spans="5:18">
      <c r="E986" s="8"/>
      <c r="G986" s="10"/>
      <c r="K986" s="19"/>
    </row>
    <row r="987" spans="5:18">
      <c r="E987" s="8"/>
      <c r="G987" s="10"/>
      <c r="K987" s="19"/>
      <c r="R987" s="27"/>
    </row>
    <row r="988" spans="5:18">
      <c r="E988" s="8"/>
      <c r="G988" s="10"/>
      <c r="K988" s="19"/>
    </row>
    <row r="989" spans="5:18">
      <c r="E989" s="8"/>
      <c r="G989" s="10"/>
      <c r="K989" s="19"/>
    </row>
    <row r="990" spans="5:18">
      <c r="E990" s="8"/>
      <c r="G990" s="10"/>
      <c r="K990" s="19"/>
    </row>
    <row r="991" spans="5:18">
      <c r="E991" s="8"/>
      <c r="G991" s="10"/>
      <c r="K991" s="19"/>
    </row>
    <row r="992" spans="5:18">
      <c r="E992" s="8"/>
      <c r="G992" s="10"/>
      <c r="K992" s="19"/>
    </row>
    <row r="993" spans="5:18">
      <c r="E993" s="8"/>
      <c r="G993" s="10"/>
      <c r="K993" s="19"/>
      <c r="R993" s="27"/>
    </row>
    <row r="994" spans="5:18">
      <c r="E994" s="8"/>
      <c r="G994" s="10"/>
      <c r="K994" s="19"/>
    </row>
    <row r="995" spans="5:18">
      <c r="E995" s="8"/>
      <c r="G995" s="10"/>
      <c r="K995" s="19"/>
    </row>
    <row r="996" spans="5:18">
      <c r="E996" s="8"/>
      <c r="G996" s="10"/>
    </row>
    <row r="997" spans="5:18">
      <c r="E997" s="8"/>
      <c r="G997" s="10"/>
      <c r="R997" s="27"/>
    </row>
    <row r="998" spans="5:18">
      <c r="E998" s="8"/>
      <c r="G998" s="10"/>
    </row>
    <row r="999" spans="5:18">
      <c r="E999" s="8"/>
      <c r="G999" s="10"/>
    </row>
    <row r="1000" spans="5:18">
      <c r="E1000" s="8"/>
      <c r="G1000" s="10"/>
    </row>
    <row r="1001" spans="5:18">
      <c r="E1001" s="8"/>
      <c r="G1001" s="10"/>
    </row>
    <row r="1002" spans="5:18">
      <c r="E1002" s="8"/>
      <c r="G1002" s="10"/>
    </row>
    <row r="1003" spans="5:18">
      <c r="E1003" s="8"/>
      <c r="G1003" s="10"/>
      <c r="R1003" s="27"/>
    </row>
    <row r="1004" spans="5:18">
      <c r="E1004" s="8"/>
      <c r="G1004" s="10"/>
    </row>
    <row r="1005" spans="5:18">
      <c r="E1005" s="8"/>
      <c r="G1005" s="10"/>
      <c r="R1005" s="27"/>
    </row>
    <row r="1006" spans="5:18">
      <c r="E1006" s="8"/>
      <c r="G1006" s="10"/>
    </row>
    <row r="1007" spans="5:18">
      <c r="E1007" s="8"/>
      <c r="G1007" s="10"/>
    </row>
    <row r="1008" spans="5:18">
      <c r="E1008" s="8"/>
      <c r="G1008" s="10"/>
    </row>
    <row r="1009" spans="5:18">
      <c r="E1009" s="8"/>
      <c r="G1009" s="10"/>
    </row>
    <row r="1010" spans="5:18">
      <c r="E1010" s="8"/>
      <c r="G1010" s="10"/>
    </row>
    <row r="1011" spans="5:18">
      <c r="E1011" s="8"/>
      <c r="G1011" s="10"/>
      <c r="R1011" s="27"/>
    </row>
    <row r="1012" spans="5:18">
      <c r="E1012" s="8"/>
      <c r="G1012" s="10"/>
    </row>
    <row r="1013" spans="5:18">
      <c r="E1013" s="8"/>
      <c r="G1013" s="10"/>
    </row>
    <row r="1014" spans="5:18">
      <c r="E1014" s="8"/>
      <c r="G1014" s="10"/>
    </row>
    <row r="1015" spans="5:18">
      <c r="E1015" s="8"/>
      <c r="G1015" s="10"/>
      <c r="R1015" s="27"/>
    </row>
    <row r="1016" spans="5:18">
      <c r="E1016" s="8"/>
      <c r="G1016" s="10"/>
    </row>
    <row r="1017" spans="5:18">
      <c r="E1017" s="8"/>
      <c r="G1017" s="10"/>
    </row>
    <row r="1018" spans="5:18">
      <c r="E1018" s="8"/>
      <c r="G1018" s="10"/>
    </row>
    <row r="1019" spans="5:18">
      <c r="E1019" s="8"/>
      <c r="G1019" s="10"/>
    </row>
    <row r="1020" spans="5:18">
      <c r="E1020" s="8"/>
      <c r="G1020" s="10"/>
    </row>
    <row r="1021" spans="5:18">
      <c r="E1021" s="8"/>
      <c r="G1021" s="10"/>
      <c r="R1021" s="27"/>
    </row>
    <row r="1022" spans="5:18">
      <c r="E1022" s="8"/>
      <c r="G1022" s="10"/>
    </row>
    <row r="1023" spans="5:18">
      <c r="E1023" s="8"/>
      <c r="G1023" s="10"/>
    </row>
    <row r="1024" spans="5:18">
      <c r="E1024" s="8"/>
      <c r="G1024" s="10"/>
    </row>
    <row r="1025" spans="5:18">
      <c r="E1025" s="8"/>
      <c r="G1025" s="10"/>
      <c r="R1025" s="27"/>
    </row>
    <row r="1026" spans="5:18">
      <c r="E1026" s="8"/>
      <c r="G1026" s="10"/>
    </row>
    <row r="1027" spans="5:18">
      <c r="E1027" s="8"/>
      <c r="G1027" s="10"/>
    </row>
    <row r="1028" spans="5:18">
      <c r="E1028" s="8"/>
      <c r="G1028" s="10"/>
    </row>
    <row r="1029" spans="5:18">
      <c r="E1029" s="8"/>
      <c r="G1029" s="10"/>
    </row>
    <row r="1030" spans="5:18">
      <c r="E1030" s="8"/>
      <c r="G1030" s="10"/>
    </row>
    <row r="1031" spans="5:18">
      <c r="E1031" s="8"/>
      <c r="G1031" s="10"/>
      <c r="R1031" s="27"/>
    </row>
    <row r="1032" spans="5:18">
      <c r="E1032" s="8"/>
      <c r="G1032" s="10"/>
    </row>
    <row r="1033" spans="5:18">
      <c r="E1033" s="8"/>
      <c r="G1033" s="10"/>
      <c r="R1033" s="27"/>
    </row>
    <row r="1034" spans="5:18">
      <c r="E1034" s="8"/>
      <c r="G1034" s="10"/>
    </row>
    <row r="1035" spans="5:18">
      <c r="E1035" s="8"/>
      <c r="G1035" s="10"/>
    </row>
    <row r="1036" spans="5:18">
      <c r="E1036" s="8"/>
      <c r="G1036" s="10"/>
    </row>
    <row r="1037" spans="5:18">
      <c r="E1037" s="8"/>
      <c r="G1037" s="10"/>
    </row>
    <row r="1038" spans="5:18">
      <c r="E1038" s="8"/>
      <c r="G1038" s="10"/>
    </row>
    <row r="1039" spans="5:18">
      <c r="E1039" s="8"/>
      <c r="G1039" s="10"/>
      <c r="R1039" s="27"/>
    </row>
    <row r="1040" spans="5:18">
      <c r="E1040" s="8"/>
      <c r="G1040" s="10"/>
    </row>
    <row r="1041" spans="5:18">
      <c r="E1041" s="8"/>
      <c r="G1041" s="10"/>
    </row>
    <row r="1042" spans="5:18">
      <c r="E1042" s="8"/>
      <c r="G1042" s="10"/>
    </row>
    <row r="1043" spans="5:18">
      <c r="E1043" s="8"/>
      <c r="G1043" s="10"/>
      <c r="R1043" s="27"/>
    </row>
    <row r="1044" spans="5:18">
      <c r="E1044" s="8"/>
      <c r="G1044" s="10"/>
    </row>
    <row r="1045" spans="5:18">
      <c r="E1045" s="8"/>
      <c r="G1045" s="10"/>
    </row>
    <row r="1046" spans="5:18">
      <c r="E1046" s="8"/>
      <c r="G1046" s="10"/>
    </row>
    <row r="1047" spans="5:18">
      <c r="E1047" s="8"/>
      <c r="G1047" s="10"/>
    </row>
    <row r="1048" spans="5:18">
      <c r="E1048" s="8"/>
      <c r="G1048" s="10"/>
    </row>
    <row r="1049" spans="5:18">
      <c r="E1049" s="8"/>
      <c r="G1049" s="10"/>
      <c r="R1049" s="27"/>
    </row>
    <row r="1050" spans="5:18">
      <c r="E1050" s="8"/>
      <c r="G1050" s="10"/>
    </row>
    <row r="1051" spans="5:18">
      <c r="E1051" s="8"/>
      <c r="G1051" s="10"/>
    </row>
    <row r="1052" spans="5:18">
      <c r="E1052" s="8"/>
      <c r="G1052" s="10"/>
    </row>
    <row r="1053" spans="5:18">
      <c r="E1053" s="8"/>
      <c r="G1053" s="10"/>
      <c r="R1053" s="27"/>
    </row>
    <row r="1054" spans="5:18">
      <c r="E1054" s="8"/>
      <c r="G1054" s="10"/>
    </row>
    <row r="1055" spans="5:18">
      <c r="E1055" s="8"/>
      <c r="G1055" s="10"/>
    </row>
    <row r="1056" spans="5:18">
      <c r="E1056" s="8"/>
      <c r="G1056" s="10"/>
    </row>
    <row r="1057" spans="5:18">
      <c r="E1057" s="8"/>
      <c r="G1057" s="10"/>
    </row>
    <row r="1058" spans="5:18">
      <c r="E1058" s="8"/>
      <c r="G1058" s="10"/>
    </row>
    <row r="1059" spans="5:18">
      <c r="E1059" s="8"/>
      <c r="G1059" s="10"/>
      <c r="R1059" s="27"/>
    </row>
    <row r="1060" spans="5:18">
      <c r="E1060" s="8"/>
      <c r="G1060" s="10"/>
    </row>
    <row r="1061" spans="5:18">
      <c r="E1061" s="8"/>
      <c r="G1061" s="10"/>
      <c r="R1061" s="27"/>
    </row>
    <row r="1062" spans="5:18">
      <c r="E1062" s="8"/>
      <c r="G1062" s="10"/>
    </row>
    <row r="1063" spans="5:18">
      <c r="E1063" s="8"/>
      <c r="G1063" s="10"/>
    </row>
    <row r="1064" spans="5:18">
      <c r="E1064" s="8"/>
      <c r="G1064" s="10"/>
    </row>
    <row r="1065" spans="5:18">
      <c r="E1065" s="8"/>
      <c r="G1065" s="10"/>
    </row>
    <row r="1066" spans="5:18">
      <c r="E1066" s="8"/>
      <c r="G1066" s="10"/>
    </row>
    <row r="1067" spans="5:18">
      <c r="E1067" s="8"/>
      <c r="G1067" s="10"/>
      <c r="R1067" s="27"/>
    </row>
    <row r="1068" spans="5:18">
      <c r="E1068" s="8"/>
      <c r="G1068" s="10"/>
    </row>
    <row r="1069" spans="5:18">
      <c r="E1069" s="8"/>
      <c r="G1069" s="10"/>
    </row>
    <row r="1070" spans="5:18">
      <c r="E1070" s="8"/>
      <c r="G1070" s="10"/>
    </row>
    <row r="1071" spans="5:18">
      <c r="E1071" s="8"/>
      <c r="G1071" s="10"/>
      <c r="R1071" s="27"/>
    </row>
    <row r="1072" spans="5:18">
      <c r="E1072" s="8"/>
      <c r="G1072" s="10"/>
    </row>
    <row r="1073" spans="5:18">
      <c r="E1073" s="8"/>
      <c r="G1073" s="10"/>
    </row>
    <row r="1074" spans="5:18">
      <c r="E1074" s="8"/>
      <c r="G1074" s="10"/>
    </row>
    <row r="1075" spans="5:18">
      <c r="E1075" s="8"/>
      <c r="G1075" s="10"/>
    </row>
    <row r="1076" spans="5:18">
      <c r="E1076" s="8"/>
      <c r="G1076" s="10"/>
    </row>
    <row r="1077" spans="5:18">
      <c r="E1077" s="8"/>
      <c r="G1077" s="10"/>
      <c r="R1077" s="27"/>
    </row>
    <row r="1078" spans="5:18">
      <c r="E1078" s="8"/>
      <c r="G1078" s="10"/>
    </row>
  </sheetData>
  <sortState xmlns:xlrd2="http://schemas.microsoft.com/office/spreadsheetml/2017/richdata2" ref="A75:W78">
    <sortCondition descending="1" ref="G75:G78"/>
  </sortState>
  <phoneticPr fontId="8" type="noConversion"/>
  <conditionalFormatting sqref="C268:C1048576 C1:C4 C68:C140 C142:C266 C6:C66">
    <cfRule type="containsText" dxfId="50" priority="30" operator="containsText" text="4">
      <formula>NOT(ISERROR(SEARCH("4",C1)))</formula>
    </cfRule>
    <cfRule type="containsText" dxfId="49" priority="32" operator="containsText" text="0">
      <formula>NOT(ISERROR(SEARCH("0",C1)))</formula>
    </cfRule>
    <cfRule type="containsText" dxfId="48" priority="33" operator="containsText" text="1">
      <formula>NOT(ISERROR(SEARCH("1",C1)))</formula>
    </cfRule>
    <cfRule type="containsText" dxfId="47" priority="34" operator="containsText" text="2">
      <formula>NOT(ISERROR(SEARCH("2",C1)))</formula>
    </cfRule>
    <cfRule type="containsText" dxfId="46" priority="36" operator="containsText" text="3">
      <formula>NOT(ISERROR(SEARCH("3",C1)))</formula>
    </cfRule>
  </conditionalFormatting>
  <conditionalFormatting sqref="G142:G1048576 G68:G140 G6:G66">
    <cfRule type="cellIs" dxfId="45" priority="29" operator="greaterThan">
      <formula>14</formula>
    </cfRule>
  </conditionalFormatting>
  <conditionalFormatting sqref="O1:O4 O6:O66 O68:O140 O142:O1048576">
    <cfRule type="containsText" dxfId="44" priority="28" operator="containsText" text="Nei">
      <formula>NOT(ISERROR(SEARCH("Nei",O1)))</formula>
    </cfRule>
  </conditionalFormatting>
  <conditionalFormatting sqref="G5">
    <cfRule type="cellIs" dxfId="43" priority="22" operator="greaterThan">
      <formula>14</formula>
    </cfRule>
  </conditionalFormatting>
  <conditionalFormatting sqref="O5">
    <cfRule type="containsText" dxfId="42" priority="21" operator="containsText" text="Nei">
      <formula>NOT(ISERROR(SEARCH("Nei",O5)))</formula>
    </cfRule>
  </conditionalFormatting>
  <conditionalFormatting sqref="C67">
    <cfRule type="containsText" dxfId="41" priority="16" operator="containsText" text="4">
      <formula>NOT(ISERROR(SEARCH("4",C67)))</formula>
    </cfRule>
    <cfRule type="containsText" dxfId="40" priority="17" operator="containsText" text="0">
      <formula>NOT(ISERROR(SEARCH("0",C67)))</formula>
    </cfRule>
    <cfRule type="containsText" dxfId="39" priority="18" operator="containsText" text="1">
      <formula>NOT(ISERROR(SEARCH("1",C67)))</formula>
    </cfRule>
    <cfRule type="containsText" dxfId="38" priority="19" operator="containsText" text="2">
      <formula>NOT(ISERROR(SEARCH("2",C67)))</formula>
    </cfRule>
    <cfRule type="containsText" dxfId="37" priority="20" operator="containsText" text="3">
      <formula>NOT(ISERROR(SEARCH("3",C67)))</formula>
    </cfRule>
  </conditionalFormatting>
  <conditionalFormatting sqref="G67">
    <cfRule type="cellIs" dxfId="36" priority="15" operator="greaterThan">
      <formula>14</formula>
    </cfRule>
  </conditionalFormatting>
  <conditionalFormatting sqref="O67">
    <cfRule type="containsText" dxfId="35" priority="14" operator="containsText" text="Nei">
      <formula>NOT(ISERROR(SEARCH("Nei",O67)))</formula>
    </cfRule>
  </conditionalFormatting>
  <conditionalFormatting sqref="G2:G4">
    <cfRule type="cellIs" dxfId="34" priority="13" operator="greaterThan">
      <formula>14</formula>
    </cfRule>
  </conditionalFormatting>
  <conditionalFormatting sqref="C141">
    <cfRule type="containsText" dxfId="33" priority="8" operator="containsText" text="4">
      <formula>NOT(ISERROR(SEARCH("4",C141)))</formula>
    </cfRule>
    <cfRule type="containsText" dxfId="32" priority="9" operator="containsText" text="0">
      <formula>NOT(ISERROR(SEARCH("0",C141)))</formula>
    </cfRule>
    <cfRule type="containsText" dxfId="31" priority="10" operator="containsText" text="1">
      <formula>NOT(ISERROR(SEARCH("1",C141)))</formula>
    </cfRule>
    <cfRule type="containsText" dxfId="30" priority="11" operator="containsText" text="2">
      <formula>NOT(ISERROR(SEARCH("2",C141)))</formula>
    </cfRule>
    <cfRule type="containsText" dxfId="29" priority="12" operator="containsText" text="3">
      <formula>NOT(ISERROR(SEARCH("3",C141)))</formula>
    </cfRule>
  </conditionalFormatting>
  <conditionalFormatting sqref="G141">
    <cfRule type="cellIs" dxfId="28" priority="7" operator="greaterThan">
      <formula>14</formula>
    </cfRule>
  </conditionalFormatting>
  <conditionalFormatting sqref="O141">
    <cfRule type="containsText" dxfId="27" priority="6" operator="containsText" text="Nei">
      <formula>NOT(ISERROR(SEARCH("Nei",O141)))</formula>
    </cfRule>
  </conditionalFormatting>
  <conditionalFormatting sqref="C5">
    <cfRule type="containsText" dxfId="26" priority="1" operator="containsText" text="4">
      <formula>NOT(ISERROR(SEARCH("4",C5)))</formula>
    </cfRule>
    <cfRule type="containsText" dxfId="25" priority="2" operator="containsText" text="0">
      <formula>NOT(ISERROR(SEARCH("0",C5)))</formula>
    </cfRule>
    <cfRule type="containsText" dxfId="24" priority="3" operator="containsText" text="1">
      <formula>NOT(ISERROR(SEARCH("1",C5)))</formula>
    </cfRule>
    <cfRule type="containsText" dxfId="23" priority="4" operator="containsText" text="2">
      <formula>NOT(ISERROR(SEARCH("2",C5)))</formula>
    </cfRule>
    <cfRule type="containsText" dxfId="22" priority="5" operator="containsText" text="3">
      <formula>NOT(ISERROR(SEARCH("3",C5)))</formula>
    </cfRule>
  </conditionalFormatting>
  <hyperlinks>
    <hyperlink ref="L161" r:id="rId1" xr:uid="{0C88EF51-CBDC-4D9C-B719-71A5C16884B2}"/>
    <hyperlink ref="L225" r:id="rId2" xr:uid="{AEB31404-BE56-4C11-856E-B942EB7DD03F}"/>
    <hyperlink ref="L126" r:id="rId3" xr:uid="{62AE341D-9F6D-4B6A-833A-9F2A8544E9D6}"/>
    <hyperlink ref="L95" r:id="rId4" xr:uid="{F47DB4D8-88CC-4334-B111-4CB6B8B10F4E}"/>
    <hyperlink ref="L35" r:id="rId5" xr:uid="{6B758636-676A-4EC6-A4B8-F155A915543C}"/>
    <hyperlink ref="L87" r:id="rId6" xr:uid="{D0060260-ACD9-4D71-8ED7-52249D046DBF}"/>
    <hyperlink ref="L22" r:id="rId7" xr:uid="{4E36B868-0CC6-4D88-995B-8313C992E3A9}"/>
    <hyperlink ref="L70" r:id="rId8" xr:uid="{2C95234D-BD29-4AA1-A9FC-DBD42EAB8EFD}"/>
    <hyperlink ref="L119" r:id="rId9" xr:uid="{644D8CC9-425D-4503-B193-92B614DCF210}"/>
    <hyperlink ref="L120" r:id="rId10" xr:uid="{18BA6A6A-BEEB-4E09-8357-62DAA33DCADF}"/>
    <hyperlink ref="L233" r:id="rId11" xr:uid="{3756F880-4D23-497D-9E71-63D6C7E2D333}"/>
    <hyperlink ref="L249" r:id="rId12" xr:uid="{1EE5CDE1-F24E-4DFC-9822-EC5BE98291AC}"/>
    <hyperlink ref="L86" r:id="rId13" xr:uid="{55C3A16F-BA2B-4C20-8DF3-A80B6D3E50FB}"/>
    <hyperlink ref="L38" r:id="rId14" xr:uid="{44168483-4740-A948-B3B5-0F53D127D755}"/>
    <hyperlink ref="L30" r:id="rId15" xr:uid="{63FDC66D-6840-3747-9FCF-9BF89DF4ADCF}"/>
    <hyperlink ref="L302" r:id="rId16" xr:uid="{CB8E1E2C-401E-DC45-A047-B631549AA029}"/>
    <hyperlink ref="L83" r:id="rId17" xr:uid="{1846AFFA-7532-7D49-A4C1-127EF5698036}"/>
    <hyperlink ref="L63" r:id="rId18" xr:uid="{3D45F5DF-AF53-7F46-9D77-62810FF7D77F}"/>
    <hyperlink ref="L136" r:id="rId19" xr:uid="{92640622-A2CA-6F42-BCC3-7DDDDB99CBEF}"/>
    <hyperlink ref="L253" r:id="rId20" xr:uid="{988AB760-789D-1C4A-BA8E-1280D7A29439}"/>
    <hyperlink ref="L160" r:id="rId21" xr:uid="{640E911F-4E44-7442-B8C7-84058D1F87DC}"/>
    <hyperlink ref="L279" r:id="rId22" xr:uid="{19E802FD-49EC-EC46-919E-FB5678318374}"/>
    <hyperlink ref="L6" r:id="rId23" xr:uid="{D223FE43-0464-3A4E-B95F-EA5018B00020}"/>
    <hyperlink ref="L158" r:id="rId24" xr:uid="{E08E0146-E681-354C-A575-45B8F26166E2}"/>
    <hyperlink ref="L222" r:id="rId25" xr:uid="{E8F81A57-DB1F-9643-9F8D-2BFF84018E33}"/>
    <hyperlink ref="L299" r:id="rId26" xr:uid="{B35B6AB3-510C-5547-964A-C925AD3E2F8A}"/>
    <hyperlink ref="L107" r:id="rId27" xr:uid="{D730BEAF-2B51-FF48-9DB6-0C36A1577C6B}"/>
    <hyperlink ref="L172" r:id="rId28" xr:uid="{BB42729C-B9CF-9B49-AB2C-7CFF8D1E2A4E}"/>
    <hyperlink ref="L301" r:id="rId29" xr:uid="{0E27CA8E-77B6-B345-8954-8EAA5F0C33F1}"/>
    <hyperlink ref="L97" r:id="rId30" xr:uid="{B603213C-A416-B843-833A-F1AC487D367F}"/>
    <hyperlink ref="L78" r:id="rId31" xr:uid="{BB8509D7-56EC-414F-B963-5A9B01B25E82}"/>
    <hyperlink ref="L13" r:id="rId32" xr:uid="{AF194E84-F81D-4F6F-AEF1-DEA2C293DB5F}"/>
    <hyperlink ref="L283" r:id="rId33" xr:uid="{11986C28-6F3E-4672-865B-70DB15FA6E3D}"/>
    <hyperlink ref="L292" r:id="rId34" xr:uid="{53209C1D-5250-4DA7-B157-F4E9C94944E2}"/>
    <hyperlink ref="L179" r:id="rId35" xr:uid="{F5DF93F8-D5FE-F843-A6F3-CE5A257BE1EB}"/>
    <hyperlink ref="L282" r:id="rId36" xr:uid="{F927DB04-53A9-7940-9E63-CB3747879D21}"/>
    <hyperlink ref="L42" r:id="rId37" xr:uid="{37F29DCE-A10C-D94A-ACD2-0A49D8988A1B}"/>
    <hyperlink ref="L138" r:id="rId38" xr:uid="{E535EED3-FC5E-4746-9E62-C600AA681DE4}"/>
    <hyperlink ref="L55" r:id="rId39" xr:uid="{D32CBAF8-F555-CE49-96C3-CA90909CF01D}"/>
    <hyperlink ref="L56" r:id="rId40" xr:uid="{1007C20A-638C-CF41-AF7C-7DA73F47EA25}"/>
    <hyperlink ref="L43" r:id="rId41" xr:uid="{C4DA904A-8228-8448-89B2-61135A4B0B97}"/>
    <hyperlink ref="L58" r:id="rId42" xr:uid="{073336BF-1B26-A945-BB32-F69F0B362192}"/>
    <hyperlink ref="L61" r:id="rId43" xr:uid="{8D2EECE1-26AF-4C40-AF88-FBBA32B1765C}"/>
    <hyperlink ref="L68" r:id="rId44" xr:uid="{BEC1A7E5-3361-BD49-9214-1CACD515A7FF}"/>
    <hyperlink ref="L66" r:id="rId45" xr:uid="{E2FB0B83-94C1-354A-AF4F-092C09D25400}"/>
    <hyperlink ref="L149" r:id="rId46" xr:uid="{6D3950F6-E548-244E-AD69-07F9C882DA83}"/>
    <hyperlink ref="L39" r:id="rId47" xr:uid="{35D47812-EC15-E140-B865-3725B369DF04}"/>
    <hyperlink ref="L124" r:id="rId48" xr:uid="{4346A8B8-468F-C449-9C12-36F687E66B1D}"/>
    <hyperlink ref="L125" r:id="rId49" xr:uid="{BD58BF18-8FF2-2745-8499-6919FD88018D}"/>
    <hyperlink ref="L123" r:id="rId50" xr:uid="{5718FE0C-F465-F845-8258-E80E04C739FC}"/>
    <hyperlink ref="L73" r:id="rId51" xr:uid="{4A1FB36F-AF79-A047-9A34-3ECEBA3AA660}"/>
    <hyperlink ref="L80" r:id="rId52" xr:uid="{CCB55FD9-3EE2-7E4F-8477-7B60339C7EEA}"/>
    <hyperlink ref="L51" r:id="rId53" xr:uid="{7FE880D6-EC5F-C24D-94D4-76E91ACCE3DC}"/>
    <hyperlink ref="L94" r:id="rId54" xr:uid="{C72F6585-0B5F-B74F-A757-58156E920FC2}"/>
    <hyperlink ref="L84" r:id="rId55" xr:uid="{2BF6723D-1595-F640-BEB7-B27B34A6A260}"/>
    <hyperlink ref="L64" r:id="rId56" xr:uid="{F64B145E-38D1-E443-BD07-2CA0972EDF6A}"/>
    <hyperlink ref="L98" r:id="rId57" xr:uid="{992D6310-0FC2-F543-BD77-967D40E4630E}"/>
    <hyperlink ref="L101" r:id="rId58" xr:uid="{A1DC4E56-5A09-0C43-AB80-9052AE2AC3A0}"/>
    <hyperlink ref="L50" r:id="rId59" xr:uid="{82ED8681-9AA2-3040-A6F9-F7E822A968B0}"/>
    <hyperlink ref="L82" r:id="rId60" xr:uid="{B32E7376-ED13-7747-B163-7EFC7E3702E8}"/>
    <hyperlink ref="L102" r:id="rId61" xr:uid="{2564423A-ED27-C146-8676-D3F9B4B3D68E}"/>
    <hyperlink ref="L67" r:id="rId62" xr:uid="{5739D01F-855D-F642-829B-CA7B1AF7D00A}"/>
    <hyperlink ref="L81" r:id="rId63" xr:uid="{402FD2F9-F45E-B14A-867D-6EEF107647AC}"/>
    <hyperlink ref="L77" r:id="rId64" xr:uid="{0B9667E5-78A4-D044-82B7-9A29BF1324AF}"/>
    <hyperlink ref="L65" r:id="rId65" xr:uid="{4BC24AD3-C7BE-3F4D-9DAA-46795F927357}"/>
    <hyperlink ref="L99" r:id="rId66" xr:uid="{F3E51E47-39E0-2349-A079-6C01ADE82DD0}"/>
    <hyperlink ref="L59" r:id="rId67" xr:uid="{24DAB14D-152C-6841-B24B-4C4598FC8F8B}"/>
    <hyperlink ref="L69" r:id="rId68" xr:uid="{7610D078-257E-DB4B-BB79-78679ED0D466}"/>
    <hyperlink ref="L54" r:id="rId69" xr:uid="{8420EF53-84BD-4846-9BE1-64EF19E361E9}"/>
    <hyperlink ref="L76" r:id="rId70" xr:uid="{127CA247-2673-9B47-BAAA-A28E29DD4F2B}"/>
    <hyperlink ref="L96" r:id="rId71" xr:uid="{05B7202B-C5B9-BF40-B039-10F49AF5DA73}"/>
    <hyperlink ref="L85" r:id="rId72" xr:uid="{C0C0CD1E-73BE-974F-83E7-5B8B6DA44716}"/>
    <hyperlink ref="L79" r:id="rId73" xr:uid="{5BC700B4-DF1C-A64E-96AA-55D96D027BAB}"/>
    <hyperlink ref="L303" r:id="rId74" xr:uid="{7FB38BD3-DDEB-3D4B-ADED-D3C195E4BB7E}"/>
    <hyperlink ref="L60" r:id="rId75" xr:uid="{F55468FA-5040-2F4C-B492-16A28D8ED816}"/>
    <hyperlink ref="L300" r:id="rId76" xr:uid="{ECCEE57B-5AAE-994F-8EF8-B13AA6C84CC4}"/>
    <hyperlink ref="L131" r:id="rId77" xr:uid="{4CB7D30E-5343-9142-9A26-9C40FB33EC17}"/>
    <hyperlink ref="L139" r:id="rId78" xr:uid="{67196E82-D33B-7C40-99B8-A5976AF6813A}"/>
    <hyperlink ref="L41" r:id="rId79" xr:uid="{082B80E0-4FE2-FE4D-A5BF-BB14B1674AFE}"/>
    <hyperlink ref="L88" r:id="rId80" xr:uid="{5B470473-DED2-DB4B-9E4F-004549D8D328}"/>
    <hyperlink ref="L134" r:id="rId81" xr:uid="{1FC0F393-4FC2-FA4B-970E-E694C9F64879}"/>
    <hyperlink ref="L92" r:id="rId82" xr:uid="{A4D199C5-B64C-8142-88E5-D07A1BEB2CAB}"/>
    <hyperlink ref="L72" r:id="rId83" xr:uid="{0D0DD376-BAB7-4546-BC84-0CB114081D95}"/>
    <hyperlink ref="L45" r:id="rId84" xr:uid="{47668B49-4FCD-034B-AEE7-DBAC514E6BD9}"/>
    <hyperlink ref="L100" r:id="rId85" xr:uid="{F9D92170-F849-0A46-8812-092E6E7A252A}"/>
    <hyperlink ref="L129" r:id="rId86" xr:uid="{B5933004-4349-F14D-9597-6B85DC37DB5C}"/>
    <hyperlink ref="L133" r:id="rId87" xr:uid="{49E9867C-A488-7945-8CB7-DE0A71E7DB86}"/>
    <hyperlink ref="L132" r:id="rId88" xr:uid="{FAD06BB3-3CFD-834C-BF8F-7723CD56A71E}"/>
    <hyperlink ref="L34" r:id="rId89" xr:uid="{B180A8C7-632F-654F-BB74-09E1BA921579}"/>
    <hyperlink ref="L121" r:id="rId90" xr:uid="{97CE7813-C5DA-2344-976D-34D162F535C3}"/>
    <hyperlink ref="L93" r:id="rId91" xr:uid="{FAF50019-E863-3A40-AE1E-282CF664A5BF}"/>
    <hyperlink ref="L298" r:id="rId92" xr:uid="{80B40B65-2D4F-2943-8051-628ECCBE385E}"/>
    <hyperlink ref="L103" r:id="rId93" xr:uid="{7643098A-1E62-484C-BF3A-3DE9266269D8}"/>
    <hyperlink ref="L142" r:id="rId94" xr:uid="{B71D06D8-CC4E-004A-AAFC-004943D7615D}"/>
    <hyperlink ref="L297" r:id="rId95" xr:uid="{3E11C173-4474-6948-B3BA-4F44AB45AAB0}"/>
    <hyperlink ref="L147" r:id="rId96" xr:uid="{87B2F707-C0C4-D840-BB2E-C503E229A0D3}"/>
    <hyperlink ref="L296" r:id="rId97" xr:uid="{39FC40BC-BA3B-4D4B-BC8C-886FDFCABC2D}"/>
    <hyperlink ref="L127" r:id="rId98" xr:uid="{ADD30194-FC43-404E-AE63-5EFF880941D7}"/>
    <hyperlink ref="L117" r:id="rId99" xr:uid="{FC984B42-1DC1-514A-87A6-7B74DD78E92B}"/>
    <hyperlink ref="L128" r:id="rId100" xr:uid="{0C26ACDE-D20E-544A-BBEA-990B2E9C3FA1}"/>
    <hyperlink ref="L118" r:id="rId101" xr:uid="{D7C9F2E2-95C5-5D4B-B072-F4C89A334F10}"/>
    <hyperlink ref="L122" r:id="rId102" xr:uid="{26CFFEE4-64FD-AA45-9A6B-15E296B4B994}"/>
    <hyperlink ref="L152" r:id="rId103" xr:uid="{731B53D9-3645-AC41-9463-7676F2BCEE6F}"/>
    <hyperlink ref="L130" r:id="rId104" display="mailto:gildas@odcmarine.com" xr:uid="{11AFC303-2112-4FE1-ACE4-1CDC3CC35828}"/>
    <hyperlink ref="L240" r:id="rId105" xr:uid="{50B30E61-3FB8-4025-9E19-DBCE0F3EE876}"/>
    <hyperlink ref="L49" r:id="rId106" xr:uid="{47F39599-0534-4B78-935B-FE23A48810D8}"/>
    <hyperlink ref="L215" r:id="rId107" xr:uid="{B109C460-FC1D-4107-9D58-DD77676D7479}"/>
    <hyperlink ref="L143" r:id="rId108" xr:uid="{42A31193-F141-42E8-9BA7-25BFBBE1F278}"/>
    <hyperlink ref="L44" r:id="rId109" xr:uid="{502B697B-2E39-294F-89AD-13B7E6BF2E0C}"/>
    <hyperlink ref="L151" r:id="rId110" xr:uid="{E3C67B71-3C94-184C-802E-47C63FCAA3AB}"/>
    <hyperlink ref="L230" r:id="rId111" xr:uid="{9A7FA7AF-E9A3-3149-A16F-C86EE2B0495B}"/>
    <hyperlink ref="L48" r:id="rId112" xr:uid="{33CF3621-0503-6A4C-A218-50A7FA65499B}"/>
    <hyperlink ref="L108" r:id="rId113" xr:uid="{F71272C1-0ADF-4541-B931-CE097D25754A}"/>
    <hyperlink ref="L109" r:id="rId114" xr:uid="{36AEB342-1737-274A-961C-0DEE91CBD0AB}"/>
    <hyperlink ref="L144" r:id="rId115" xr:uid="{C399E914-9E55-7C40-82C9-7618568A8B03}"/>
    <hyperlink ref="L145" r:id="rId116" xr:uid="{D2400105-9CBD-814C-95ED-4F165F4571FF}"/>
    <hyperlink ref="L114" r:id="rId117" xr:uid="{6DC062F7-ADB4-BD40-B765-73E833146AEC}"/>
    <hyperlink ref="L231" r:id="rId118" xr:uid="{7799818B-B628-49BE-99E0-44AD9FBD3766}"/>
    <hyperlink ref="L276" r:id="rId119" xr:uid="{F64E0CE2-4193-45CC-A755-27ED5978733F}"/>
    <hyperlink ref="L273" r:id="rId120" xr:uid="{43750E01-AE66-40B8-8048-5858ACBA073E}"/>
    <hyperlink ref="L238" r:id="rId121" xr:uid="{5CFE9263-6481-B04A-ACF0-F63F926E3EB3}"/>
    <hyperlink ref="L275" r:id="rId122" xr:uid="{9DE664F9-53DE-B74D-95AC-88F0DD4F5FC2}"/>
    <hyperlink ref="L224" r:id="rId123" xr:uid="{DCE0097F-2B78-6D4C-A138-0B2D20B1C9EA}"/>
    <hyperlink ref="L153" r:id="rId124" xr:uid="{9A26C77C-9C2B-1D4C-80D1-1CABE091D9B3}"/>
    <hyperlink ref="L270" r:id="rId125" xr:uid="{1DA0EDEA-52B1-443B-8A3F-6EF83FF643F6}"/>
    <hyperlink ref="L227" r:id="rId126" xr:uid="{ED76027E-8C43-4488-AF2A-9C8C5FEB1506}"/>
    <hyperlink ref="L269" r:id="rId127" xr:uid="{805811E8-DE61-4972-A171-C0EF998B5E0A}"/>
    <hyperlink ref="L223" r:id="rId128" xr:uid="{911D2D05-9AEA-4D52-B3DA-83D5238385B4}"/>
    <hyperlink ref="L272" r:id="rId129" xr:uid="{2AC762DF-53C5-9843-9D61-1E87464E7ED3}"/>
    <hyperlink ref="L183" r:id="rId130" xr:uid="{427B6771-7A67-4968-91B7-D85C95DEB710}"/>
    <hyperlink ref="L218" r:id="rId131" xr:uid="{031D9AA4-AF8C-4C6A-8441-593A067D4E0B}"/>
    <hyperlink ref="L163" r:id="rId132" xr:uid="{47B85DCD-9800-42B9-826C-F394CCAA9AAE}"/>
    <hyperlink ref="L185" r:id="rId133" xr:uid="{004373D6-025A-D040-97EF-CEC1729978FC}"/>
    <hyperlink ref="L186" r:id="rId134" xr:uid="{28534D05-9943-1640-BC7F-BB0177818CE1}"/>
    <hyperlink ref="L195" r:id="rId135" xr:uid="{C91CFE0B-FEB9-6F4D-A809-33EDBBE6A587}"/>
    <hyperlink ref="L196" r:id="rId136" xr:uid="{CD786171-01CA-2D4F-B026-46AB696177A1}"/>
    <hyperlink ref="L257" r:id="rId137" xr:uid="{BC69D643-E332-48BC-8491-40EF3848141A}"/>
    <hyperlink ref="L258" r:id="rId138" xr:uid="{27D60780-7A1E-4780-856D-3DC937B280A4}"/>
    <hyperlink ref="L256" r:id="rId139" xr:uid="{A4935077-8C2E-4161-B68C-D326F5301899}"/>
    <hyperlink ref="L234" r:id="rId140" xr:uid="{E41EED0E-ADDF-C649-A328-0084541F67FD}"/>
    <hyperlink ref="L210" r:id="rId141" xr:uid="{60C0A1DA-2FF1-0349-9427-0FE0BA4B8749}"/>
    <hyperlink ref="L251" r:id="rId142" xr:uid="{1ECCE54A-A8ED-1F4A-8132-73BE7DE083EF}"/>
    <hyperlink ref="L37" r:id="rId143" xr:uid="{4C0160EB-6A23-CE41-AAF8-ABF840AAD5FC}"/>
    <hyperlink ref="L182" r:id="rId144" xr:uid="{4F3E7235-9CA2-384A-B1EE-A57B40E76D39}"/>
    <hyperlink ref="L57" r:id="rId145" xr:uid="{776F7563-48F1-3A4F-9436-C7FD16088F05}"/>
    <hyperlink ref="L254" r:id="rId146" xr:uid="{BFF6D88B-BF48-BB42-9966-996EBECD8F8C}"/>
    <hyperlink ref="L246" r:id="rId147" display="mailto:vs@geoff.no" xr:uid="{2A92205E-73EE-4F91-BE74-720AF17C2DF5}"/>
    <hyperlink ref="L250" r:id="rId148" display="mailto:malvin@stadyard.no" xr:uid="{D7539B6E-0D70-4854-8FE4-565112F347E1}"/>
    <hyperlink ref="L239" r:id="rId149" display="mailto:jadwiga.sztelwander@deltamarin.com" xr:uid="{C0C217BB-326C-4C7E-9158-98F06E3AAB58}"/>
    <hyperlink ref="L243" r:id="rId150" xr:uid="{183484EB-F08F-4726-B1AF-16202DEF837D}"/>
    <hyperlink ref="L180" r:id="rId151" display="mailto:henrik.sjoblom@km.kongsberg.com" xr:uid="{A14763A5-FB8A-4487-8371-3882F1A50E2C}"/>
    <hyperlink ref="L219" r:id="rId152" xr:uid="{06090A39-8916-47D5-8117-ADD633FF82A0}"/>
    <hyperlink ref="L220" r:id="rId153" xr:uid="{AA88D4D2-B944-4BEE-8000-2F55B731B8F1}"/>
    <hyperlink ref="L159" r:id="rId154" xr:uid="{0C171812-7D39-7D4F-9A29-3EDDD0ECD937}"/>
    <hyperlink ref="L36" r:id="rId155" xr:uid="{311A0879-2E20-474E-B61F-B26B7417605E}"/>
    <hyperlink ref="L53" r:id="rId156" xr:uid="{4C6FBAD5-FFE0-A446-832E-42011F37D7BE}"/>
    <hyperlink ref="L91" r:id="rId157" xr:uid="{D927FC38-1C48-A340-A693-40BDBCA25C3C}"/>
    <hyperlink ref="L175" r:id="rId158" display="mailto:r.staub@zephyretboree.com" xr:uid="{21DCB8D5-6CE0-4360-820C-CDDD0F7CF6C2}"/>
    <hyperlink ref="L113" r:id="rId159" xr:uid="{EB4235C0-B1AB-684D-BF2D-F9D5C978D951}"/>
    <hyperlink ref="L19" r:id="rId160" xr:uid="{1B4D46CF-9325-46B6-8009-DE4DD66992DB}"/>
    <hyperlink ref="L174" r:id="rId161" xr:uid="{007B8B83-A53F-D549-9551-61E2B00FD400}"/>
    <hyperlink ref="L46" r:id="rId162" xr:uid="{71930B9F-D6D5-784F-9464-084006C71F4B}"/>
    <hyperlink ref="L194" r:id="rId163" xr:uid="{5CB45E55-752C-4FC0-8358-2DA33CCC17F0}"/>
    <hyperlink ref="L188" r:id="rId164" display="mailto:lauri.tiainen@wartsila.com" xr:uid="{AA04F06B-2FB4-4940-9464-C59D64AE5BFF}"/>
    <hyperlink ref="L24" r:id="rId165" xr:uid="{DB6F7856-2945-471D-A01B-7FB80F09F6E8}"/>
    <hyperlink ref="L155" r:id="rId166" xr:uid="{480FC956-745F-4FE9-B06F-B1311AE2CD19}"/>
    <hyperlink ref="L164" r:id="rId167" xr:uid="{D3844E9C-D719-43D7-8F78-074B82EC3A64}"/>
    <hyperlink ref="L18" r:id="rId168" xr:uid="{E2A6E351-2960-4E27-BF44-BBAED8D1B13F}"/>
    <hyperlink ref="L140" r:id="rId169" xr:uid="{465A0976-B5F7-4D58-9EC0-B3AA3D62167F}"/>
    <hyperlink ref="L176" r:id="rId170" xr:uid="{C58EF8C0-F92E-442C-A874-291CB2C00F28}"/>
    <hyperlink ref="L141" r:id="rId171" xr:uid="{E4F675F9-E10B-418E-B366-0EA038C75AC2}"/>
    <hyperlink ref="L146" r:id="rId172" xr:uid="{E8DE4948-D046-49AF-BEF5-C588AABDBB8F}"/>
    <hyperlink ref="L165" r:id="rId173" xr:uid="{43C28633-B353-4A8F-A2C3-9E570442BC96}"/>
    <hyperlink ref="L150" r:id="rId174" xr:uid="{1B41A071-593B-4DE9-BD28-ABCE7E9A2EEE}"/>
    <hyperlink ref="L137" r:id="rId175" xr:uid="{BB2561B3-C485-44D4-9DA9-92F4D486400E}"/>
    <hyperlink ref="L110" r:id="rId176" display="mailto:jk@marinteknikk.no" xr:uid="{669D5C44-0E23-4E4C-B0A1-1FE588846EAE}"/>
    <hyperlink ref="I25" r:id="rId177" display="https://www.1881.no/person/gloppen/hyen/olav-marius-aa_33356910S1/" xr:uid="{D6113EA6-6FA9-413E-A142-C778F94A66A6}"/>
    <hyperlink ref="L52" r:id="rId178" xr:uid="{3C78CD52-5CFB-4F71-B91E-54BAA9E55830}"/>
    <hyperlink ref="L31" r:id="rId179" xr:uid="{027CC311-7900-4ED3-962C-16A3795A6ED0}"/>
    <hyperlink ref="L5" r:id="rId180" xr:uid="{7E4D22A4-3E12-43F5-B373-D0A0110F2280}"/>
    <hyperlink ref="I11" r:id="rId181" display="https://www.1881.no/person/stad/selje/hans-steinar-salt_1190309S1/" xr:uid="{B50E3FD1-5FB9-4505-B86D-035FF7464432}"/>
    <hyperlink ref="L12" r:id="rId182" display="phh@seatank.no" xr:uid="{8A43B976-8166-4904-B710-C78208DCEFC0}"/>
    <hyperlink ref="L4" r:id="rId183" xr:uid="{52E85CF3-9CFC-4456-80D8-A48A515B631B}"/>
    <hyperlink ref="L3" r:id="rId184" xr:uid="{C88304F9-715D-498D-BC23-C78CF1AA7DA3}"/>
  </hyperlinks>
  <pageMargins left="0.7" right="0.7" top="0.75" bottom="0.75" header="0.3" footer="0.3"/>
  <pageSetup paperSize="9" orientation="portrait" horizontalDpi="4294967293" r:id="rId185"/>
  <tableParts count="1">
    <tablePart r:id="rId186"/>
  </tableParts>
  <extLst>
    <ext xmlns:x14="http://schemas.microsoft.com/office/spreadsheetml/2009/9/main" uri="{CCE6A557-97BC-4b89-ADB6-D9C93CAAB3DF}">
      <x14:dataValidations xmlns:xm="http://schemas.microsoft.com/office/excel/2006/main" count="10">
        <x14:dataValidation type="list" allowBlank="1" showInputMessage="1" showErrorMessage="1" xr:uid="{A96E1D44-F981-4D70-BB59-CE3201EDD926}">
          <x14:formula1>
            <xm:f>Listedata!$R$2:$R$4</xm:f>
          </x14:formula1>
          <xm:sqref>O32:O78 O268:O1073 O240:O250 O262:O265 O6:O29 O2:O4 O80:O219</xm:sqref>
        </x14:dataValidation>
        <x14:dataValidation type="list" allowBlank="1" showInputMessage="1" showErrorMessage="1" xr:uid="{CB76B2E2-A63F-48B0-B274-BE914432CE24}">
          <x14:formula1>
            <xm:f>Listedata!$U$2:$U$9</xm:f>
          </x14:formula1>
          <xm:sqref>P32:P78 P268:P1073 P240:P250 P262:P265 P6:P29 P2:P4 P80:P219</xm:sqref>
        </x14:dataValidation>
        <x14:dataValidation type="list" allowBlank="1" showInputMessage="1" showErrorMessage="1" xr:uid="{992FBBDF-17FA-407B-A8EC-E77693462FDD}">
          <x14:formula1>
            <xm:f>Listedata!$J$2:$J$7</xm:f>
          </x14:formula1>
          <xm:sqref>M6:M28 M268:M1073 M240:M250 M262:M265 M32:M78 M2:M4 M80:M219</xm:sqref>
        </x14:dataValidation>
        <x14:dataValidation type="list" allowBlank="1" showInputMessage="1" showErrorMessage="1" xr:uid="{C12D020E-F8D1-4E12-9A5D-EF020911CCB9}">
          <x14:formula1>
            <xm:f>Listedata!$B$2:$B$7</xm:f>
          </x14:formula1>
          <xm:sqref>D268:D1073 D240:D250 D262:D265 D30:D78 D80:D221 D6:D28 D2:D4</xm:sqref>
        </x14:dataValidation>
        <x14:dataValidation type="list" allowBlank="1" showInputMessage="1" showErrorMessage="1" xr:uid="{D782408D-76C3-4286-B600-D6C461B2C9BB}">
          <x14:formula1>
            <xm:f>Listedata!$F$2:$F$7</xm:f>
          </x14:formula1>
          <xm:sqref>H80:H219 H262:H266 H236:H237 H256 H268:H1073 H30:H32 H40:H78 H229 H231:H234 H240:H252 H6:H28</xm:sqref>
        </x14:dataValidation>
        <x14:dataValidation type="list" allowBlank="1" showInputMessage="1" showErrorMessage="1" xr:uid="{73AF3AC8-369C-B24A-80B3-5ABAB667DC7C}">
          <x14:formula1>
            <xm:f>'/Users/mp/Library/Containers/com.microsoft.Excel/Data/Documents/Users/mp/Library/Containers/com.microsoft.Excel/Data/Documents/C:/Users/mp/Dropbox (Wavefoil)/[salgsarbeid (michael paulsens kopi som er i konflikt 2020-02-19) (kopi).xlsx]Listedata'!#REF!</xm:f>
          </x14:formula1>
          <xm:sqref>H79 D79 M79:P79 J266:J267 M266:Q267 H267 D266:D267</xm:sqref>
        </x14:dataValidation>
        <x14:dataValidation type="list" allowBlank="1" showInputMessage="1" showErrorMessage="1" xr:uid="{B9E6688C-A249-4003-A236-5395ABFF1720}">
          <x14:formula1>
            <xm:f>Listedata!$N$2:$N$31</xm:f>
          </x14:formula1>
          <xm:sqref>N32:N78 N240:N250 N262:N265 N6:N28 N268:N1073 N2:N4 N80:N219</xm:sqref>
        </x14:dataValidation>
        <x14:dataValidation type="list" allowBlank="1" showInputMessage="1" showErrorMessage="1" xr:uid="{1769A2B7-5B83-DE43-BEC7-3F38E7C227C6}">
          <x14:formula1>
            <xm:f>Listedata!$Y$2:$Y$19</xm:f>
          </x14:formula1>
          <xm:sqref>J213:J265 J268:J1078 L45:L46 J6:J28 J31:J44 J1:J4 J47:J211</xm:sqref>
        </x14:dataValidation>
        <x14:dataValidation type="list" allowBlank="1" showInputMessage="1" showErrorMessage="1" xr:uid="{4CB78819-BE0A-A848-BA1D-55DED60347F7}">
          <x14:formula1>
            <xm:f>Listedata!$AC$2:$AC$9</xm:f>
          </x14:formula1>
          <xm:sqref>C268:C999 C2:C266</xm:sqref>
        </x14:dataValidation>
        <x14:dataValidation type="list" allowBlank="1" showInputMessage="1" showErrorMessage="1" xr:uid="{7A133992-85A7-1449-BC25-B16687AE0E95}">
          <x14:formula1>
            <xm:f>Listedata!$W$2:$W$26</xm:f>
          </x14:formula1>
          <xm:sqref>Q2:Q28 Q262:Q265 R250 Q240:Q249 Q268:Q1073 Q190:Q219 P137 Q32:Q136 Q138:Q188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9DEE-4880-4E1B-B0EE-B36360ADCD9A}">
  <dimension ref="A1:AD31"/>
  <sheetViews>
    <sheetView topLeftCell="B1" zoomScale="70" zoomScaleNormal="70" workbookViewId="0">
      <selection activeCell="F8" sqref="F8"/>
    </sheetView>
  </sheetViews>
  <sheetFormatPr defaultColWidth="11.28515625" defaultRowHeight="15"/>
  <cols>
    <col min="1" max="1" width="14.7109375" style="2" bestFit="1" customWidth="1"/>
    <col min="2" max="2" width="9.28515625" style="2" bestFit="1" customWidth="1"/>
    <col min="3" max="3" width="6.7109375" style="20" bestFit="1" customWidth="1"/>
    <col min="4" max="4" width="7.7109375" style="20" customWidth="1"/>
    <col min="5" max="5" width="5.7109375" style="20" bestFit="1" customWidth="1"/>
    <col min="6" max="6" width="7.28515625" style="2" bestFit="1" customWidth="1"/>
    <col min="7" max="7" width="12.28515625" style="20" bestFit="1" customWidth="1"/>
    <col min="8" max="8" width="10" style="20" bestFit="1" customWidth="1"/>
    <col min="9" max="9" width="5.7109375" style="20" bestFit="1" customWidth="1"/>
    <col min="10" max="10" width="11.7109375" style="2" bestFit="1" customWidth="1"/>
    <col min="11" max="11" width="6.7109375" style="31" bestFit="1" customWidth="1"/>
    <col min="12" max="12" width="7.7109375" style="31" bestFit="1" customWidth="1"/>
    <col min="13" max="13" width="5.7109375" style="31" bestFit="1" customWidth="1"/>
    <col min="14" max="14" width="25.7109375" style="2" bestFit="1" customWidth="1"/>
    <col min="15" max="15" width="6.7109375" style="20" bestFit="1" customWidth="1"/>
    <col min="16" max="16" width="7.7109375" style="20" bestFit="1" customWidth="1"/>
    <col min="17" max="17" width="8.7109375" style="20" bestFit="1" customWidth="1"/>
    <col min="18" max="18" width="18.7109375" style="2" bestFit="1" customWidth="1"/>
    <col min="19" max="19" width="6.7109375" style="20" bestFit="1" customWidth="1"/>
    <col min="20" max="20" width="5.7109375" style="20" bestFit="1" customWidth="1"/>
    <col min="21" max="21" width="17.7109375" style="2" bestFit="1" customWidth="1"/>
    <col min="22" max="22" width="5" style="21" bestFit="1" customWidth="1"/>
    <col min="23" max="23" width="37.140625" style="2" bestFit="1" customWidth="1"/>
    <col min="24" max="24" width="3.140625" style="20" customWidth="1"/>
    <col min="25" max="25" width="19" style="2" bestFit="1" customWidth="1"/>
    <col min="26" max="26" width="6.28515625" style="2" bestFit="1" customWidth="1"/>
    <col min="27" max="27" width="5.140625" style="2" bestFit="1" customWidth="1"/>
    <col min="28" max="28" width="65.7109375" style="2" customWidth="1"/>
    <col min="29" max="29" width="23.7109375" style="2" bestFit="1" customWidth="1"/>
    <col min="30" max="16384" width="11.28515625" style="2"/>
  </cols>
  <sheetData>
    <row r="1" spans="1:30" s="23" customFormat="1" ht="60.75" thickBot="1">
      <c r="A1" s="22" t="s">
        <v>31</v>
      </c>
      <c r="B1" s="22" t="s">
        <v>20</v>
      </c>
      <c r="C1" s="28" t="s">
        <v>726</v>
      </c>
      <c r="D1" s="28" t="s">
        <v>728</v>
      </c>
      <c r="E1" s="28" t="s">
        <v>741</v>
      </c>
      <c r="F1" s="22" t="s">
        <v>39</v>
      </c>
      <c r="G1" s="28" t="s">
        <v>727</v>
      </c>
      <c r="H1" s="28" t="s">
        <v>728</v>
      </c>
      <c r="I1" s="28" t="s">
        <v>741</v>
      </c>
      <c r="J1" s="24" t="s">
        <v>11</v>
      </c>
      <c r="K1" s="28" t="s">
        <v>726</v>
      </c>
      <c r="L1" s="28" t="s">
        <v>728</v>
      </c>
      <c r="M1" s="28" t="s">
        <v>741</v>
      </c>
      <c r="N1" s="22" t="s">
        <v>1</v>
      </c>
      <c r="O1" s="28" t="s">
        <v>726</v>
      </c>
      <c r="P1" s="28" t="s">
        <v>728</v>
      </c>
      <c r="Q1" s="28" t="s">
        <v>741</v>
      </c>
      <c r="R1" s="22" t="s">
        <v>0</v>
      </c>
      <c r="S1" s="28" t="s">
        <v>726</v>
      </c>
      <c r="T1" s="28" t="s">
        <v>741</v>
      </c>
      <c r="U1" s="22" t="s">
        <v>21</v>
      </c>
      <c r="V1" s="28"/>
      <c r="W1" s="22" t="s">
        <v>28</v>
      </c>
      <c r="X1" s="28"/>
      <c r="Y1" s="22" t="s">
        <v>791</v>
      </c>
      <c r="Z1" s="28" t="s">
        <v>726</v>
      </c>
      <c r="AA1" s="28" t="s">
        <v>741</v>
      </c>
      <c r="AB1" s="28" t="s">
        <v>793</v>
      </c>
      <c r="AC1" s="22" t="s">
        <v>949</v>
      </c>
      <c r="AD1" s="28" t="s">
        <v>726</v>
      </c>
    </row>
    <row r="2" spans="1:30">
      <c r="A2" s="2" t="s">
        <v>729</v>
      </c>
      <c r="B2" s="2" t="s">
        <v>46</v>
      </c>
      <c r="C2" s="29">
        <f>COUNTIF('Ark1'!D:D, B2)</f>
        <v>103</v>
      </c>
      <c r="D2" s="29">
        <f>COUNTIFS('Ark1'!D:D,B2, 'Ark1'!O:O, "Ja")</f>
        <v>47</v>
      </c>
      <c r="E2" s="30">
        <f>D2/C2</f>
        <v>0.4563106796116505</v>
      </c>
      <c r="F2" s="2" t="s">
        <v>47</v>
      </c>
      <c r="G2" s="29">
        <f>COUNTIF('Ark1'!H:H, F2)</f>
        <v>178</v>
      </c>
      <c r="H2" s="29">
        <f>COUNTIFS('Ark1'!H:H,F2, 'Ark1'!O:O, "Ja")</f>
        <v>59</v>
      </c>
      <c r="I2" s="30">
        <f>H2/G2</f>
        <v>0.33146067415730335</v>
      </c>
      <c r="J2" s="2" t="s">
        <v>12</v>
      </c>
      <c r="K2" s="31">
        <f>COUNTIF('Ark1'!M:M, J2)</f>
        <v>200</v>
      </c>
      <c r="L2" s="31">
        <f>COUNTIFS('Ark1'!M:M,J2, 'Ark1'!O:O, "Ja")</f>
        <v>79</v>
      </c>
      <c r="M2" s="32">
        <f>L2/K2</f>
        <v>0.39500000000000002</v>
      </c>
      <c r="N2" s="2" t="s">
        <v>4</v>
      </c>
      <c r="O2" s="29">
        <f>COUNTIF('Ark1'!N:N, N2)</f>
        <v>136</v>
      </c>
      <c r="P2" s="29">
        <f>COUNTIFS('Ark1'!N:N,N2, 'Ark1'!O:O, "Ja")</f>
        <v>41</v>
      </c>
      <c r="Q2" s="30">
        <f>P2/O2</f>
        <v>0.3014705882352941</v>
      </c>
      <c r="R2" s="2" t="s">
        <v>2</v>
      </c>
      <c r="S2" s="29">
        <f>COUNTIF('Ark1'!O:O, R2)</f>
        <v>153</v>
      </c>
      <c r="T2" s="30">
        <f>S2/SUM(S2:S13)</f>
        <v>0.50830564784053156</v>
      </c>
      <c r="U2" s="2" t="s">
        <v>42</v>
      </c>
      <c r="V2" s="29">
        <f>COUNTIF('Ark1'!P:P, U2)</f>
        <v>24</v>
      </c>
      <c r="W2" s="5" t="s">
        <v>15</v>
      </c>
      <c r="X2" s="29">
        <f>COUNTIF('Ark1'!Q:Q, W2)</f>
        <v>26</v>
      </c>
      <c r="Y2" s="2" t="s">
        <v>169</v>
      </c>
      <c r="Z2" s="34">
        <f>COUNTIF('Ark1'!J:J, Y2)</f>
        <v>95</v>
      </c>
      <c r="AA2" s="35">
        <f>S2/SUM(S2:S13)</f>
        <v>0.50830564784053156</v>
      </c>
      <c r="AB2" s="26" t="s">
        <v>790</v>
      </c>
      <c r="AC2" s="2" t="s">
        <v>947</v>
      </c>
      <c r="AD2" s="20">
        <f>COUNTIF('Ark1'!C:C, AC2)</f>
        <v>25</v>
      </c>
    </row>
    <row r="3" spans="1:30">
      <c r="A3" s="2" t="s">
        <v>49</v>
      </c>
      <c r="B3" s="2" t="s">
        <v>53</v>
      </c>
      <c r="C3" s="29">
        <f>COUNTIF('Ark1'!D:D, B3)</f>
        <v>35</v>
      </c>
      <c r="D3" s="29">
        <f>COUNTIFS('Ark1'!D:D,B3, 'Ark1'!O:O, "Ja")</f>
        <v>18</v>
      </c>
      <c r="E3" s="30">
        <f t="shared" ref="E3:E5" si="0">D3/C3</f>
        <v>0.51428571428571423</v>
      </c>
      <c r="F3" s="2" t="s">
        <v>40</v>
      </c>
      <c r="G3" s="29">
        <f>COUNTIF('Ark1'!H:H, F3)</f>
        <v>51</v>
      </c>
      <c r="H3" s="29">
        <f>COUNTIFS('Ark1'!H:H,F3, 'Ark1'!O:O, "Ja")</f>
        <v>36</v>
      </c>
      <c r="I3" s="30">
        <f t="shared" ref="I3:I4" si="1">H3/G3</f>
        <v>0.70588235294117652</v>
      </c>
      <c r="J3" s="2" t="s">
        <v>13</v>
      </c>
      <c r="K3" s="31">
        <f>COUNTIF('Ark1'!M:M, J3)</f>
        <v>67</v>
      </c>
      <c r="L3" s="31">
        <f>COUNTIFS('Ark1'!M:M,J3, 'Ark1'!O:O, "Ja")</f>
        <v>50</v>
      </c>
      <c r="M3" s="32">
        <f t="shared" ref="M3:M4" si="2">L3/K3</f>
        <v>0.74626865671641796</v>
      </c>
      <c r="N3" s="2" t="s">
        <v>5</v>
      </c>
      <c r="O3" s="29">
        <f>COUNTIF('Ark1'!N:N, N3)</f>
        <v>84</v>
      </c>
      <c r="P3" s="29">
        <f>COUNTIFS('Ark1'!N:N,N3, 'Ark1'!O:O, "Ja")</f>
        <v>43</v>
      </c>
      <c r="Q3" s="30">
        <f t="shared" ref="Q3:Q11" si="3">P3/O3</f>
        <v>0.51190476190476186</v>
      </c>
      <c r="R3" s="2" t="s">
        <v>3</v>
      </c>
      <c r="S3" s="29">
        <f>COUNTIF('Ark1'!O:O, R3)</f>
        <v>140</v>
      </c>
      <c r="T3" s="30">
        <f>S3/SUM(S2:S14)</f>
        <v>0.46511627906976744</v>
      </c>
      <c r="U3" s="2" t="s">
        <v>22</v>
      </c>
      <c r="V3" s="29">
        <f>COUNTIF('Ark1'!P:P, U3)</f>
        <v>52</v>
      </c>
      <c r="W3" s="5" t="s">
        <v>37</v>
      </c>
      <c r="X3" s="29">
        <f>COUNTIF('Ark1'!Q:Q, W3)</f>
        <v>0</v>
      </c>
      <c r="Y3" s="2" t="s">
        <v>279</v>
      </c>
      <c r="Z3" s="34">
        <f>COUNTIF('Ark1'!J:J, Y3)</f>
        <v>5</v>
      </c>
      <c r="AA3" s="35">
        <f>Z3/SUM(Z2:Z13)</f>
        <v>2.1929824561403508E-2</v>
      </c>
      <c r="AB3" s="26" t="s">
        <v>794</v>
      </c>
      <c r="AC3" s="2" t="s">
        <v>944</v>
      </c>
      <c r="AD3" s="20">
        <f>COUNTIF('Ark1'!C:C, AC3)</f>
        <v>58</v>
      </c>
    </row>
    <row r="4" spans="1:30">
      <c r="A4" s="2" t="s">
        <v>730</v>
      </c>
      <c r="B4" s="2" t="s">
        <v>45</v>
      </c>
      <c r="C4" s="29">
        <f>COUNTIF('Ark1'!D:D, B4)</f>
        <v>88</v>
      </c>
      <c r="D4" s="29">
        <f>COUNTIFS('Ark1'!D:D,B4, 'Ark1'!O:O, "Ja")</f>
        <v>39</v>
      </c>
      <c r="E4" s="30">
        <f t="shared" si="0"/>
        <v>0.44318181818181818</v>
      </c>
      <c r="F4" s="2" t="s">
        <v>51</v>
      </c>
      <c r="G4" s="29">
        <f>COUNTIF('Ark1'!H:H, F4)</f>
        <v>71</v>
      </c>
      <c r="H4" s="29">
        <f>COUNTIFS('Ark1'!H:H,F4, 'Ark1'!O:O, "Ja")</f>
        <v>56</v>
      </c>
      <c r="I4" s="30">
        <f t="shared" si="1"/>
        <v>0.78873239436619713</v>
      </c>
      <c r="J4" s="2" t="s">
        <v>14</v>
      </c>
      <c r="K4" s="31">
        <f>COUNTIF('Ark1'!M:M, J4)</f>
        <v>25</v>
      </c>
      <c r="L4" s="31">
        <f>COUNTIFS('Ark1'!M:M,J4, 'Ark1'!O:O, "Ja")</f>
        <v>17</v>
      </c>
      <c r="M4" s="32">
        <f t="shared" si="2"/>
        <v>0.68</v>
      </c>
      <c r="N4" s="2" t="s">
        <v>6</v>
      </c>
      <c r="O4" s="29">
        <f>COUNTIF('Ark1'!N:N, N4)</f>
        <v>15</v>
      </c>
      <c r="P4" s="29">
        <f>COUNTIFS('Ark1'!N:N,N4, 'Ark1'!O:O, "Ja")</f>
        <v>15</v>
      </c>
      <c r="Q4" s="30">
        <f t="shared" si="3"/>
        <v>1</v>
      </c>
      <c r="R4" s="2" t="s">
        <v>35</v>
      </c>
      <c r="S4" s="29">
        <f>COUNTIF('Ark1'!O:O, R4)</f>
        <v>8</v>
      </c>
      <c r="T4" s="30">
        <f>S4/SUM(S2:S15)</f>
        <v>2.6578073089700997E-2</v>
      </c>
      <c r="U4" s="2" t="s">
        <v>43</v>
      </c>
      <c r="V4" s="29">
        <f>COUNTIF('Ark1'!P:P, U4)</f>
        <v>210</v>
      </c>
      <c r="W4" s="5" t="s">
        <v>16</v>
      </c>
      <c r="X4" s="29">
        <f>COUNTIF('Ark1'!Q:Q, W4)</f>
        <v>3</v>
      </c>
      <c r="Y4" s="2" t="s">
        <v>211</v>
      </c>
      <c r="Z4" s="34">
        <f>COUNTIF('Ark1'!J:J, Y4)</f>
        <v>25</v>
      </c>
      <c r="AA4" s="35">
        <f>Z4/SUM(Z2:Z13)</f>
        <v>0.10964912280701754</v>
      </c>
      <c r="AB4" s="26" t="s">
        <v>797</v>
      </c>
      <c r="AC4" s="2" t="s">
        <v>948</v>
      </c>
      <c r="AD4" s="20">
        <f>COUNTIF('Ark1'!C:C, AC4)</f>
        <v>42</v>
      </c>
    </row>
    <row r="5" spans="1:30">
      <c r="A5" s="2" t="s">
        <v>731</v>
      </c>
      <c r="B5" s="2" t="s">
        <v>44</v>
      </c>
      <c r="C5" s="29">
        <f>COUNTIF('Ark1'!D:D, B5)</f>
        <v>68</v>
      </c>
      <c r="D5" s="29">
        <f>COUNTIFS('Ark1'!D:D,B5, 'Ark1'!O:O, "Ja")</f>
        <v>43</v>
      </c>
      <c r="E5" s="30">
        <f t="shared" si="0"/>
        <v>0.63235294117647056</v>
      </c>
      <c r="F5" s="2" t="s">
        <v>52</v>
      </c>
      <c r="G5" s="29">
        <f>COUNTIF('Ark1'!H:H, F5)</f>
        <v>0</v>
      </c>
      <c r="H5" s="29">
        <f>COUNTIFS('Ark1'!H:H,F5, 'Ark1'!O:O, "Ja")</f>
        <v>0</v>
      </c>
      <c r="I5" s="30"/>
      <c r="J5" s="2" t="s">
        <v>872</v>
      </c>
      <c r="N5" s="2" t="s">
        <v>7</v>
      </c>
      <c r="O5" s="29">
        <f>COUNTIF('Ark1'!N:N, N5)</f>
        <v>14</v>
      </c>
      <c r="P5" s="29">
        <f>COUNTIFS('Ark1'!N:N,N5, 'Ark1'!O:O, "Ja")</f>
        <v>14</v>
      </c>
      <c r="Q5" s="30">
        <f t="shared" si="3"/>
        <v>1</v>
      </c>
      <c r="S5" s="29"/>
      <c r="T5" s="29"/>
      <c r="U5" s="2" t="s">
        <v>100</v>
      </c>
      <c r="V5" s="29">
        <f>COUNTIF('Ark1'!P:P, U5)</f>
        <v>8</v>
      </c>
      <c r="W5" s="5" t="s">
        <v>856</v>
      </c>
      <c r="X5" s="29">
        <f>COUNTIF('Ark1'!Q:Q, W5)</f>
        <v>3</v>
      </c>
      <c r="Y5" s="2" t="s">
        <v>282</v>
      </c>
      <c r="Z5" s="34">
        <f>COUNTIF('Ark1'!J:J, Y5)</f>
        <v>31</v>
      </c>
      <c r="AA5" s="35">
        <f>Z5/SUM(Z2:Z13)</f>
        <v>0.13596491228070176</v>
      </c>
      <c r="AB5" s="26"/>
      <c r="AC5" s="2" t="s">
        <v>945</v>
      </c>
      <c r="AD5" s="20">
        <f>COUNTIF('Ark1'!C:C, AC5)</f>
        <v>13</v>
      </c>
    </row>
    <row r="6" spans="1:30">
      <c r="A6" s="2" t="s">
        <v>71</v>
      </c>
      <c r="C6" s="29"/>
      <c r="D6" s="29"/>
      <c r="E6" s="29"/>
      <c r="F6" s="2" t="s">
        <v>862</v>
      </c>
      <c r="G6" s="29"/>
      <c r="H6" s="29"/>
      <c r="I6" s="29"/>
      <c r="N6" s="2" t="s">
        <v>8</v>
      </c>
      <c r="O6" s="29">
        <f>COUNTIF('Ark1'!N:N, N6)</f>
        <v>7</v>
      </c>
      <c r="P6" s="29">
        <f>COUNTIFS('Ark1'!N:N,N6, 'Ark1'!O:O, "Ja")</f>
        <v>7</v>
      </c>
      <c r="Q6" s="30">
        <f t="shared" si="3"/>
        <v>1</v>
      </c>
      <c r="S6" s="29"/>
      <c r="T6" s="29"/>
      <c r="V6" s="29"/>
      <c r="W6" s="5" t="s">
        <v>18</v>
      </c>
      <c r="X6" s="29">
        <f>COUNTIF('Ark1'!Q:Q, W6)</f>
        <v>4</v>
      </c>
      <c r="Y6" s="2" t="s">
        <v>500</v>
      </c>
      <c r="Z6" s="34">
        <f>COUNTIF('Ark1'!J:J, Y6)</f>
        <v>1</v>
      </c>
      <c r="AA6" s="35">
        <f>Z6/SUM(Z2:Z13)</f>
        <v>4.3859649122807015E-3</v>
      </c>
      <c r="AB6" s="26" t="s">
        <v>796</v>
      </c>
      <c r="AC6" s="2" t="s">
        <v>946</v>
      </c>
      <c r="AD6" s="20">
        <f>COUNTIF('Ark1'!C:C, AC6)</f>
        <v>0</v>
      </c>
    </row>
    <row r="7" spans="1:30">
      <c r="A7" s="2" t="s">
        <v>732</v>
      </c>
      <c r="C7" s="29"/>
      <c r="D7" s="29"/>
      <c r="E7" s="29"/>
      <c r="F7" s="2" t="s">
        <v>1208</v>
      </c>
      <c r="G7" s="29"/>
      <c r="H7" s="29"/>
      <c r="I7" s="29"/>
      <c r="N7" s="2" t="s">
        <v>9</v>
      </c>
      <c r="O7" s="29">
        <f>COUNTIF('Ark1'!N:N, N7)</f>
        <v>9</v>
      </c>
      <c r="P7" s="29">
        <f>COUNTIFS('Ark1'!N:N,N7, 'Ark1'!O:O, "Ja")</f>
        <v>9</v>
      </c>
      <c r="Q7" s="30">
        <f t="shared" si="3"/>
        <v>1</v>
      </c>
      <c r="S7" s="29"/>
      <c r="T7" s="29"/>
      <c r="V7" s="29"/>
      <c r="W7" s="5" t="s">
        <v>23</v>
      </c>
      <c r="X7" s="29">
        <f>COUNTIF('Ark1'!Q:Q, W7)</f>
        <v>1</v>
      </c>
      <c r="Y7" s="2" t="s">
        <v>789</v>
      </c>
      <c r="Z7" s="34">
        <f>COUNTIF('Ark1'!J:J, Y7)</f>
        <v>27</v>
      </c>
      <c r="AA7" s="35">
        <f>Z7/SUM(Z2:Z13)</f>
        <v>0.11842105263157894</v>
      </c>
      <c r="AB7" s="26"/>
      <c r="AD7" s="20"/>
    </row>
    <row r="8" spans="1:30">
      <c r="A8" s="2" t="s">
        <v>479</v>
      </c>
      <c r="C8" s="29"/>
      <c r="D8" s="29"/>
      <c r="E8" s="29"/>
      <c r="G8" s="29"/>
      <c r="H8" s="29"/>
      <c r="I8" s="29"/>
      <c r="N8" s="2" t="s">
        <v>10</v>
      </c>
      <c r="O8" s="29">
        <f>COUNTIF('Ark1'!N:N, N8)</f>
        <v>7</v>
      </c>
      <c r="P8" s="29">
        <f>COUNTIFS('Ark1'!N:N,N8, 'Ark1'!O:O, "Ja")</f>
        <v>7</v>
      </c>
      <c r="Q8" s="30">
        <f t="shared" si="3"/>
        <v>1</v>
      </c>
      <c r="S8" s="29"/>
      <c r="T8" s="29"/>
      <c r="V8" s="29"/>
      <c r="W8" s="5" t="s">
        <v>36</v>
      </c>
      <c r="X8" s="29">
        <f>COUNTIF('Ark1'!Q:Q, W8)</f>
        <v>0</v>
      </c>
      <c r="Y8" s="2" t="s">
        <v>706</v>
      </c>
      <c r="Z8" s="34">
        <f>COUNTIF('Ark1'!J:J, Y8)</f>
        <v>21</v>
      </c>
      <c r="AA8" s="35">
        <f>Z8/SUM(Z2:Z13)</f>
        <v>9.2105263157894732E-2</v>
      </c>
      <c r="AB8" s="26"/>
    </row>
    <row r="9" spans="1:30">
      <c r="A9" s="2" t="s">
        <v>733</v>
      </c>
      <c r="C9" s="29"/>
      <c r="D9" s="29"/>
      <c r="E9" s="29"/>
      <c r="G9" s="29"/>
      <c r="H9" s="29"/>
      <c r="I9" s="29"/>
      <c r="N9" s="2" t="s">
        <v>24</v>
      </c>
      <c r="O9" s="29">
        <f>COUNTIF('Ark1'!N:N, N9)</f>
        <v>17</v>
      </c>
      <c r="P9" s="29">
        <f>COUNTIFS('Ark1'!N:N,N9, 'Ark1'!O:O, "Ja")</f>
        <v>8</v>
      </c>
      <c r="Q9" s="30">
        <f t="shared" si="3"/>
        <v>0.47058823529411764</v>
      </c>
      <c r="S9" s="29"/>
      <c r="T9" s="29"/>
      <c r="V9" s="29"/>
      <c r="W9" s="5" t="s">
        <v>29</v>
      </c>
      <c r="X9" s="29">
        <f>COUNTIF('Ark1'!Q:Q, W9)</f>
        <v>0</v>
      </c>
      <c r="Y9" s="2" t="s">
        <v>221</v>
      </c>
      <c r="Z9" s="34">
        <f>COUNTIF('Ark1'!J:J, Y9)</f>
        <v>8</v>
      </c>
      <c r="AA9" s="35">
        <f>Z9/SUM(Z2:Z13)</f>
        <v>3.5087719298245612E-2</v>
      </c>
      <c r="AB9" s="26"/>
    </row>
    <row r="10" spans="1:30">
      <c r="A10" s="2" t="s">
        <v>734</v>
      </c>
      <c r="C10" s="29"/>
      <c r="D10" s="29"/>
      <c r="E10" s="29"/>
      <c r="G10" s="29"/>
      <c r="H10" s="29"/>
      <c r="I10" s="29"/>
      <c r="N10" s="2" t="s">
        <v>25</v>
      </c>
      <c r="O10" s="29">
        <f>COUNTIF('Ark1'!N:N, N10)</f>
        <v>2</v>
      </c>
      <c r="P10" s="29">
        <f>COUNTIFS('Ark1'!N:N,N10, 'Ark1'!O:O, "Ja")</f>
        <v>2</v>
      </c>
      <c r="Q10" s="30"/>
      <c r="S10" s="29"/>
      <c r="T10" s="29"/>
      <c r="V10" s="29"/>
      <c r="W10" s="5" t="s">
        <v>83</v>
      </c>
      <c r="X10" s="29">
        <f>COUNTIF('Ark1'!Q:Q, W10)</f>
        <v>1</v>
      </c>
      <c r="Y10" s="2" t="s">
        <v>795</v>
      </c>
      <c r="Z10" s="34">
        <f>COUNTIF('Ark1'!J:J, Y10)</f>
        <v>3</v>
      </c>
      <c r="AA10" s="35">
        <f>Z10/SUM(Z2:Z13)</f>
        <v>1.3157894736842105E-2</v>
      </c>
      <c r="AB10" s="26" t="s">
        <v>792</v>
      </c>
    </row>
    <row r="11" spans="1:30">
      <c r="A11" s="2" t="s">
        <v>735</v>
      </c>
      <c r="C11" s="29"/>
      <c r="D11" s="29"/>
      <c r="E11" s="29"/>
      <c r="G11" s="29"/>
      <c r="H11" s="29"/>
      <c r="I11" s="29"/>
      <c r="N11" s="33" t="s">
        <v>27</v>
      </c>
      <c r="O11" s="29">
        <f>COUNTIF('Ark1'!N:N, N11)</f>
        <v>6</v>
      </c>
      <c r="P11" s="29">
        <f>COUNTIFS('Ark1'!N:N,N11, 'Ark1'!O:O, "Ja")</f>
        <v>6</v>
      </c>
      <c r="Q11" s="30">
        <f t="shared" si="3"/>
        <v>1</v>
      </c>
      <c r="S11" s="29"/>
      <c r="T11" s="29"/>
      <c r="V11" s="29"/>
      <c r="W11" s="5" t="s">
        <v>111</v>
      </c>
      <c r="X11" s="29">
        <f>COUNTIF('Ark1'!Q:Q, W11)</f>
        <v>1</v>
      </c>
      <c r="Y11" s="2" t="s">
        <v>923</v>
      </c>
      <c r="Z11" s="34">
        <f>COUNTIF('Ark1'!J:J, Y11)</f>
        <v>4</v>
      </c>
      <c r="AA11" s="35">
        <f>Z11/SUM(Z2:Z13)</f>
        <v>1.7543859649122806E-2</v>
      </c>
      <c r="AB11" s="26"/>
    </row>
    <row r="12" spans="1:30">
      <c r="A12" s="2" t="s">
        <v>736</v>
      </c>
      <c r="C12" s="29"/>
      <c r="D12" s="29"/>
      <c r="E12" s="29"/>
      <c r="G12" s="29"/>
      <c r="H12" s="29"/>
      <c r="I12" s="29"/>
      <c r="K12" s="29"/>
      <c r="L12" s="29"/>
      <c r="M12" s="29"/>
      <c r="N12" s="2" t="s">
        <v>33</v>
      </c>
      <c r="O12" s="29">
        <f>COUNTIF('Ark1'!N:N, N12)</f>
        <v>0</v>
      </c>
      <c r="P12" s="29">
        <f>COUNTIFS('Ark1'!N:N,N12, 'Ark1'!O:O, "Ja")</f>
        <v>0</v>
      </c>
      <c r="Q12" s="30"/>
      <c r="S12" s="29"/>
      <c r="T12" s="29"/>
      <c r="V12" s="29"/>
      <c r="W12" s="2" t="s">
        <v>143</v>
      </c>
      <c r="X12" s="29">
        <f>COUNTIF('Ark1'!Q:Q, W12)</f>
        <v>6</v>
      </c>
      <c r="Y12" s="2" t="s">
        <v>939</v>
      </c>
      <c r="Z12" s="34">
        <f>COUNTIF('Ark1'!J:J, Y12)</f>
        <v>8</v>
      </c>
      <c r="AA12" s="35">
        <f>Z12/SUM(Z2:Z13)</f>
        <v>3.5087719298245612E-2</v>
      </c>
      <c r="AB12" s="26"/>
    </row>
    <row r="13" spans="1:30">
      <c r="A13" s="2" t="s">
        <v>737</v>
      </c>
      <c r="C13" s="29"/>
      <c r="D13" s="29"/>
      <c r="E13" s="29"/>
      <c r="G13" s="29"/>
      <c r="H13" s="29"/>
      <c r="I13" s="29"/>
      <c r="N13" s="2" t="s">
        <v>41</v>
      </c>
      <c r="O13" s="29">
        <f>COUNTIF('Ark1'!N:N, N13)</f>
        <v>0</v>
      </c>
      <c r="P13" s="29">
        <f>COUNTIFS('Ark1'!N:N,N13, 'Ark1'!O:O, "Ja")</f>
        <v>0</v>
      </c>
      <c r="Q13" s="30"/>
      <c r="S13" s="29"/>
      <c r="T13" s="29"/>
      <c r="V13" s="29"/>
      <c r="W13" s="2" t="s">
        <v>144</v>
      </c>
      <c r="X13" s="29">
        <f>COUNTIF('Ark1'!Q:Q, W13)</f>
        <v>0</v>
      </c>
      <c r="Z13" s="34">
        <f>COUNTIF('Ark1'!J:J, Y13)</f>
        <v>0</v>
      </c>
      <c r="AA13" s="35">
        <f>Z13/SUM(Z2:Z13)</f>
        <v>0</v>
      </c>
      <c r="AB13" s="26"/>
    </row>
    <row r="14" spans="1:30">
      <c r="A14" s="2" t="s">
        <v>738</v>
      </c>
      <c r="C14" s="29"/>
      <c r="D14" s="29"/>
      <c r="E14" s="29"/>
      <c r="G14" s="29"/>
      <c r="H14" s="29"/>
      <c r="I14" s="29"/>
      <c r="N14" s="2" t="s">
        <v>914</v>
      </c>
      <c r="S14" s="29"/>
      <c r="T14" s="29"/>
      <c r="V14" s="29"/>
      <c r="W14" s="2" t="s">
        <v>153</v>
      </c>
      <c r="X14" s="29">
        <f>COUNTIF('Ark1'!Q:Q, W14)</f>
        <v>9</v>
      </c>
      <c r="Z14" s="34">
        <f>COUNTIF('Ark1'!J:J, Y14)</f>
        <v>0</v>
      </c>
      <c r="AA14" s="35">
        <f>Z14/SUM(Z2:Z13)</f>
        <v>0</v>
      </c>
      <c r="AB14" s="26"/>
    </row>
    <row r="15" spans="1:30">
      <c r="A15" s="2" t="s">
        <v>739</v>
      </c>
      <c r="C15" s="29"/>
      <c r="D15" s="29"/>
      <c r="E15" s="29"/>
      <c r="G15" s="29"/>
      <c r="H15" s="29"/>
      <c r="I15" s="29"/>
      <c r="O15" s="29"/>
      <c r="P15" s="29"/>
      <c r="Q15" s="29"/>
      <c r="S15" s="29"/>
      <c r="T15" s="29"/>
      <c r="V15" s="29"/>
      <c r="W15" s="2" t="s">
        <v>540</v>
      </c>
      <c r="X15" s="29">
        <f>COUNTIF('Ark1'!Q:Q, W15)</f>
        <v>1</v>
      </c>
      <c r="Z15" s="34">
        <f>COUNTIF('Ark1'!J:J, Y15)</f>
        <v>0</v>
      </c>
      <c r="AA15" s="35">
        <f>Z15/SUM(Z2:Z13)</f>
        <v>0</v>
      </c>
      <c r="AB15" s="26"/>
    </row>
    <row r="16" spans="1:30">
      <c r="A16" s="2" t="s">
        <v>740</v>
      </c>
      <c r="C16" s="29"/>
      <c r="D16" s="29"/>
      <c r="E16" s="29"/>
      <c r="G16" s="29"/>
      <c r="H16" s="29"/>
      <c r="I16" s="29"/>
      <c r="O16" s="29"/>
      <c r="P16" s="29"/>
      <c r="Q16" s="29"/>
      <c r="S16" s="29"/>
      <c r="T16" s="29"/>
      <c r="V16" s="29"/>
      <c r="W16" s="2" t="s">
        <v>557</v>
      </c>
      <c r="X16" s="29">
        <f>COUNTIF('Ark1'!Q:Q, W16)</f>
        <v>15</v>
      </c>
      <c r="Z16" s="34">
        <f>COUNTIF('Ark1'!J:J, Y16)</f>
        <v>0</v>
      </c>
      <c r="AA16" s="35">
        <f>Z16/SUM(Z2:Z13)</f>
        <v>0</v>
      </c>
      <c r="AB16" s="26"/>
    </row>
    <row r="17" spans="3:30">
      <c r="C17" s="29"/>
      <c r="D17" s="29"/>
      <c r="E17" s="29"/>
      <c r="G17" s="29"/>
      <c r="H17" s="29"/>
      <c r="I17" s="29"/>
      <c r="O17" s="29"/>
      <c r="P17" s="29"/>
      <c r="Q17" s="29"/>
      <c r="S17" s="29"/>
      <c r="T17" s="29"/>
      <c r="V17" s="29"/>
      <c r="W17" s="2" t="s">
        <v>1023</v>
      </c>
      <c r="X17" s="29">
        <f>COUNTIF('Ark1'!Q:Q, W17)</f>
        <v>0</v>
      </c>
      <c r="Z17" s="34">
        <f>COUNTIF('Ark1'!J:J, Y17)</f>
        <v>0</v>
      </c>
      <c r="AA17" s="35">
        <f>Z17/SUM(Z2:Z13)</f>
        <v>0</v>
      </c>
      <c r="AB17" s="26"/>
    </row>
    <row r="18" spans="3:30">
      <c r="C18" s="29"/>
      <c r="D18" s="29"/>
      <c r="E18" s="29"/>
      <c r="G18" s="29"/>
      <c r="H18" s="29"/>
      <c r="I18" s="29"/>
      <c r="O18" s="29"/>
      <c r="P18" s="29"/>
      <c r="Q18" s="29"/>
      <c r="S18" s="29"/>
      <c r="T18" s="29"/>
      <c r="V18" s="29"/>
      <c r="Z18" s="34">
        <f>COUNTIF('Ark1'!J:J, Y18)</f>
        <v>0</v>
      </c>
      <c r="AA18" s="35">
        <f>Z18/SUM(Z2:Z13)</f>
        <v>0</v>
      </c>
      <c r="AB18" s="26"/>
    </row>
    <row r="19" spans="3:30">
      <c r="C19" s="29"/>
      <c r="D19" s="29"/>
      <c r="E19" s="29"/>
      <c r="G19" s="29"/>
      <c r="H19" s="29"/>
      <c r="I19" s="29"/>
      <c r="O19" s="29"/>
      <c r="P19" s="29"/>
      <c r="Q19" s="29"/>
      <c r="S19" s="29"/>
      <c r="T19" s="29"/>
      <c r="V19" s="29"/>
      <c r="Z19" s="34">
        <f>COUNTIF('Ark1'!J:J, Y19)</f>
        <v>0</v>
      </c>
      <c r="AA19" s="35">
        <f>Z20/SUM(Z2:Z13)</f>
        <v>0</v>
      </c>
      <c r="AB19" s="26"/>
    </row>
    <row r="20" spans="3:30">
      <c r="C20" s="29"/>
      <c r="D20" s="29"/>
      <c r="E20" s="29"/>
      <c r="G20" s="29"/>
      <c r="H20" s="29"/>
      <c r="I20" s="29"/>
      <c r="O20" s="29"/>
      <c r="P20" s="29"/>
      <c r="Q20" s="29"/>
      <c r="S20" s="29"/>
      <c r="T20" s="29"/>
      <c r="V20" s="29"/>
      <c r="X20" s="29"/>
    </row>
    <row r="21" spans="3:30">
      <c r="C21" s="29"/>
      <c r="D21" s="29"/>
      <c r="E21" s="29"/>
      <c r="G21" s="29"/>
      <c r="H21" s="29"/>
      <c r="I21" s="29"/>
      <c r="O21" s="29"/>
      <c r="P21" s="29"/>
      <c r="Q21" s="29"/>
      <c r="S21" s="29"/>
      <c r="T21" s="29"/>
      <c r="V21" s="29"/>
      <c r="X21" s="29"/>
    </row>
    <row r="22" spans="3:30">
      <c r="C22" s="29"/>
      <c r="D22" s="29"/>
      <c r="E22" s="29"/>
      <c r="G22" s="29"/>
      <c r="H22" s="29"/>
      <c r="I22" s="29"/>
      <c r="O22" s="29"/>
      <c r="P22" s="29"/>
      <c r="Q22" s="29"/>
      <c r="S22" s="29"/>
      <c r="T22" s="29"/>
      <c r="V22" s="29"/>
      <c r="X22" s="29"/>
    </row>
    <row r="23" spans="3:30">
      <c r="C23" s="29"/>
      <c r="D23" s="29"/>
      <c r="E23" s="29"/>
      <c r="G23" s="29"/>
      <c r="H23" s="29"/>
      <c r="I23" s="29"/>
      <c r="O23" s="29"/>
      <c r="P23" s="29"/>
      <c r="Q23" s="29"/>
      <c r="S23" s="29"/>
      <c r="T23" s="29"/>
      <c r="V23" s="29"/>
      <c r="X23" s="29"/>
    </row>
    <row r="24" spans="3:30">
      <c r="C24" s="29"/>
      <c r="D24" s="29"/>
      <c r="E24" s="29"/>
      <c r="G24" s="29"/>
      <c r="H24" s="29"/>
      <c r="I24" s="29"/>
      <c r="O24" s="29"/>
      <c r="P24" s="29"/>
      <c r="Q24" s="29"/>
      <c r="S24" s="29"/>
      <c r="T24" s="29"/>
      <c r="V24" s="29"/>
      <c r="X24" s="29"/>
    </row>
    <row r="25" spans="3:30">
      <c r="C25" s="33"/>
      <c r="D25" s="33"/>
      <c r="E25" s="33"/>
    </row>
    <row r="26" spans="3:30">
      <c r="C26" s="33"/>
      <c r="D26" s="33"/>
      <c r="E26" s="33"/>
    </row>
    <row r="27" spans="3:30">
      <c r="C27" s="33"/>
      <c r="D27" s="33"/>
      <c r="E27" s="33"/>
    </row>
    <row r="28" spans="3:30">
      <c r="C28" s="33"/>
      <c r="D28" s="33"/>
      <c r="E28" s="33"/>
    </row>
    <row r="29" spans="3:30">
      <c r="C29" s="33"/>
      <c r="D29" s="33"/>
      <c r="E29" s="33"/>
      <c r="AD29" s="5"/>
    </row>
    <row r="30" spans="3:30">
      <c r="C30" s="33"/>
      <c r="D30" s="33"/>
      <c r="E30" s="33"/>
    </row>
    <row r="31" spans="3:30">
      <c r="AD31" s="5"/>
    </row>
  </sheetData>
  <sortState xmlns:xlrd2="http://schemas.microsoft.com/office/spreadsheetml/2017/richdata2" ref="Y2:Y10">
    <sortCondition ref="Y2:Y10"/>
  </sortState>
  <dataValidations disablePrompts="1" count="1">
    <dataValidation type="list" allowBlank="1" showInputMessage="1" showErrorMessage="1" sqref="J1" xr:uid="{1693AF1B-2F51-4584-A419-5B2B8A6805FF}">
      <formula1>$J$1:$J$3</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6A720-A9AC-413D-BE75-A4AE06E98D58}">
  <dimension ref="A1:D86"/>
  <sheetViews>
    <sheetView zoomScale="70" zoomScaleNormal="70" workbookViewId="0">
      <selection activeCell="P38" sqref="P38"/>
    </sheetView>
  </sheetViews>
  <sheetFormatPr defaultColWidth="10.7109375" defaultRowHeight="15"/>
  <cols>
    <col min="1" max="1" width="12.28515625" bestFit="1" customWidth="1"/>
    <col min="2" max="2" width="25.7109375" bestFit="1" customWidth="1"/>
    <col min="3" max="3" width="12" bestFit="1" customWidth="1"/>
    <col min="4" max="4" width="7.7109375" bestFit="1" customWidth="1"/>
  </cols>
  <sheetData>
    <row r="1" spans="1:3">
      <c r="A1" s="37" t="s">
        <v>20</v>
      </c>
    </row>
    <row r="2" spans="1:3">
      <c r="A2" t="s">
        <v>46</v>
      </c>
      <c r="B2" t="s">
        <v>0</v>
      </c>
      <c r="C2">
        <f>Listedata!$D$2</f>
        <v>47</v>
      </c>
    </row>
    <row r="3" spans="1:3">
      <c r="B3" t="s">
        <v>860</v>
      </c>
      <c r="C3">
        <f>Listedata!$C$2-C2</f>
        <v>56</v>
      </c>
    </row>
    <row r="4" spans="1:3">
      <c r="A4" t="s">
        <v>53</v>
      </c>
      <c r="B4" t="s">
        <v>0</v>
      </c>
      <c r="C4">
        <f>Listedata!$D$3</f>
        <v>18</v>
      </c>
    </row>
    <row r="5" spans="1:3">
      <c r="B5" t="s">
        <v>860</v>
      </c>
      <c r="C5">
        <f>Listedata!$C$3-C4</f>
        <v>17</v>
      </c>
    </row>
    <row r="6" spans="1:3">
      <c r="A6" t="s">
        <v>45</v>
      </c>
      <c r="B6" t="s">
        <v>0</v>
      </c>
      <c r="C6">
        <f>Listedata!$D$4</f>
        <v>39</v>
      </c>
    </row>
    <row r="7" spans="1:3">
      <c r="B7" t="s">
        <v>860</v>
      </c>
      <c r="C7">
        <f>Listedata!$C$4-C6</f>
        <v>49</v>
      </c>
    </row>
    <row r="8" spans="1:3">
      <c r="A8" t="s">
        <v>44</v>
      </c>
      <c r="B8" t="s">
        <v>0</v>
      </c>
      <c r="C8">
        <f>Listedata!$D$5</f>
        <v>43</v>
      </c>
    </row>
    <row r="9" spans="1:3">
      <c r="B9" t="s">
        <v>860</v>
      </c>
      <c r="C9">
        <f>Listedata!$C$5-C8</f>
        <v>25</v>
      </c>
    </row>
    <row r="20" spans="1:3">
      <c r="A20" s="37" t="s">
        <v>861</v>
      </c>
    </row>
    <row r="21" spans="1:3">
      <c r="A21" t="s">
        <v>47</v>
      </c>
      <c r="B21" t="s">
        <v>0</v>
      </c>
      <c r="C21">
        <f>Listedata!$H$2</f>
        <v>59</v>
      </c>
    </row>
    <row r="22" spans="1:3">
      <c r="B22" t="s">
        <v>860</v>
      </c>
      <c r="C22">
        <f>Listedata!$G$2-C21</f>
        <v>119</v>
      </c>
    </row>
    <row r="23" spans="1:3">
      <c r="A23" t="s">
        <v>40</v>
      </c>
      <c r="B23" t="s">
        <v>0</v>
      </c>
      <c r="C23">
        <f>Listedata!$H$3</f>
        <v>36</v>
      </c>
    </row>
    <row r="24" spans="1:3">
      <c r="B24" t="s">
        <v>860</v>
      </c>
      <c r="C24">
        <f>Listedata!$G$3-C23</f>
        <v>15</v>
      </c>
    </row>
    <row r="25" spans="1:3">
      <c r="A25" t="s">
        <v>51</v>
      </c>
      <c r="B25" t="s">
        <v>0</v>
      </c>
      <c r="C25">
        <f>Listedata!$H$4</f>
        <v>56</v>
      </c>
    </row>
    <row r="26" spans="1:3">
      <c r="B26" t="s">
        <v>860</v>
      </c>
      <c r="C26">
        <f>Listedata!$G$4-C25</f>
        <v>15</v>
      </c>
    </row>
    <row r="27" spans="1:3">
      <c r="A27" t="s">
        <v>52</v>
      </c>
      <c r="B27" t="s">
        <v>0</v>
      </c>
      <c r="C27">
        <f>Listedata!$G$5</f>
        <v>0</v>
      </c>
    </row>
    <row r="28" spans="1:3">
      <c r="B28" t="s">
        <v>860</v>
      </c>
      <c r="C28">
        <f>Listedata!$H$5-C27</f>
        <v>0</v>
      </c>
    </row>
    <row r="38" spans="1:3">
      <c r="A38" s="37" t="s">
        <v>11</v>
      </c>
    </row>
    <row r="39" spans="1:3">
      <c r="A39" t="s">
        <v>12</v>
      </c>
      <c r="B39" t="s">
        <v>0</v>
      </c>
      <c r="C39">
        <f>Listedata!$L$2</f>
        <v>79</v>
      </c>
    </row>
    <row r="40" spans="1:3">
      <c r="B40" t="s">
        <v>860</v>
      </c>
      <c r="C40">
        <f>Listedata!$K$2-C39</f>
        <v>121</v>
      </c>
    </row>
    <row r="41" spans="1:3">
      <c r="A41" t="s">
        <v>13</v>
      </c>
      <c r="B41" t="s">
        <v>0</v>
      </c>
      <c r="C41">
        <f>Listedata!$L$3</f>
        <v>50</v>
      </c>
    </row>
    <row r="42" spans="1:3">
      <c r="B42" t="s">
        <v>860</v>
      </c>
      <c r="C42">
        <f>Listedata!$K$3-C41</f>
        <v>17</v>
      </c>
    </row>
    <row r="43" spans="1:3">
      <c r="A43" t="s">
        <v>14</v>
      </c>
      <c r="B43" t="s">
        <v>0</v>
      </c>
      <c r="C43">
        <f>Listedata!$L$4</f>
        <v>17</v>
      </c>
    </row>
    <row r="44" spans="1:3">
      <c r="B44" t="s">
        <v>860</v>
      </c>
      <c r="C44">
        <f>Listedata!$K$4-C43</f>
        <v>8</v>
      </c>
    </row>
    <row r="61" spans="1:4" ht="52.9" customHeight="1"/>
    <row r="62" spans="1:4">
      <c r="A62" s="37" t="s">
        <v>1</v>
      </c>
    </row>
    <row r="63" spans="1:4">
      <c r="A63">
        <v>2</v>
      </c>
      <c r="B63" s="2" t="s">
        <v>4</v>
      </c>
      <c r="C63" t="s">
        <v>0</v>
      </c>
      <c r="D63">
        <f>Listedata!P2</f>
        <v>41</v>
      </c>
    </row>
    <row r="64" spans="1:4">
      <c r="B64" s="2"/>
      <c r="C64" t="s">
        <v>860</v>
      </c>
      <c r="D64">
        <f>Listedata!O2-D63</f>
        <v>95</v>
      </c>
    </row>
    <row r="65" spans="1:4">
      <c r="A65">
        <v>3</v>
      </c>
      <c r="B65" s="2" t="s">
        <v>5</v>
      </c>
      <c r="C65" t="s">
        <v>0</v>
      </c>
      <c r="D65">
        <f>Listedata!P3</f>
        <v>43</v>
      </c>
    </row>
    <row r="66" spans="1:4">
      <c r="B66" s="2"/>
      <c r="C66" t="s">
        <v>860</v>
      </c>
      <c r="D66">
        <f>Listedata!O3-D65</f>
        <v>41</v>
      </c>
    </row>
    <row r="67" spans="1:4">
      <c r="A67">
        <v>4</v>
      </c>
      <c r="B67" s="2" t="s">
        <v>6</v>
      </c>
      <c r="C67" t="s">
        <v>0</v>
      </c>
      <c r="D67">
        <f>Listedata!P4</f>
        <v>15</v>
      </c>
    </row>
    <row r="68" spans="1:4">
      <c r="B68" s="2"/>
      <c r="C68" t="s">
        <v>860</v>
      </c>
      <c r="D68">
        <f>Listedata!O4-D67</f>
        <v>0</v>
      </c>
    </row>
    <row r="69" spans="1:4">
      <c r="A69">
        <v>5</v>
      </c>
      <c r="B69" s="2" t="s">
        <v>7</v>
      </c>
      <c r="C69" t="s">
        <v>0</v>
      </c>
      <c r="D69">
        <f>Listedata!P5</f>
        <v>14</v>
      </c>
    </row>
    <row r="70" spans="1:4">
      <c r="B70" s="2"/>
      <c r="C70" t="s">
        <v>860</v>
      </c>
      <c r="D70">
        <f>Listedata!O5-D69</f>
        <v>0</v>
      </c>
    </row>
    <row r="71" spans="1:4">
      <c r="A71">
        <v>6</v>
      </c>
      <c r="B71" s="2" t="s">
        <v>8</v>
      </c>
      <c r="C71" t="s">
        <v>0</v>
      </c>
      <c r="D71">
        <f>Listedata!P6</f>
        <v>7</v>
      </c>
    </row>
    <row r="72" spans="1:4">
      <c r="B72" s="2"/>
      <c r="C72" t="s">
        <v>860</v>
      </c>
      <c r="D72">
        <f>Listedata!O6-D71</f>
        <v>0</v>
      </c>
    </row>
    <row r="73" spans="1:4">
      <c r="A73">
        <v>7</v>
      </c>
      <c r="B73" s="2" t="s">
        <v>9</v>
      </c>
      <c r="C73" t="s">
        <v>0</v>
      </c>
      <c r="D73">
        <f>Listedata!P7</f>
        <v>9</v>
      </c>
    </row>
    <row r="74" spans="1:4">
      <c r="B74" s="2"/>
      <c r="C74" t="s">
        <v>860</v>
      </c>
      <c r="D74">
        <f>Listedata!O7-D73</f>
        <v>0</v>
      </c>
    </row>
    <row r="75" spans="1:4">
      <c r="A75">
        <v>8</v>
      </c>
      <c r="B75" s="2" t="s">
        <v>10</v>
      </c>
      <c r="C75" t="s">
        <v>0</v>
      </c>
      <c r="D75">
        <f>Listedata!P8</f>
        <v>7</v>
      </c>
    </row>
    <row r="76" spans="1:4">
      <c r="B76" s="2"/>
      <c r="C76" t="s">
        <v>860</v>
      </c>
      <c r="D76">
        <f>Listedata!O8-D75</f>
        <v>0</v>
      </c>
    </row>
    <row r="77" spans="1:4">
      <c r="A77">
        <v>9</v>
      </c>
      <c r="B77" s="2" t="s">
        <v>24</v>
      </c>
      <c r="C77" t="s">
        <v>0</v>
      </c>
      <c r="D77">
        <f>Listedata!P9</f>
        <v>8</v>
      </c>
    </row>
    <row r="78" spans="1:4">
      <c r="B78" s="2"/>
      <c r="C78" t="s">
        <v>860</v>
      </c>
      <c r="D78">
        <f>Listedata!O9-D77</f>
        <v>9</v>
      </c>
    </row>
    <row r="79" spans="1:4">
      <c r="A79">
        <v>10</v>
      </c>
      <c r="B79" s="2" t="s">
        <v>25</v>
      </c>
      <c r="C79" t="s">
        <v>0</v>
      </c>
      <c r="D79">
        <f>Listedata!P10</f>
        <v>2</v>
      </c>
    </row>
    <row r="80" spans="1:4">
      <c r="B80" s="2"/>
      <c r="C80" t="s">
        <v>860</v>
      </c>
      <c r="D80">
        <f>Listedata!O10-D79</f>
        <v>0</v>
      </c>
    </row>
    <row r="81" spans="1:4">
      <c r="A81">
        <v>11</v>
      </c>
      <c r="B81" s="33" t="s">
        <v>27</v>
      </c>
      <c r="C81" t="s">
        <v>0</v>
      </c>
      <c r="D81">
        <f>Listedata!P11</f>
        <v>6</v>
      </c>
    </row>
    <row r="82" spans="1:4">
      <c r="B82" s="33"/>
      <c r="C82" t="s">
        <v>860</v>
      </c>
      <c r="D82">
        <f>Listedata!O11-D81</f>
        <v>0</v>
      </c>
    </row>
    <row r="83" spans="1:4">
      <c r="A83">
        <v>12</v>
      </c>
      <c r="B83" s="2" t="s">
        <v>33</v>
      </c>
      <c r="C83" t="s">
        <v>0</v>
      </c>
      <c r="D83">
        <f>Listedata!P12</f>
        <v>0</v>
      </c>
    </row>
    <row r="84" spans="1:4">
      <c r="B84" s="2"/>
      <c r="C84" t="s">
        <v>860</v>
      </c>
      <c r="D84">
        <f>Listedata!O12-D83</f>
        <v>0</v>
      </c>
    </row>
    <row r="85" spans="1:4">
      <c r="A85">
        <v>13</v>
      </c>
      <c r="B85" s="2" t="s">
        <v>41</v>
      </c>
      <c r="C85" t="s">
        <v>0</v>
      </c>
      <c r="D85">
        <f>Listedata!P13</f>
        <v>0</v>
      </c>
    </row>
    <row r="86" spans="1:4">
      <c r="C86" t="s">
        <v>860</v>
      </c>
      <c r="D86">
        <f>Listedata!O13-D85</f>
        <v>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Ark1</vt:lpstr>
      <vt:lpstr>Listedata</vt:lpstr>
      <vt:lpstr>Statistikk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Eirik Bøckmann</dc:creator>
  <cp:lastModifiedBy>trondebo</cp:lastModifiedBy>
  <dcterms:created xsi:type="dcterms:W3CDTF">2020-02-18T12:55:52Z</dcterms:created>
  <dcterms:modified xsi:type="dcterms:W3CDTF">2020-11-02T15:01:37Z</dcterms:modified>
</cp:coreProperties>
</file>