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éveloppement\AirlinePlanificator\Developpement\Dev1\"/>
    </mc:Choice>
  </mc:AlternateContent>
  <bookViews>
    <workbookView xWindow="0" yWindow="0" windowWidth="19200" windowHeight="11580" activeTab="2"/>
  </bookViews>
  <sheets>
    <sheet name="DataMiner" sheetId="1" r:id="rId1"/>
    <sheet name="FormatedInfo" sheetId="2" r:id="rId2"/>
    <sheet name="Json" sheetId="3" r:id="rId3"/>
  </sheets>
  <calcPr calcId="152511"/>
</workbook>
</file>

<file path=xl/calcChain.xml><?xml version="1.0" encoding="utf-8"?>
<calcChain xmlns="http://schemas.openxmlformats.org/spreadsheetml/2006/main">
  <c r="A34" i="3" l="1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33" i="3" l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1" i="3"/>
  <c r="F7" i="2" l="1"/>
  <c r="L14" i="2"/>
  <c r="G22" i="2"/>
  <c r="L23" i="2"/>
  <c r="L24" i="2"/>
  <c r="K26" i="2"/>
  <c r="F34" i="2"/>
  <c r="L39" i="2"/>
  <c r="L40" i="2"/>
  <c r="K41" i="2"/>
  <c r="L42" i="2"/>
  <c r="K43" i="2"/>
  <c r="J45" i="2"/>
  <c r="G49" i="2"/>
  <c r="L49" i="2"/>
  <c r="L52" i="2"/>
  <c r="F56" i="2"/>
  <c r="L57" i="2"/>
  <c r="L59" i="2"/>
  <c r="G60" i="2"/>
  <c r="L60" i="2"/>
  <c r="F61" i="2"/>
  <c r="L62" i="2"/>
  <c r="J63" i="2"/>
  <c r="K63" i="2"/>
  <c r="J64" i="2"/>
  <c r="G65" i="2"/>
  <c r="L65" i="2"/>
  <c r="J66" i="2"/>
  <c r="L66" i="2"/>
  <c r="J67" i="2"/>
  <c r="L67" i="2"/>
  <c r="G68" i="2"/>
  <c r="K68" i="2"/>
  <c r="L68" i="2"/>
  <c r="F69" i="2"/>
  <c r="G69" i="2"/>
  <c r="K69" i="2"/>
  <c r="L70" i="2"/>
  <c r="J71" i="2"/>
  <c r="L71" i="2"/>
  <c r="L2" i="2"/>
  <c r="G2" i="2"/>
  <c r="F2" i="2"/>
  <c r="C5" i="2"/>
  <c r="C7" i="2"/>
  <c r="C11" i="2"/>
  <c r="C12" i="2"/>
  <c r="C16" i="2"/>
  <c r="C17" i="2"/>
  <c r="C21" i="2"/>
  <c r="C23" i="2"/>
  <c r="C27" i="2"/>
  <c r="C28" i="2"/>
  <c r="C32" i="2"/>
  <c r="C33" i="2"/>
  <c r="C37" i="2"/>
  <c r="C39" i="2"/>
  <c r="C43" i="2"/>
  <c r="C44" i="2"/>
  <c r="C48" i="2"/>
  <c r="C49" i="2"/>
  <c r="C53" i="2"/>
  <c r="C55" i="2"/>
  <c r="C59" i="2"/>
  <c r="C60" i="2"/>
  <c r="C64" i="2"/>
  <c r="C65" i="2"/>
  <c r="C69" i="2"/>
  <c r="C71" i="2"/>
  <c r="B5" i="2"/>
  <c r="B6" i="2"/>
  <c r="B10" i="2"/>
  <c r="B11" i="2"/>
  <c r="B15" i="2"/>
  <c r="B17" i="2"/>
  <c r="B21" i="2"/>
  <c r="B22" i="2"/>
  <c r="B26" i="2"/>
  <c r="B27" i="2"/>
  <c r="B31" i="2"/>
  <c r="B33" i="2"/>
  <c r="B37" i="2"/>
  <c r="B38" i="2"/>
  <c r="B42" i="2"/>
  <c r="B43" i="2"/>
  <c r="B47" i="2"/>
  <c r="B49" i="2"/>
  <c r="B53" i="2"/>
  <c r="B54" i="2"/>
  <c r="B58" i="2"/>
  <c r="B59" i="2"/>
  <c r="B63" i="2"/>
  <c r="B65" i="2"/>
  <c r="B69" i="2"/>
  <c r="B70" i="2"/>
  <c r="M1" i="2"/>
  <c r="L1" i="2"/>
  <c r="L6" i="2" s="1"/>
  <c r="K1" i="2"/>
  <c r="K25" i="2" s="1"/>
  <c r="J1" i="2"/>
  <c r="I1" i="2"/>
  <c r="H1" i="2"/>
  <c r="G1" i="2"/>
  <c r="G5" i="2" s="1"/>
  <c r="F1" i="2"/>
  <c r="E1" i="2"/>
  <c r="D1" i="2"/>
  <c r="C1" i="2"/>
  <c r="C4" i="2" s="1"/>
  <c r="B1" i="2"/>
  <c r="A1" i="2"/>
  <c r="A6" i="2" l="1"/>
  <c r="A10" i="2"/>
  <c r="A14" i="2"/>
  <c r="A18" i="2"/>
  <c r="A22" i="2"/>
  <c r="A26" i="2"/>
  <c r="A30" i="2"/>
  <c r="A34" i="2"/>
  <c r="A38" i="2"/>
  <c r="A42" i="2"/>
  <c r="A46" i="2"/>
  <c r="A50" i="2"/>
  <c r="A54" i="2"/>
  <c r="A58" i="2"/>
  <c r="A62" i="2"/>
  <c r="A66" i="2"/>
  <c r="A70" i="2"/>
  <c r="A7" i="2"/>
  <c r="A12" i="2"/>
  <c r="A17" i="2"/>
  <c r="A23" i="2"/>
  <c r="A28" i="2"/>
  <c r="A33" i="2"/>
  <c r="A39" i="2"/>
  <c r="A44" i="2"/>
  <c r="A49" i="2"/>
  <c r="A55" i="2"/>
  <c r="A60" i="2"/>
  <c r="A65" i="2"/>
  <c r="A71" i="2"/>
  <c r="A3" i="2"/>
  <c r="A8" i="2"/>
  <c r="A13" i="2"/>
  <c r="A19" i="2"/>
  <c r="A24" i="2"/>
  <c r="A29" i="2"/>
  <c r="A35" i="2"/>
  <c r="A40" i="2"/>
  <c r="A45" i="2"/>
  <c r="A51" i="2"/>
  <c r="A56" i="2"/>
  <c r="A61" i="2"/>
  <c r="A67" i="2"/>
  <c r="A2" i="2"/>
  <c r="E3" i="2"/>
  <c r="E4" i="2"/>
  <c r="E11" i="2"/>
  <c r="E12" i="2"/>
  <c r="E19" i="2"/>
  <c r="E20" i="2"/>
  <c r="E5" i="2"/>
  <c r="E6" i="2"/>
  <c r="E13" i="2"/>
  <c r="E14" i="2"/>
  <c r="E21" i="2"/>
  <c r="E22" i="2"/>
  <c r="E29" i="2"/>
  <c r="E30" i="2"/>
  <c r="E37" i="2"/>
  <c r="E38" i="2"/>
  <c r="E7" i="2"/>
  <c r="E8" i="2"/>
  <c r="E15" i="2"/>
  <c r="E16" i="2"/>
  <c r="E23" i="2"/>
  <c r="E24" i="2"/>
  <c r="E31" i="2"/>
  <c r="E32" i="2"/>
  <c r="E39" i="2"/>
  <c r="E40" i="2"/>
  <c r="E17" i="2"/>
  <c r="E25" i="2"/>
  <c r="E26" i="2"/>
  <c r="E41" i="2"/>
  <c r="E47" i="2"/>
  <c r="E48" i="2"/>
  <c r="E52" i="2"/>
  <c r="E57" i="2"/>
  <c r="E60" i="2"/>
  <c r="E65" i="2"/>
  <c r="E10" i="2"/>
  <c r="E27" i="2"/>
  <c r="E28" i="2"/>
  <c r="E42" i="2"/>
  <c r="E49" i="2"/>
  <c r="E50" i="2"/>
  <c r="E55" i="2"/>
  <c r="E58" i="2"/>
  <c r="E63" i="2"/>
  <c r="E66" i="2"/>
  <c r="E71" i="2"/>
  <c r="E2" i="2"/>
  <c r="E18" i="2"/>
  <c r="E33" i="2"/>
  <c r="E34" i="2"/>
  <c r="E43" i="2"/>
  <c r="E44" i="2"/>
  <c r="E53" i="2"/>
  <c r="E56" i="2"/>
  <c r="E9" i="2"/>
  <c r="E35" i="2"/>
  <c r="E46" i="2"/>
  <c r="E62" i="2"/>
  <c r="E67" i="2"/>
  <c r="E36" i="2"/>
  <c r="E64" i="2"/>
  <c r="E70" i="2"/>
  <c r="E51" i="2"/>
  <c r="E45" i="2"/>
  <c r="E54" i="2"/>
  <c r="E59" i="2"/>
  <c r="E69" i="2"/>
  <c r="E61" i="2"/>
  <c r="E68" i="2"/>
  <c r="M5" i="2"/>
  <c r="M6" i="2"/>
  <c r="M13" i="2"/>
  <c r="M14" i="2"/>
  <c r="M21" i="2"/>
  <c r="M22" i="2"/>
  <c r="M7" i="2"/>
  <c r="M8" i="2"/>
  <c r="M15" i="2"/>
  <c r="M16" i="2"/>
  <c r="M23" i="2"/>
  <c r="M24" i="2"/>
  <c r="M31" i="2"/>
  <c r="M32" i="2"/>
  <c r="M39" i="2"/>
  <c r="M40" i="2"/>
  <c r="M9" i="2"/>
  <c r="M10" i="2"/>
  <c r="M17" i="2"/>
  <c r="M18" i="2"/>
  <c r="M25" i="2"/>
  <c r="M26" i="2"/>
  <c r="M33" i="2"/>
  <c r="M34" i="2"/>
  <c r="M3" i="2"/>
  <c r="M20" i="2"/>
  <c r="M27" i="2"/>
  <c r="M28" i="2"/>
  <c r="M41" i="2"/>
  <c r="M42" i="2"/>
  <c r="M49" i="2"/>
  <c r="M52" i="2"/>
  <c r="M57" i="2"/>
  <c r="M60" i="2"/>
  <c r="M11" i="2"/>
  <c r="M29" i="2"/>
  <c r="M30" i="2"/>
  <c r="M43" i="2"/>
  <c r="M44" i="2"/>
  <c r="M50" i="2"/>
  <c r="M55" i="2"/>
  <c r="M58" i="2"/>
  <c r="M63" i="2"/>
  <c r="M66" i="2"/>
  <c r="M71" i="2"/>
  <c r="M4" i="2"/>
  <c r="M19" i="2"/>
  <c r="M35" i="2"/>
  <c r="M36" i="2"/>
  <c r="M45" i="2"/>
  <c r="M46" i="2"/>
  <c r="M53" i="2"/>
  <c r="M56" i="2"/>
  <c r="M38" i="2"/>
  <c r="M47" i="2"/>
  <c r="M54" i="2"/>
  <c r="M62" i="2"/>
  <c r="M65" i="2"/>
  <c r="M69" i="2"/>
  <c r="M51" i="2"/>
  <c r="M64" i="2"/>
  <c r="M68" i="2"/>
  <c r="M37" i="2"/>
  <c r="M70" i="2"/>
  <c r="M2" i="2"/>
  <c r="M12" i="2"/>
  <c r="M48" i="2"/>
  <c r="M59" i="2"/>
  <c r="M67" i="2"/>
  <c r="M61" i="2"/>
  <c r="A63" i="2"/>
  <c r="A52" i="2"/>
  <c r="A41" i="2"/>
  <c r="A31" i="2"/>
  <c r="A20" i="2"/>
  <c r="A9" i="2"/>
  <c r="A69" i="2"/>
  <c r="A59" i="2"/>
  <c r="A48" i="2"/>
  <c r="A37" i="2"/>
  <c r="A27" i="2"/>
  <c r="A16" i="2"/>
  <c r="A5" i="2"/>
  <c r="I52" i="2"/>
  <c r="I57" i="2"/>
  <c r="I60" i="2"/>
  <c r="I50" i="2"/>
  <c r="I55" i="2"/>
  <c r="I58" i="2"/>
  <c r="I63" i="2"/>
  <c r="I66" i="2"/>
  <c r="I71" i="2"/>
  <c r="I53" i="2"/>
  <c r="I56" i="2"/>
  <c r="I51" i="2"/>
  <c r="I59" i="2"/>
  <c r="I70" i="2"/>
  <c r="I61" i="2"/>
  <c r="I65" i="2"/>
  <c r="I69" i="2"/>
  <c r="I67" i="2"/>
  <c r="I62" i="2"/>
  <c r="I68" i="2"/>
  <c r="I54" i="2"/>
  <c r="I64" i="2"/>
  <c r="A68" i="2"/>
  <c r="A57" i="2"/>
  <c r="A47" i="2"/>
  <c r="A36" i="2"/>
  <c r="A25" i="2"/>
  <c r="A15" i="2"/>
  <c r="A4" i="2"/>
  <c r="D4" i="2"/>
  <c r="D5" i="2"/>
  <c r="D13" i="2"/>
  <c r="D21" i="2"/>
  <c r="D7" i="2"/>
  <c r="D15" i="2"/>
  <c r="D23" i="2"/>
  <c r="D31" i="2"/>
  <c r="D39" i="2"/>
  <c r="D9" i="2"/>
  <c r="D17" i="2"/>
  <c r="D25" i="2"/>
  <c r="D33" i="2"/>
  <c r="D41" i="2"/>
  <c r="D19" i="2"/>
  <c r="D27" i="2"/>
  <c r="D49" i="2"/>
  <c r="D55" i="2"/>
  <c r="D63" i="2"/>
  <c r="D29" i="2"/>
  <c r="D43" i="2"/>
  <c r="D53" i="2"/>
  <c r="D61" i="2"/>
  <c r="D69" i="2"/>
  <c r="D3" i="2"/>
  <c r="D35" i="2"/>
  <c r="D45" i="2"/>
  <c r="D51" i="2"/>
  <c r="D59" i="2"/>
  <c r="D71" i="2"/>
  <c r="D11" i="2"/>
  <c r="D57" i="2"/>
  <c r="D37" i="2"/>
  <c r="D47" i="2"/>
  <c r="D65" i="2"/>
  <c r="D67" i="2"/>
  <c r="H5" i="2"/>
  <c r="H6" i="2"/>
  <c r="H13" i="2"/>
  <c r="H14" i="2"/>
  <c r="H21" i="2"/>
  <c r="H22" i="2"/>
  <c r="H7" i="2"/>
  <c r="H8" i="2"/>
  <c r="H15" i="2"/>
  <c r="H16" i="2"/>
  <c r="H23" i="2"/>
  <c r="H24" i="2"/>
  <c r="H31" i="2"/>
  <c r="H32" i="2"/>
  <c r="H39" i="2"/>
  <c r="H40" i="2"/>
  <c r="H9" i="2"/>
  <c r="H10" i="2"/>
  <c r="H17" i="2"/>
  <c r="H18" i="2"/>
  <c r="H25" i="2"/>
  <c r="H26" i="2"/>
  <c r="H33" i="2"/>
  <c r="H34" i="2"/>
  <c r="H41" i="2"/>
  <c r="H11" i="2"/>
  <c r="H35" i="2"/>
  <c r="H36" i="2"/>
  <c r="H42" i="2"/>
  <c r="H49" i="2"/>
  <c r="H50" i="2"/>
  <c r="H55" i="2"/>
  <c r="H58" i="2"/>
  <c r="H63" i="2"/>
  <c r="H4" i="2"/>
  <c r="H19" i="2"/>
  <c r="H37" i="2"/>
  <c r="H38" i="2"/>
  <c r="H43" i="2"/>
  <c r="H44" i="2"/>
  <c r="H53" i="2"/>
  <c r="H56" i="2"/>
  <c r="H61" i="2"/>
  <c r="H64" i="2"/>
  <c r="H69" i="2"/>
  <c r="H12" i="2"/>
  <c r="H27" i="2"/>
  <c r="H28" i="2"/>
  <c r="H45" i="2"/>
  <c r="H46" i="2"/>
  <c r="H51" i="2"/>
  <c r="H54" i="2"/>
  <c r="H60" i="2"/>
  <c r="H65" i="2"/>
  <c r="H3" i="2"/>
  <c r="H48" i="2"/>
  <c r="H62" i="2"/>
  <c r="H68" i="2"/>
  <c r="H66" i="2"/>
  <c r="H20" i="2"/>
  <c r="H29" i="2"/>
  <c r="H52" i="2"/>
  <c r="H57" i="2"/>
  <c r="H67" i="2"/>
  <c r="H2" i="2"/>
  <c r="H30" i="2"/>
  <c r="H47" i="2"/>
  <c r="H59" i="2"/>
  <c r="H70" i="2"/>
  <c r="H71" i="2"/>
  <c r="A64" i="2"/>
  <c r="A53" i="2"/>
  <c r="A43" i="2"/>
  <c r="A32" i="2"/>
  <c r="A21" i="2"/>
  <c r="A11" i="2"/>
  <c r="B4" i="2"/>
  <c r="B8" i="2"/>
  <c r="B12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2" i="2"/>
  <c r="F9" i="2"/>
  <c r="F10" i="2"/>
  <c r="F17" i="2"/>
  <c r="F18" i="2"/>
  <c r="F3" i="2"/>
  <c r="F4" i="2"/>
  <c r="F11" i="2"/>
  <c r="F12" i="2"/>
  <c r="F19" i="2"/>
  <c r="F20" i="2"/>
  <c r="F27" i="2"/>
  <c r="F28" i="2"/>
  <c r="F35" i="2"/>
  <c r="F36" i="2"/>
  <c r="F5" i="2"/>
  <c r="F6" i="2"/>
  <c r="F13" i="2"/>
  <c r="F14" i="2"/>
  <c r="F21" i="2"/>
  <c r="F22" i="2"/>
  <c r="F29" i="2"/>
  <c r="F30" i="2"/>
  <c r="F37" i="2"/>
  <c r="F38" i="2"/>
  <c r="F15" i="2"/>
  <c r="F24" i="2"/>
  <c r="F39" i="2"/>
  <c r="F40" i="2"/>
  <c r="F45" i="2"/>
  <c r="F46" i="2"/>
  <c r="F51" i="2"/>
  <c r="F54" i="2"/>
  <c r="F59" i="2"/>
  <c r="F62" i="2"/>
  <c r="F8" i="2"/>
  <c r="F23" i="2"/>
  <c r="F25" i="2"/>
  <c r="F26" i="2"/>
  <c r="F41" i="2"/>
  <c r="F47" i="2"/>
  <c r="F48" i="2"/>
  <c r="F52" i="2"/>
  <c r="F57" i="2"/>
  <c r="F60" i="2"/>
  <c r="F65" i="2"/>
  <c r="F68" i="2"/>
  <c r="F16" i="2"/>
  <c r="F31" i="2"/>
  <c r="F32" i="2"/>
  <c r="F42" i="2"/>
  <c r="F49" i="2"/>
  <c r="F50" i="2"/>
  <c r="F55" i="2"/>
  <c r="F58" i="2"/>
  <c r="J3" i="2"/>
  <c r="J4" i="2"/>
  <c r="J11" i="2"/>
  <c r="J12" i="2"/>
  <c r="J19" i="2"/>
  <c r="J20" i="2"/>
  <c r="J5" i="2"/>
  <c r="J6" i="2"/>
  <c r="J13" i="2"/>
  <c r="J14" i="2"/>
  <c r="J21" i="2"/>
  <c r="J22" i="2"/>
  <c r="J29" i="2"/>
  <c r="J30" i="2"/>
  <c r="J37" i="2"/>
  <c r="J38" i="2"/>
  <c r="J7" i="2"/>
  <c r="J8" i="2"/>
  <c r="J15" i="2"/>
  <c r="J16" i="2"/>
  <c r="J23" i="2"/>
  <c r="J24" i="2"/>
  <c r="J31" i="2"/>
  <c r="J32" i="2"/>
  <c r="J39" i="2"/>
  <c r="J40" i="2"/>
  <c r="J9" i="2"/>
  <c r="J33" i="2"/>
  <c r="J34" i="2"/>
  <c r="J47" i="2"/>
  <c r="J48" i="2"/>
  <c r="J51" i="2"/>
  <c r="J54" i="2"/>
  <c r="J59" i="2"/>
  <c r="J62" i="2"/>
  <c r="J17" i="2"/>
  <c r="J35" i="2"/>
  <c r="J36" i="2"/>
  <c r="J42" i="2"/>
  <c r="J49" i="2"/>
  <c r="J52" i="2"/>
  <c r="J57" i="2"/>
  <c r="J60" i="2"/>
  <c r="J65" i="2"/>
  <c r="J68" i="2"/>
  <c r="J2" i="2"/>
  <c r="J10" i="2"/>
  <c r="J25" i="2"/>
  <c r="J26" i="2"/>
  <c r="J41" i="2"/>
  <c r="J43" i="2"/>
  <c r="J44" i="2"/>
  <c r="J50" i="2"/>
  <c r="J55" i="2"/>
  <c r="J58" i="2"/>
  <c r="B67" i="2"/>
  <c r="B62" i="2"/>
  <c r="B57" i="2"/>
  <c r="B51" i="2"/>
  <c r="B46" i="2"/>
  <c r="B41" i="2"/>
  <c r="B35" i="2"/>
  <c r="B30" i="2"/>
  <c r="B25" i="2"/>
  <c r="B19" i="2"/>
  <c r="B14" i="2"/>
  <c r="B9" i="2"/>
  <c r="B3" i="2"/>
  <c r="C68" i="2"/>
  <c r="C63" i="2"/>
  <c r="C57" i="2"/>
  <c r="C52" i="2"/>
  <c r="C47" i="2"/>
  <c r="C41" i="2"/>
  <c r="C36" i="2"/>
  <c r="C31" i="2"/>
  <c r="C25" i="2"/>
  <c r="C20" i="2"/>
  <c r="C15" i="2"/>
  <c r="C9" i="2"/>
  <c r="G71" i="2"/>
  <c r="F70" i="2"/>
  <c r="J69" i="2"/>
  <c r="G66" i="2"/>
  <c r="K65" i="2"/>
  <c r="F64" i="2"/>
  <c r="G63" i="2"/>
  <c r="J61" i="2"/>
  <c r="K55" i="2"/>
  <c r="K50" i="2"/>
  <c r="F43" i="2"/>
  <c r="F33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G7" i="2"/>
  <c r="G8" i="2"/>
  <c r="G15" i="2"/>
  <c r="G16" i="2"/>
  <c r="G23" i="2"/>
  <c r="G9" i="2"/>
  <c r="G10" i="2"/>
  <c r="G17" i="2"/>
  <c r="G18" i="2"/>
  <c r="G25" i="2"/>
  <c r="G26" i="2"/>
  <c r="G33" i="2"/>
  <c r="G34" i="2"/>
  <c r="G41" i="2"/>
  <c r="G3" i="2"/>
  <c r="G4" i="2"/>
  <c r="G11" i="2"/>
  <c r="G12" i="2"/>
  <c r="G19" i="2"/>
  <c r="G20" i="2"/>
  <c r="G27" i="2"/>
  <c r="G28" i="2"/>
  <c r="G35" i="2"/>
  <c r="G36" i="2"/>
  <c r="G13" i="2"/>
  <c r="G37" i="2"/>
  <c r="G38" i="2"/>
  <c r="G43" i="2"/>
  <c r="G44" i="2"/>
  <c r="G53" i="2"/>
  <c r="G56" i="2"/>
  <c r="G61" i="2"/>
  <c r="G64" i="2"/>
  <c r="G6" i="2"/>
  <c r="G21" i="2"/>
  <c r="G24" i="2"/>
  <c r="G39" i="2"/>
  <c r="G40" i="2"/>
  <c r="G45" i="2"/>
  <c r="G46" i="2"/>
  <c r="G51" i="2"/>
  <c r="G54" i="2"/>
  <c r="G59" i="2"/>
  <c r="G62" i="2"/>
  <c r="G67" i="2"/>
  <c r="G70" i="2"/>
  <c r="G14" i="2"/>
  <c r="G29" i="2"/>
  <c r="G30" i="2"/>
  <c r="G47" i="2"/>
  <c r="G48" i="2"/>
  <c r="G52" i="2"/>
  <c r="G57" i="2"/>
  <c r="K9" i="2"/>
  <c r="K10" i="2"/>
  <c r="K17" i="2"/>
  <c r="K18" i="2"/>
  <c r="K3" i="2"/>
  <c r="K4" i="2"/>
  <c r="K11" i="2"/>
  <c r="K12" i="2"/>
  <c r="K19" i="2"/>
  <c r="K20" i="2"/>
  <c r="K27" i="2"/>
  <c r="K28" i="2"/>
  <c r="K35" i="2"/>
  <c r="K36" i="2"/>
  <c r="K5" i="2"/>
  <c r="K6" i="2"/>
  <c r="K13" i="2"/>
  <c r="K14" i="2"/>
  <c r="K21" i="2"/>
  <c r="K22" i="2"/>
  <c r="K29" i="2"/>
  <c r="K30" i="2"/>
  <c r="K37" i="2"/>
  <c r="K38" i="2"/>
  <c r="K7" i="2"/>
  <c r="K31" i="2"/>
  <c r="K32" i="2"/>
  <c r="K45" i="2"/>
  <c r="K46" i="2"/>
  <c r="K53" i="2"/>
  <c r="K56" i="2"/>
  <c r="K61" i="2"/>
  <c r="K64" i="2"/>
  <c r="K15" i="2"/>
  <c r="K33" i="2"/>
  <c r="K34" i="2"/>
  <c r="K47" i="2"/>
  <c r="K48" i="2"/>
  <c r="K51" i="2"/>
  <c r="K54" i="2"/>
  <c r="K59" i="2"/>
  <c r="K62" i="2"/>
  <c r="K67" i="2"/>
  <c r="K70" i="2"/>
  <c r="K8" i="2"/>
  <c r="K23" i="2"/>
  <c r="K24" i="2"/>
  <c r="K39" i="2"/>
  <c r="K40" i="2"/>
  <c r="K42" i="2"/>
  <c r="K49" i="2"/>
  <c r="K52" i="2"/>
  <c r="K57" i="2"/>
  <c r="B71" i="2"/>
  <c r="B66" i="2"/>
  <c r="B61" i="2"/>
  <c r="B55" i="2"/>
  <c r="B50" i="2"/>
  <c r="B45" i="2"/>
  <c r="B39" i="2"/>
  <c r="B34" i="2"/>
  <c r="B29" i="2"/>
  <c r="B23" i="2"/>
  <c r="B18" i="2"/>
  <c r="B13" i="2"/>
  <c r="B7" i="2"/>
  <c r="C2" i="2"/>
  <c r="C67" i="2"/>
  <c r="C61" i="2"/>
  <c r="C56" i="2"/>
  <c r="C51" i="2"/>
  <c r="C45" i="2"/>
  <c r="C40" i="2"/>
  <c r="C35" i="2"/>
  <c r="C29" i="2"/>
  <c r="C24" i="2"/>
  <c r="C19" i="2"/>
  <c r="C13" i="2"/>
  <c r="C8" i="2"/>
  <c r="C3" i="2"/>
  <c r="K2" i="2"/>
  <c r="K71" i="2"/>
  <c r="F71" i="2"/>
  <c r="J70" i="2"/>
  <c r="F67" i="2"/>
  <c r="K66" i="2"/>
  <c r="F66" i="2"/>
  <c r="F63" i="2"/>
  <c r="K60" i="2"/>
  <c r="K58" i="2"/>
  <c r="G55" i="2"/>
  <c r="J53" i="2"/>
  <c r="G50" i="2"/>
  <c r="J46" i="2"/>
  <c r="K44" i="2"/>
  <c r="G32" i="2"/>
  <c r="J28" i="2"/>
  <c r="J18" i="2"/>
  <c r="G58" i="2"/>
  <c r="J56" i="2"/>
  <c r="F53" i="2"/>
  <c r="F44" i="2"/>
  <c r="G42" i="2"/>
  <c r="G31" i="2"/>
  <c r="J27" i="2"/>
  <c r="K16" i="2"/>
  <c r="L54" i="2"/>
  <c r="L51" i="2"/>
  <c r="L48" i="2"/>
  <c r="L47" i="2"/>
  <c r="L38" i="2"/>
  <c r="L37" i="2"/>
  <c r="L21" i="2"/>
  <c r="L7" i="2"/>
  <c r="L8" i="2"/>
  <c r="L15" i="2"/>
  <c r="L16" i="2"/>
  <c r="L9" i="2"/>
  <c r="L10" i="2"/>
  <c r="L17" i="2"/>
  <c r="L18" i="2"/>
  <c r="L25" i="2"/>
  <c r="L26" i="2"/>
  <c r="L33" i="2"/>
  <c r="L34" i="2"/>
  <c r="L41" i="2"/>
  <c r="L3" i="2"/>
  <c r="L4" i="2"/>
  <c r="L11" i="2"/>
  <c r="L12" i="2"/>
  <c r="L19" i="2"/>
  <c r="L20" i="2"/>
  <c r="L27" i="2"/>
  <c r="L28" i="2"/>
  <c r="L35" i="2"/>
  <c r="L36" i="2"/>
  <c r="L69" i="2"/>
  <c r="L64" i="2"/>
  <c r="L61" i="2"/>
  <c r="L56" i="2"/>
  <c r="L53" i="2"/>
  <c r="L46" i="2"/>
  <c r="L45" i="2"/>
  <c r="L32" i="2"/>
  <c r="L31" i="2"/>
  <c r="L13" i="2"/>
  <c r="L63" i="2"/>
  <c r="L58" i="2"/>
  <c r="L55" i="2"/>
  <c r="L50" i="2"/>
  <c r="L44" i="2"/>
  <c r="L43" i="2"/>
  <c r="L30" i="2"/>
  <c r="L29" i="2"/>
  <c r="L22" i="2"/>
  <c r="L5" i="2"/>
  <c r="D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D28" i="2"/>
  <c r="D26" i="2"/>
  <c r="D24" i="2"/>
  <c r="D22" i="2"/>
  <c r="D20" i="2"/>
  <c r="D18" i="2"/>
  <c r="D16" i="2"/>
  <c r="D14" i="2"/>
  <c r="D12" i="2"/>
  <c r="D10" i="2"/>
  <c r="D8" i="2"/>
  <c r="D6" i="2"/>
  <c r="I15" i="2"/>
  <c r="I37" i="2"/>
  <c r="I45" i="2"/>
  <c r="I48" i="2"/>
  <c r="I31" i="2"/>
  <c r="I20" i="2"/>
  <c r="I42" i="2"/>
  <c r="I3" i="2"/>
  <c r="I29" i="2"/>
  <c r="I21" i="2"/>
  <c r="I24" i="2"/>
  <c r="I44" i="2"/>
  <c r="I13" i="2"/>
  <c r="I47" i="2"/>
  <c r="I39" i="2"/>
  <c r="I22" i="2"/>
  <c r="I6" i="2"/>
  <c r="I19" i="2"/>
  <c r="I26" i="2"/>
  <c r="I4" i="2"/>
  <c r="I27" i="2"/>
  <c r="I9" i="2"/>
  <c r="I30" i="2"/>
  <c r="I8" i="2"/>
  <c r="I28" i="2"/>
  <c r="I12" i="2"/>
  <c r="I23" i="2"/>
  <c r="I25" i="2"/>
  <c r="I17" i="2"/>
  <c r="I43" i="2"/>
  <c r="I5" i="2"/>
  <c r="I11" i="2"/>
  <c r="I7" i="2"/>
  <c r="I33" i="2"/>
  <c r="I35" i="2"/>
  <c r="I32" i="2"/>
  <c r="I41" i="2"/>
  <c r="I18" i="2"/>
  <c r="I49" i="2"/>
  <c r="I46" i="2"/>
  <c r="I14" i="2"/>
  <c r="I2" i="2"/>
  <c r="I38" i="2"/>
  <c r="I16" i="2"/>
  <c r="I34" i="2"/>
  <c r="I40" i="2"/>
  <c r="I10" i="2"/>
  <c r="I36" i="2"/>
</calcChain>
</file>

<file path=xl/sharedStrings.xml><?xml version="1.0" encoding="utf-8"?>
<sst xmlns="http://schemas.openxmlformats.org/spreadsheetml/2006/main" count="253" uniqueCount="113">
  <si>
    <t>A318-100</t>
  </si>
  <si>
    <t>Airbus</t>
  </si>
  <si>
    <t>5.39</t>
  </si>
  <si>
    <t>A319-100</t>
  </si>
  <si>
    <t>4.81</t>
  </si>
  <si>
    <t>A319-100LR</t>
  </si>
  <si>
    <t>5.13</t>
  </si>
  <si>
    <t>A320-200</t>
  </si>
  <si>
    <t>4.43</t>
  </si>
  <si>
    <t>A321-200</t>
  </si>
  <si>
    <t>4.2</t>
  </si>
  <si>
    <t>A310-300</t>
  </si>
  <si>
    <t>5.27</t>
  </si>
  <si>
    <t>A300-600R</t>
  </si>
  <si>
    <t>4.65</t>
  </si>
  <si>
    <t>A330-200</t>
  </si>
  <si>
    <t>4.72</t>
  </si>
  <si>
    <t>A330-300</t>
  </si>
  <si>
    <t>3.8</t>
  </si>
  <si>
    <t>A340-300</t>
  </si>
  <si>
    <t>4.54</t>
  </si>
  <si>
    <t>A340-500</t>
  </si>
  <si>
    <t>5.21</t>
  </si>
  <si>
    <t>A340-600</t>
  </si>
  <si>
    <t>4.88</t>
  </si>
  <si>
    <t>A380-800</t>
  </si>
  <si>
    <t>4.51</t>
  </si>
  <si>
    <t>DC-3</t>
  </si>
  <si>
    <t>Boeing</t>
  </si>
  <si>
    <t>8.37</t>
  </si>
  <si>
    <t>717-200</t>
  </si>
  <si>
    <t>6.03</t>
  </si>
  <si>
    <t>737-600</t>
  </si>
  <si>
    <t>6.11</t>
  </si>
  <si>
    <t>737-500</t>
  </si>
  <si>
    <t>5.97</t>
  </si>
  <si>
    <t>B727-100</t>
  </si>
  <si>
    <t>8.22</t>
  </si>
  <si>
    <t>737-300</t>
  </si>
  <si>
    <t>6.52</t>
  </si>
  <si>
    <t>737-700</t>
  </si>
  <si>
    <t>5.07</t>
  </si>
  <si>
    <t>737-400</t>
  </si>
  <si>
    <t>5.86</t>
  </si>
  <si>
    <t>737-700ER</t>
  </si>
  <si>
    <t>5.55</t>
  </si>
  <si>
    <t>MD-90-30</t>
  </si>
  <si>
    <t>6.34</t>
  </si>
  <si>
    <t>MD-83</t>
  </si>
  <si>
    <t>6.33</t>
  </si>
  <si>
    <t>737-800</t>
  </si>
  <si>
    <t>4.42</t>
  </si>
  <si>
    <t>737-900ER</t>
  </si>
  <si>
    <t>4.13</t>
  </si>
  <si>
    <t>757-200</t>
  </si>
  <si>
    <t>4.44</t>
  </si>
  <si>
    <t>707-320C</t>
  </si>
  <si>
    <t>7.7</t>
  </si>
  <si>
    <t>767-200ER</t>
  </si>
  <si>
    <t>4.9</t>
  </si>
  <si>
    <t>767-300ER</t>
  </si>
  <si>
    <t>4.31</t>
  </si>
  <si>
    <t>767-400ER</t>
  </si>
  <si>
    <t>4.3</t>
  </si>
  <si>
    <t>787-8</t>
  </si>
  <si>
    <t>MD-11</t>
  </si>
  <si>
    <t>5.38</t>
  </si>
  <si>
    <t>777-200</t>
  </si>
  <si>
    <t>5.08</t>
  </si>
  <si>
    <t>787-9</t>
  </si>
  <si>
    <t>3.93</t>
  </si>
  <si>
    <t>777-200ER</t>
  </si>
  <si>
    <t>5.03</t>
  </si>
  <si>
    <t>777-300</t>
  </si>
  <si>
    <t>5.18</t>
  </si>
  <si>
    <t>777-200LR</t>
  </si>
  <si>
    <t>747-400</t>
  </si>
  <si>
    <t>4.76</t>
  </si>
  <si>
    <t>777-300ER</t>
  </si>
  <si>
    <t>4.21</t>
  </si>
  <si>
    <t>747-8I</t>
  </si>
  <si>
    <t>4.15</t>
  </si>
  <si>
    <t>Q-200</t>
  </si>
  <si>
    <t>Bombardier</t>
  </si>
  <si>
    <t>8.14</t>
  </si>
  <si>
    <t>Q-300</t>
  </si>
  <si>
    <t>8.28</t>
  </si>
  <si>
    <t>CRJ-200</t>
  </si>
  <si>
    <t>8.06</t>
  </si>
  <si>
    <t>Q-400</t>
  </si>
  <si>
    <t>6.29</t>
  </si>
  <si>
    <t>CRJ-700</t>
  </si>
  <si>
    <t>6.93</t>
  </si>
  <si>
    <t>CRJ-900</t>
  </si>
  <si>
    <t>6.63</t>
  </si>
  <si>
    <t>CRJ-1000</t>
  </si>
  <si>
    <t>5.95</t>
  </si>
  <si>
    <t>false</t>
  </si>
  <si>
    <t>true</t>
  </si>
  <si>
    <t>Modele</t>
  </si>
  <si>
    <t>Constructor</t>
  </si>
  <si>
    <t>IsAvailable</t>
  </si>
  <si>
    <t>Category</t>
  </si>
  <si>
    <t>Range</t>
  </si>
  <si>
    <t>Consumption</t>
  </si>
  <si>
    <t>Speed</t>
  </si>
  <si>
    <t>Capacity</t>
  </si>
  <si>
    <t>BuyPrice</t>
  </si>
  <si>
    <t>Inauguration</t>
  </si>
  <si>
    <t>RentPrice</t>
  </si>
  <si>
    <t>RentCautionPrice</t>
  </si>
  <si>
    <t>RentCompany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</si>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</sst>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M49" totalsRowShown="0">
  <autoFilter ref="A1:M49"/>
  <tableColumns count="13">
    <tableColumn id="1" name="Modele"/>
    <tableColumn id="2" name="Constructor"/>
    <tableColumn id="3" name="Category"/>
    <tableColumn id="4" name="Inauguration"/>
    <tableColumn id="5" name="Range" dataDxfId="2"/>
    <tableColumn id="6" name="Consumption"/>
    <tableColumn id="7" name="Speed"/>
    <tableColumn id="8" name="Capacity"/>
    <tableColumn id="9" name="BuyPrice" dataDxfId="1"/>
    <tableColumn id="10" name="IsAvailable" dataDxfId="0"/>
    <tableColumn id="11" name="RentPrice"/>
    <tableColumn id="12" name="RentCautionPrice"/>
    <tableColumn id="13" name="RentCompa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O5" sqref="O5"/>
    </sheetView>
  </sheetViews>
  <sheetFormatPr baseColWidth="10" defaultRowHeight="15" x14ac:dyDescent="0.25"/>
  <cols>
    <col min="1" max="9" width="11.5703125" customWidth="1"/>
    <col min="10" max="10" width="12.5703125" customWidth="1"/>
  </cols>
  <sheetData>
    <row r="1" spans="1:13" x14ac:dyDescent="0.25">
      <c r="A1" t="s">
        <v>99</v>
      </c>
      <c r="B1" t="s">
        <v>100</v>
      </c>
      <c r="C1" t="s">
        <v>102</v>
      </c>
      <c r="D1" t="s">
        <v>108</v>
      </c>
      <c r="E1" s="1" t="s">
        <v>103</v>
      </c>
      <c r="F1" t="s">
        <v>104</v>
      </c>
      <c r="G1" t="s">
        <v>105</v>
      </c>
      <c r="H1" t="s">
        <v>106</v>
      </c>
      <c r="I1" s="1" t="s">
        <v>107</v>
      </c>
      <c r="J1" s="1" t="s">
        <v>101</v>
      </c>
      <c r="K1" t="s">
        <v>109</v>
      </c>
      <c r="L1" t="s">
        <v>110</v>
      </c>
      <c r="M1" t="s">
        <v>111</v>
      </c>
    </row>
    <row r="2" spans="1:13" x14ac:dyDescent="0.25">
      <c r="A2" t="s">
        <v>0</v>
      </c>
      <c r="B2" t="s">
        <v>1</v>
      </c>
      <c r="C2">
        <v>3</v>
      </c>
      <c r="D2">
        <v>2003</v>
      </c>
      <c r="E2" s="1">
        <v>6019</v>
      </c>
      <c r="F2" t="s">
        <v>2</v>
      </c>
      <c r="G2">
        <v>828</v>
      </c>
      <c r="H2">
        <v>136</v>
      </c>
      <c r="I2">
        <v>70100000</v>
      </c>
      <c r="J2" s="1" t="s">
        <v>97</v>
      </c>
      <c r="K2">
        <v>0</v>
      </c>
      <c r="L2">
        <v>0</v>
      </c>
      <c r="M2" t="s">
        <v>112</v>
      </c>
    </row>
    <row r="3" spans="1:13" x14ac:dyDescent="0.25">
      <c r="A3" t="s">
        <v>3</v>
      </c>
      <c r="B3" t="s">
        <v>1</v>
      </c>
      <c r="C3">
        <v>4</v>
      </c>
      <c r="D3">
        <v>1996</v>
      </c>
      <c r="E3" s="1">
        <v>7130</v>
      </c>
      <c r="F3" t="s">
        <v>4</v>
      </c>
      <c r="G3">
        <v>828</v>
      </c>
      <c r="H3">
        <v>160</v>
      </c>
      <c r="I3">
        <v>83600000</v>
      </c>
      <c r="J3" s="1" t="s">
        <v>97</v>
      </c>
      <c r="K3">
        <v>0</v>
      </c>
      <c r="L3">
        <v>0</v>
      </c>
      <c r="M3" t="s">
        <v>112</v>
      </c>
    </row>
    <row r="4" spans="1:13" x14ac:dyDescent="0.25">
      <c r="A4" t="s">
        <v>5</v>
      </c>
      <c r="B4" t="s">
        <v>1</v>
      </c>
      <c r="C4">
        <v>4</v>
      </c>
      <c r="D4">
        <v>1996</v>
      </c>
      <c r="E4" s="1">
        <v>9250</v>
      </c>
      <c r="F4" t="s">
        <v>6</v>
      </c>
      <c r="G4">
        <v>828</v>
      </c>
      <c r="H4">
        <v>160</v>
      </c>
      <c r="I4">
        <v>85800000</v>
      </c>
      <c r="J4" s="1" t="s">
        <v>98</v>
      </c>
      <c r="K4">
        <v>0</v>
      </c>
      <c r="L4">
        <v>0</v>
      </c>
      <c r="M4" t="s">
        <v>112</v>
      </c>
    </row>
    <row r="5" spans="1:13" x14ac:dyDescent="0.25">
      <c r="A5" t="s">
        <v>7</v>
      </c>
      <c r="B5" t="s">
        <v>1</v>
      </c>
      <c r="C5">
        <v>5</v>
      </c>
      <c r="D5">
        <v>1988</v>
      </c>
      <c r="E5" s="1">
        <v>6111</v>
      </c>
      <c r="F5" t="s">
        <v>8</v>
      </c>
      <c r="G5">
        <v>828</v>
      </c>
      <c r="H5">
        <v>180</v>
      </c>
      <c r="I5">
        <v>91500000</v>
      </c>
      <c r="J5" s="1" t="s">
        <v>98</v>
      </c>
      <c r="K5">
        <v>0</v>
      </c>
      <c r="L5">
        <v>0</v>
      </c>
      <c r="M5" t="s">
        <v>112</v>
      </c>
    </row>
    <row r="6" spans="1:13" x14ac:dyDescent="0.25">
      <c r="A6" t="s">
        <v>9</v>
      </c>
      <c r="B6" t="s">
        <v>1</v>
      </c>
      <c r="C6">
        <v>5</v>
      </c>
      <c r="D6">
        <v>1997</v>
      </c>
      <c r="E6" s="1">
        <v>5950</v>
      </c>
      <c r="F6" t="s">
        <v>10</v>
      </c>
      <c r="G6">
        <v>828</v>
      </c>
      <c r="H6">
        <v>220</v>
      </c>
      <c r="I6">
        <v>107300000</v>
      </c>
      <c r="J6" s="1" t="s">
        <v>97</v>
      </c>
      <c r="K6">
        <v>0</v>
      </c>
      <c r="L6">
        <v>0</v>
      </c>
      <c r="M6" t="s">
        <v>112</v>
      </c>
    </row>
    <row r="7" spans="1:13" x14ac:dyDescent="0.25">
      <c r="A7" t="s">
        <v>11</v>
      </c>
      <c r="B7" t="s">
        <v>1</v>
      </c>
      <c r="C7">
        <v>6</v>
      </c>
      <c r="D7">
        <v>1986</v>
      </c>
      <c r="E7" s="1">
        <v>9630</v>
      </c>
      <c r="F7" t="s">
        <v>12</v>
      </c>
      <c r="G7">
        <v>850</v>
      </c>
      <c r="H7">
        <v>275</v>
      </c>
      <c r="I7">
        <v>157300000</v>
      </c>
      <c r="J7" s="1" t="s">
        <v>98</v>
      </c>
      <c r="K7">
        <v>0</v>
      </c>
      <c r="L7">
        <v>0</v>
      </c>
      <c r="M7" t="s">
        <v>112</v>
      </c>
    </row>
    <row r="8" spans="1:13" x14ac:dyDescent="0.25">
      <c r="A8" t="s">
        <v>13</v>
      </c>
      <c r="B8" t="s">
        <v>1</v>
      </c>
      <c r="C8">
        <v>4</v>
      </c>
      <c r="D8">
        <v>1988</v>
      </c>
      <c r="E8" s="1">
        <v>7540</v>
      </c>
      <c r="F8" t="s">
        <v>14</v>
      </c>
      <c r="G8">
        <v>850</v>
      </c>
      <c r="H8">
        <v>360</v>
      </c>
      <c r="I8">
        <v>197900000</v>
      </c>
      <c r="J8" s="1" t="s">
        <v>97</v>
      </c>
      <c r="K8">
        <v>0</v>
      </c>
      <c r="L8">
        <v>0</v>
      </c>
      <c r="M8" t="s">
        <v>112</v>
      </c>
    </row>
    <row r="9" spans="1:13" x14ac:dyDescent="0.25">
      <c r="A9" t="s">
        <v>15</v>
      </c>
      <c r="B9" t="s">
        <v>1</v>
      </c>
      <c r="C9">
        <v>7</v>
      </c>
      <c r="D9">
        <v>1998</v>
      </c>
      <c r="E9" s="1">
        <v>13435</v>
      </c>
      <c r="F9" t="s">
        <v>16</v>
      </c>
      <c r="G9">
        <v>871</v>
      </c>
      <c r="H9">
        <v>406</v>
      </c>
      <c r="I9">
        <v>216100000</v>
      </c>
      <c r="J9" s="1" t="s">
        <v>98</v>
      </c>
      <c r="K9">
        <v>0</v>
      </c>
      <c r="L9">
        <v>0</v>
      </c>
      <c r="M9" t="s">
        <v>112</v>
      </c>
    </row>
    <row r="10" spans="1:13" x14ac:dyDescent="0.25">
      <c r="A10" t="s">
        <v>17</v>
      </c>
      <c r="B10" t="s">
        <v>1</v>
      </c>
      <c r="C10">
        <v>7</v>
      </c>
      <c r="D10">
        <v>1994</v>
      </c>
      <c r="E10" s="1">
        <v>10804</v>
      </c>
      <c r="F10" t="s">
        <v>18</v>
      </c>
      <c r="G10">
        <v>871</v>
      </c>
      <c r="H10">
        <v>440</v>
      </c>
      <c r="I10">
        <v>239400000</v>
      </c>
      <c r="J10" s="1" t="s">
        <v>98</v>
      </c>
      <c r="K10">
        <v>0</v>
      </c>
      <c r="L10">
        <v>0</v>
      </c>
      <c r="M10" t="s">
        <v>112</v>
      </c>
    </row>
    <row r="11" spans="1:13" x14ac:dyDescent="0.25">
      <c r="A11" t="s">
        <v>19</v>
      </c>
      <c r="B11" t="s">
        <v>1</v>
      </c>
      <c r="C11">
        <v>8</v>
      </c>
      <c r="D11">
        <v>1993</v>
      </c>
      <c r="E11" s="1">
        <v>13704</v>
      </c>
      <c r="F11" t="s">
        <v>20</v>
      </c>
      <c r="G11">
        <v>871</v>
      </c>
      <c r="H11">
        <v>440</v>
      </c>
      <c r="I11">
        <v>254600000</v>
      </c>
      <c r="J11" s="1" t="s">
        <v>97</v>
      </c>
      <c r="K11">
        <v>0</v>
      </c>
      <c r="L11">
        <v>0</v>
      </c>
      <c r="M11" t="s">
        <v>112</v>
      </c>
    </row>
    <row r="12" spans="1:13" x14ac:dyDescent="0.25">
      <c r="A12" t="s">
        <v>21</v>
      </c>
      <c r="B12" t="s">
        <v>1</v>
      </c>
      <c r="C12">
        <v>9</v>
      </c>
      <c r="D12">
        <v>2002</v>
      </c>
      <c r="E12" s="1">
        <v>16678</v>
      </c>
      <c r="F12" t="s">
        <v>22</v>
      </c>
      <c r="G12">
        <v>881</v>
      </c>
      <c r="H12">
        <v>475</v>
      </c>
      <c r="I12">
        <v>280100000</v>
      </c>
      <c r="J12" s="1" t="s">
        <v>97</v>
      </c>
      <c r="K12">
        <v>0</v>
      </c>
      <c r="L12">
        <v>0</v>
      </c>
      <c r="M12" t="s">
        <v>112</v>
      </c>
    </row>
    <row r="13" spans="1:13" x14ac:dyDescent="0.25">
      <c r="A13" t="s">
        <v>23</v>
      </c>
      <c r="B13" t="s">
        <v>1</v>
      </c>
      <c r="C13">
        <v>9</v>
      </c>
      <c r="D13">
        <v>2002</v>
      </c>
      <c r="E13" s="1">
        <v>14640</v>
      </c>
      <c r="F13" t="s">
        <v>24</v>
      </c>
      <c r="G13">
        <v>881</v>
      </c>
      <c r="H13">
        <v>530</v>
      </c>
      <c r="I13">
        <v>294600000</v>
      </c>
      <c r="J13" s="1" t="s">
        <v>97</v>
      </c>
      <c r="K13">
        <v>0</v>
      </c>
      <c r="L13">
        <v>0</v>
      </c>
      <c r="M13" t="s">
        <v>112</v>
      </c>
    </row>
    <row r="14" spans="1:13" x14ac:dyDescent="0.25">
      <c r="A14" t="s">
        <v>25</v>
      </c>
      <c r="B14" t="s">
        <v>1</v>
      </c>
      <c r="C14">
        <v>8</v>
      </c>
      <c r="D14">
        <v>2007</v>
      </c>
      <c r="E14" s="1">
        <v>15556</v>
      </c>
      <c r="F14" t="s">
        <v>26</v>
      </c>
      <c r="G14">
        <v>903</v>
      </c>
      <c r="H14">
        <v>853</v>
      </c>
      <c r="I14">
        <v>403000000</v>
      </c>
      <c r="J14" s="1" t="s">
        <v>97</v>
      </c>
      <c r="K14">
        <v>0</v>
      </c>
      <c r="L14">
        <v>0</v>
      </c>
      <c r="M14" t="s">
        <v>112</v>
      </c>
    </row>
    <row r="15" spans="1:13" x14ac:dyDescent="0.25">
      <c r="A15" t="s">
        <v>27</v>
      </c>
      <c r="B15" t="s">
        <v>28</v>
      </c>
      <c r="C15">
        <v>1</v>
      </c>
      <c r="D15">
        <v>1935</v>
      </c>
      <c r="E15" s="1">
        <v>2420</v>
      </c>
      <c r="F15" t="s">
        <v>29</v>
      </c>
      <c r="G15">
        <v>312</v>
      </c>
      <c r="H15">
        <v>32</v>
      </c>
      <c r="I15">
        <v>8152000</v>
      </c>
      <c r="J15" s="1" t="s">
        <v>98</v>
      </c>
      <c r="K15">
        <v>0</v>
      </c>
      <c r="L15">
        <v>0</v>
      </c>
      <c r="M15" t="s">
        <v>112</v>
      </c>
    </row>
    <row r="16" spans="1:13" x14ac:dyDescent="0.25">
      <c r="A16" t="s">
        <v>30</v>
      </c>
      <c r="B16" t="s">
        <v>28</v>
      </c>
      <c r="C16">
        <v>3</v>
      </c>
      <c r="D16">
        <v>1999</v>
      </c>
      <c r="E16" s="1">
        <v>3815</v>
      </c>
      <c r="F16" t="s">
        <v>31</v>
      </c>
      <c r="G16">
        <v>828</v>
      </c>
      <c r="H16">
        <v>134</v>
      </c>
      <c r="I16">
        <v>61196000</v>
      </c>
      <c r="J16" s="1" t="s">
        <v>97</v>
      </c>
      <c r="K16">
        <v>0</v>
      </c>
      <c r="L16">
        <v>0</v>
      </c>
      <c r="M16" t="s">
        <v>112</v>
      </c>
    </row>
    <row r="17" spans="1:13" x14ac:dyDescent="0.25">
      <c r="A17" t="s">
        <v>32</v>
      </c>
      <c r="B17" t="s">
        <v>28</v>
      </c>
      <c r="C17">
        <v>4</v>
      </c>
      <c r="D17">
        <v>1998</v>
      </c>
      <c r="E17" s="1">
        <v>5976</v>
      </c>
      <c r="F17" t="s">
        <v>33</v>
      </c>
      <c r="G17">
        <v>834</v>
      </c>
      <c r="H17">
        <v>132</v>
      </c>
      <c r="I17">
        <v>69565000</v>
      </c>
      <c r="J17" s="1" t="s">
        <v>98</v>
      </c>
      <c r="K17">
        <v>0</v>
      </c>
      <c r="L17">
        <v>0</v>
      </c>
      <c r="M17" t="s">
        <v>112</v>
      </c>
    </row>
    <row r="18" spans="1:13" x14ac:dyDescent="0.25">
      <c r="A18" t="s">
        <v>34</v>
      </c>
      <c r="B18" t="s">
        <v>28</v>
      </c>
      <c r="C18">
        <v>6</v>
      </c>
      <c r="D18">
        <v>1990</v>
      </c>
      <c r="E18" s="1">
        <v>4725</v>
      </c>
      <c r="F18" t="s">
        <v>35</v>
      </c>
      <c r="G18">
        <v>786</v>
      </c>
      <c r="H18">
        <v>132</v>
      </c>
      <c r="I18">
        <v>69783000</v>
      </c>
      <c r="J18" s="1" t="s">
        <v>98</v>
      </c>
      <c r="K18">
        <v>0</v>
      </c>
      <c r="L18">
        <v>0</v>
      </c>
      <c r="M18" t="s">
        <v>112</v>
      </c>
    </row>
    <row r="19" spans="1:13" x14ac:dyDescent="0.25">
      <c r="A19" t="s">
        <v>36</v>
      </c>
      <c r="B19" t="s">
        <v>28</v>
      </c>
      <c r="C19">
        <v>4</v>
      </c>
      <c r="D19">
        <v>1963</v>
      </c>
      <c r="E19" s="1">
        <v>2659</v>
      </c>
      <c r="F19" t="s">
        <v>37</v>
      </c>
      <c r="G19">
        <v>890</v>
      </c>
      <c r="H19">
        <v>131</v>
      </c>
      <c r="I19">
        <v>73913000</v>
      </c>
      <c r="J19" s="1" t="s">
        <v>98</v>
      </c>
      <c r="K19">
        <v>0</v>
      </c>
      <c r="L19">
        <v>0</v>
      </c>
      <c r="M19" t="s">
        <v>112</v>
      </c>
    </row>
    <row r="20" spans="1:13" x14ac:dyDescent="0.25">
      <c r="A20" t="s">
        <v>38</v>
      </c>
      <c r="B20" t="s">
        <v>28</v>
      </c>
      <c r="C20">
        <v>5</v>
      </c>
      <c r="D20">
        <v>1984</v>
      </c>
      <c r="E20" s="1">
        <v>4540</v>
      </c>
      <c r="F20" t="s">
        <v>39</v>
      </c>
      <c r="G20">
        <v>786</v>
      </c>
      <c r="H20">
        <v>149</v>
      </c>
      <c r="I20">
        <v>79674000</v>
      </c>
      <c r="J20" s="1" t="s">
        <v>98</v>
      </c>
      <c r="K20">
        <v>0</v>
      </c>
      <c r="L20">
        <v>0</v>
      </c>
      <c r="M20" t="s">
        <v>112</v>
      </c>
    </row>
    <row r="21" spans="1:13" x14ac:dyDescent="0.25">
      <c r="A21" t="s">
        <v>40</v>
      </c>
      <c r="B21" t="s">
        <v>28</v>
      </c>
      <c r="C21">
        <v>3</v>
      </c>
      <c r="D21">
        <v>1998</v>
      </c>
      <c r="E21" s="1">
        <v>6374</v>
      </c>
      <c r="F21" t="s">
        <v>41</v>
      </c>
      <c r="G21">
        <v>834</v>
      </c>
      <c r="H21">
        <v>149</v>
      </c>
      <c r="I21">
        <v>81304000</v>
      </c>
      <c r="J21" s="1" t="s">
        <v>97</v>
      </c>
      <c r="K21">
        <v>0</v>
      </c>
      <c r="L21">
        <v>0</v>
      </c>
      <c r="M21" t="s">
        <v>112</v>
      </c>
    </row>
    <row r="22" spans="1:13" x14ac:dyDescent="0.25">
      <c r="A22" t="s">
        <v>42</v>
      </c>
      <c r="B22" t="s">
        <v>28</v>
      </c>
      <c r="C22">
        <v>6</v>
      </c>
      <c r="D22">
        <v>1989</v>
      </c>
      <c r="E22" s="1">
        <v>3891</v>
      </c>
      <c r="F22" t="s">
        <v>43</v>
      </c>
      <c r="G22">
        <v>786</v>
      </c>
      <c r="H22">
        <v>189</v>
      </c>
      <c r="I22">
        <v>88043000</v>
      </c>
      <c r="J22" s="1" t="s">
        <v>97</v>
      </c>
      <c r="K22">
        <v>0</v>
      </c>
      <c r="L22">
        <v>0</v>
      </c>
      <c r="M22" t="s">
        <v>112</v>
      </c>
    </row>
    <row r="23" spans="1:13" x14ac:dyDescent="0.25">
      <c r="A23" t="s">
        <v>44</v>
      </c>
      <c r="B23" t="s">
        <v>28</v>
      </c>
      <c r="C23">
        <v>5</v>
      </c>
      <c r="D23">
        <v>2007</v>
      </c>
      <c r="E23" s="1">
        <v>9080</v>
      </c>
      <c r="F23" t="s">
        <v>45</v>
      </c>
      <c r="G23">
        <v>834</v>
      </c>
      <c r="H23">
        <v>149</v>
      </c>
      <c r="I23">
        <v>88370000</v>
      </c>
      <c r="J23" s="1" t="s">
        <v>98</v>
      </c>
      <c r="K23">
        <v>0</v>
      </c>
      <c r="L23">
        <v>0</v>
      </c>
      <c r="M23" t="s">
        <v>112</v>
      </c>
    </row>
    <row r="24" spans="1:13" x14ac:dyDescent="0.25">
      <c r="A24" t="s">
        <v>46</v>
      </c>
      <c r="B24" t="s">
        <v>28</v>
      </c>
      <c r="C24">
        <v>5</v>
      </c>
      <c r="D24">
        <v>1995</v>
      </c>
      <c r="E24" s="1">
        <v>3861</v>
      </c>
      <c r="F24" t="s">
        <v>47</v>
      </c>
      <c r="G24">
        <v>807</v>
      </c>
      <c r="H24">
        <v>167</v>
      </c>
      <c r="I24">
        <v>91739000</v>
      </c>
      <c r="J24" s="1" t="s">
        <v>97</v>
      </c>
      <c r="K24">
        <v>0</v>
      </c>
      <c r="L24">
        <v>0</v>
      </c>
      <c r="M24" t="s">
        <v>112</v>
      </c>
    </row>
    <row r="25" spans="1:13" x14ac:dyDescent="0.25">
      <c r="A25" t="s">
        <v>48</v>
      </c>
      <c r="B25" t="s">
        <v>28</v>
      </c>
      <c r="C25">
        <v>6</v>
      </c>
      <c r="D25">
        <v>1985</v>
      </c>
      <c r="E25" s="1">
        <v>4637</v>
      </c>
      <c r="F25" t="s">
        <v>49</v>
      </c>
      <c r="G25">
        <v>807</v>
      </c>
      <c r="H25">
        <v>167</v>
      </c>
      <c r="I25">
        <v>92935000</v>
      </c>
      <c r="J25" s="1" t="s">
        <v>98</v>
      </c>
      <c r="K25">
        <v>0</v>
      </c>
      <c r="L25">
        <v>0</v>
      </c>
      <c r="M25" t="s">
        <v>112</v>
      </c>
    </row>
    <row r="26" spans="1:13" x14ac:dyDescent="0.25">
      <c r="A26" t="s">
        <v>50</v>
      </c>
      <c r="B26" t="s">
        <v>28</v>
      </c>
      <c r="C26">
        <v>6</v>
      </c>
      <c r="D26">
        <v>1998</v>
      </c>
      <c r="E26" s="1">
        <v>5772</v>
      </c>
      <c r="F26" t="s">
        <v>51</v>
      </c>
      <c r="G26">
        <v>834</v>
      </c>
      <c r="H26">
        <v>189</v>
      </c>
      <c r="I26">
        <v>96848000</v>
      </c>
      <c r="J26" s="1" t="s">
        <v>97</v>
      </c>
      <c r="K26">
        <v>0</v>
      </c>
      <c r="L26">
        <v>0</v>
      </c>
      <c r="M26" t="s">
        <v>112</v>
      </c>
    </row>
    <row r="27" spans="1:13" x14ac:dyDescent="0.25">
      <c r="A27" t="s">
        <v>52</v>
      </c>
      <c r="B27" t="s">
        <v>28</v>
      </c>
      <c r="C27">
        <v>6</v>
      </c>
      <c r="D27">
        <v>2007</v>
      </c>
      <c r="E27" s="1">
        <v>6050</v>
      </c>
      <c r="F27" t="s">
        <v>53</v>
      </c>
      <c r="G27">
        <v>834</v>
      </c>
      <c r="H27">
        <v>220</v>
      </c>
      <c r="I27">
        <v>102826000</v>
      </c>
      <c r="J27" s="1" t="s">
        <v>97</v>
      </c>
      <c r="K27">
        <v>0</v>
      </c>
      <c r="L27">
        <v>0</v>
      </c>
      <c r="M27" t="s">
        <v>112</v>
      </c>
    </row>
    <row r="28" spans="1:13" x14ac:dyDescent="0.25">
      <c r="A28" t="s">
        <v>54</v>
      </c>
      <c r="B28" t="s">
        <v>28</v>
      </c>
      <c r="C28">
        <v>5</v>
      </c>
      <c r="D28">
        <v>1983</v>
      </c>
      <c r="E28" s="1">
        <v>7593</v>
      </c>
      <c r="F28" t="s">
        <v>55</v>
      </c>
      <c r="G28">
        <v>850</v>
      </c>
      <c r="H28">
        <v>239</v>
      </c>
      <c r="I28">
        <v>121304000</v>
      </c>
      <c r="J28" s="1" t="s">
        <v>98</v>
      </c>
      <c r="K28">
        <v>0</v>
      </c>
      <c r="L28">
        <v>0</v>
      </c>
      <c r="M28" t="s">
        <v>112</v>
      </c>
    </row>
    <row r="29" spans="1:13" x14ac:dyDescent="0.25">
      <c r="A29" t="s">
        <v>56</v>
      </c>
      <c r="B29" t="s">
        <v>28</v>
      </c>
      <c r="C29">
        <v>10</v>
      </c>
      <c r="D29">
        <v>1965</v>
      </c>
      <c r="E29" s="1">
        <v>9917</v>
      </c>
      <c r="F29" t="s">
        <v>57</v>
      </c>
      <c r="G29">
        <v>890</v>
      </c>
      <c r="H29">
        <v>219</v>
      </c>
      <c r="I29">
        <v>135870000</v>
      </c>
      <c r="J29" s="1" t="s">
        <v>98</v>
      </c>
      <c r="K29">
        <v>0</v>
      </c>
      <c r="L29">
        <v>0</v>
      </c>
      <c r="M29" t="s">
        <v>112</v>
      </c>
    </row>
    <row r="30" spans="1:13" x14ac:dyDescent="0.25">
      <c r="A30" t="s">
        <v>58</v>
      </c>
      <c r="B30" t="s">
        <v>28</v>
      </c>
      <c r="C30">
        <v>6</v>
      </c>
      <c r="D30">
        <v>1984</v>
      </c>
      <c r="E30" s="1">
        <v>11832</v>
      </c>
      <c r="F30" t="s">
        <v>59</v>
      </c>
      <c r="G30">
        <v>850</v>
      </c>
      <c r="H30">
        <v>290</v>
      </c>
      <c r="I30">
        <v>174130000</v>
      </c>
      <c r="J30" s="1" t="s">
        <v>98</v>
      </c>
      <c r="K30">
        <v>0</v>
      </c>
      <c r="L30">
        <v>0</v>
      </c>
      <c r="M30" t="s">
        <v>112</v>
      </c>
    </row>
    <row r="31" spans="1:13" x14ac:dyDescent="0.25">
      <c r="A31" t="s">
        <v>60</v>
      </c>
      <c r="B31" t="s">
        <v>28</v>
      </c>
      <c r="C31">
        <v>7</v>
      </c>
      <c r="D31">
        <v>1988</v>
      </c>
      <c r="E31" s="1">
        <v>11100</v>
      </c>
      <c r="F31" t="s">
        <v>61</v>
      </c>
      <c r="G31">
        <v>850</v>
      </c>
      <c r="H31">
        <v>351</v>
      </c>
      <c r="I31">
        <v>198696000</v>
      </c>
      <c r="J31" s="1" t="s">
        <v>98</v>
      </c>
      <c r="K31">
        <v>0</v>
      </c>
      <c r="L31">
        <v>0</v>
      </c>
      <c r="M31" t="s">
        <v>112</v>
      </c>
    </row>
    <row r="32" spans="1:13" x14ac:dyDescent="0.25">
      <c r="A32" t="s">
        <v>62</v>
      </c>
      <c r="B32" t="s">
        <v>28</v>
      </c>
      <c r="C32">
        <v>9</v>
      </c>
      <c r="D32">
        <v>2000</v>
      </c>
      <c r="E32" s="1">
        <v>10424</v>
      </c>
      <c r="F32" t="s">
        <v>63</v>
      </c>
      <c r="G32">
        <v>850</v>
      </c>
      <c r="H32">
        <v>375</v>
      </c>
      <c r="I32">
        <v>218261000</v>
      </c>
      <c r="J32" s="1" t="s">
        <v>97</v>
      </c>
      <c r="K32">
        <v>0</v>
      </c>
      <c r="L32">
        <v>0</v>
      </c>
      <c r="M32" t="s">
        <v>112</v>
      </c>
    </row>
    <row r="33" spans="1:13" x14ac:dyDescent="0.25">
      <c r="A33" t="s">
        <v>64</v>
      </c>
      <c r="B33" t="s">
        <v>28</v>
      </c>
      <c r="C33">
        <v>8</v>
      </c>
      <c r="D33">
        <v>2011</v>
      </c>
      <c r="E33" s="1">
        <v>15196</v>
      </c>
      <c r="F33" t="s">
        <v>53</v>
      </c>
      <c r="G33">
        <v>903</v>
      </c>
      <c r="H33">
        <v>381</v>
      </c>
      <c r="I33">
        <v>224783000</v>
      </c>
      <c r="J33" s="1" t="s">
        <v>98</v>
      </c>
      <c r="K33">
        <v>0</v>
      </c>
      <c r="L33">
        <v>0</v>
      </c>
      <c r="M33" t="s">
        <v>112</v>
      </c>
    </row>
    <row r="34" spans="1:13" x14ac:dyDescent="0.25">
      <c r="A34" t="s">
        <v>65</v>
      </c>
      <c r="B34" t="s">
        <v>28</v>
      </c>
      <c r="C34">
        <v>9</v>
      </c>
      <c r="D34">
        <v>1988</v>
      </c>
      <c r="E34" s="1">
        <v>12270</v>
      </c>
      <c r="F34" t="s">
        <v>66</v>
      </c>
      <c r="G34">
        <v>876</v>
      </c>
      <c r="H34">
        <v>410</v>
      </c>
      <c r="I34">
        <v>252174000</v>
      </c>
      <c r="J34" s="1" t="s">
        <v>98</v>
      </c>
      <c r="K34">
        <v>0</v>
      </c>
      <c r="L34">
        <v>0</v>
      </c>
      <c r="M34" t="s">
        <v>112</v>
      </c>
    </row>
    <row r="35" spans="1:13" x14ac:dyDescent="0.25">
      <c r="A35" t="s">
        <v>67</v>
      </c>
      <c r="B35" t="s">
        <v>28</v>
      </c>
      <c r="C35">
        <v>6</v>
      </c>
      <c r="D35">
        <v>1995</v>
      </c>
      <c r="E35" s="1">
        <v>9710</v>
      </c>
      <c r="F35" t="s">
        <v>68</v>
      </c>
      <c r="G35">
        <v>892</v>
      </c>
      <c r="H35">
        <v>440</v>
      </c>
      <c r="I35">
        <v>259348000</v>
      </c>
      <c r="J35" s="1" t="s">
        <v>98</v>
      </c>
      <c r="K35">
        <v>0</v>
      </c>
      <c r="L35">
        <v>0</v>
      </c>
      <c r="M35" t="s">
        <v>112</v>
      </c>
    </row>
    <row r="36" spans="1:13" x14ac:dyDescent="0.25">
      <c r="A36" t="s">
        <v>69</v>
      </c>
      <c r="B36" t="s">
        <v>28</v>
      </c>
      <c r="C36">
        <v>8</v>
      </c>
      <c r="D36">
        <v>2013</v>
      </c>
      <c r="E36" s="1">
        <v>15556</v>
      </c>
      <c r="F36" t="s">
        <v>70</v>
      </c>
      <c r="G36">
        <v>905</v>
      </c>
      <c r="H36">
        <v>420</v>
      </c>
      <c r="I36">
        <v>271196000</v>
      </c>
      <c r="J36" s="1" t="s">
        <v>97</v>
      </c>
      <c r="K36">
        <v>0</v>
      </c>
      <c r="L36">
        <v>0</v>
      </c>
      <c r="M36" t="s">
        <v>112</v>
      </c>
    </row>
    <row r="37" spans="1:13" x14ac:dyDescent="0.25">
      <c r="A37" t="s">
        <v>71</v>
      </c>
      <c r="B37" t="s">
        <v>28</v>
      </c>
      <c r="C37">
        <v>8</v>
      </c>
      <c r="D37">
        <v>1997</v>
      </c>
      <c r="E37" s="1">
        <v>14315</v>
      </c>
      <c r="F37" t="s">
        <v>72</v>
      </c>
      <c r="G37">
        <v>892</v>
      </c>
      <c r="H37">
        <v>440</v>
      </c>
      <c r="I37">
        <v>281304000</v>
      </c>
      <c r="J37" s="1" t="s">
        <v>98</v>
      </c>
      <c r="K37">
        <v>0</v>
      </c>
      <c r="L37">
        <v>0</v>
      </c>
      <c r="M37" t="s">
        <v>112</v>
      </c>
    </row>
    <row r="38" spans="1:13" x14ac:dyDescent="0.25">
      <c r="A38" t="s">
        <v>73</v>
      </c>
      <c r="B38" t="s">
        <v>28</v>
      </c>
      <c r="C38">
        <v>9</v>
      </c>
      <c r="D38">
        <v>1998</v>
      </c>
      <c r="E38" s="1">
        <v>11119</v>
      </c>
      <c r="F38" t="s">
        <v>74</v>
      </c>
      <c r="G38">
        <v>892</v>
      </c>
      <c r="H38">
        <v>550</v>
      </c>
      <c r="I38">
        <v>309457000</v>
      </c>
      <c r="J38" s="1" t="s">
        <v>97</v>
      </c>
      <c r="K38">
        <v>0</v>
      </c>
      <c r="L38">
        <v>0</v>
      </c>
      <c r="M38" t="s">
        <v>112</v>
      </c>
    </row>
    <row r="39" spans="1:13" x14ac:dyDescent="0.25">
      <c r="A39" t="s">
        <v>75</v>
      </c>
      <c r="B39" t="s">
        <v>28</v>
      </c>
      <c r="C39">
        <v>8</v>
      </c>
      <c r="D39">
        <v>2006</v>
      </c>
      <c r="E39" s="1">
        <v>17512</v>
      </c>
      <c r="F39" t="s">
        <v>59</v>
      </c>
      <c r="G39">
        <v>892</v>
      </c>
      <c r="H39">
        <v>440</v>
      </c>
      <c r="I39">
        <v>316522000</v>
      </c>
      <c r="J39" s="1" t="s">
        <v>97</v>
      </c>
      <c r="K39">
        <v>0</v>
      </c>
      <c r="L39">
        <v>0</v>
      </c>
      <c r="M39" t="s">
        <v>112</v>
      </c>
    </row>
    <row r="40" spans="1:13" x14ac:dyDescent="0.25">
      <c r="A40" t="s">
        <v>76</v>
      </c>
      <c r="B40" t="s">
        <v>28</v>
      </c>
      <c r="C40">
        <v>8</v>
      </c>
      <c r="D40">
        <v>1989</v>
      </c>
      <c r="E40" s="1">
        <v>13454</v>
      </c>
      <c r="F40" t="s">
        <v>77</v>
      </c>
      <c r="G40">
        <v>903</v>
      </c>
      <c r="H40">
        <v>660</v>
      </c>
      <c r="I40">
        <v>322065000</v>
      </c>
      <c r="J40" s="1" t="s">
        <v>97</v>
      </c>
      <c r="K40">
        <v>0</v>
      </c>
      <c r="L40">
        <v>0</v>
      </c>
      <c r="M40" t="s">
        <v>112</v>
      </c>
    </row>
    <row r="41" spans="1:13" x14ac:dyDescent="0.25">
      <c r="A41" t="s">
        <v>78</v>
      </c>
      <c r="B41" t="s">
        <v>28</v>
      </c>
      <c r="C41">
        <v>8</v>
      </c>
      <c r="D41">
        <v>2004</v>
      </c>
      <c r="E41" s="1">
        <v>14695</v>
      </c>
      <c r="F41" t="s">
        <v>79</v>
      </c>
      <c r="G41">
        <v>892</v>
      </c>
      <c r="H41">
        <v>550</v>
      </c>
      <c r="I41">
        <v>342391000</v>
      </c>
      <c r="J41" s="1" t="s">
        <v>97</v>
      </c>
      <c r="K41">
        <v>0</v>
      </c>
      <c r="L41">
        <v>0</v>
      </c>
      <c r="M41" t="s">
        <v>112</v>
      </c>
    </row>
    <row r="42" spans="1:13" x14ac:dyDescent="0.25">
      <c r="A42" t="s">
        <v>80</v>
      </c>
      <c r="B42" t="s">
        <v>28</v>
      </c>
      <c r="C42">
        <v>9</v>
      </c>
      <c r="D42">
        <v>2012</v>
      </c>
      <c r="E42" s="1">
        <v>14825</v>
      </c>
      <c r="F42" t="s">
        <v>81</v>
      </c>
      <c r="G42">
        <v>908</v>
      </c>
      <c r="H42">
        <v>730</v>
      </c>
      <c r="I42">
        <v>383478000</v>
      </c>
      <c r="J42" s="1" t="s">
        <v>97</v>
      </c>
      <c r="K42">
        <v>0</v>
      </c>
      <c r="L42">
        <v>0</v>
      </c>
      <c r="M42" t="s">
        <v>112</v>
      </c>
    </row>
    <row r="43" spans="1:13" x14ac:dyDescent="0.25">
      <c r="A43" t="s">
        <v>82</v>
      </c>
      <c r="B43" t="s">
        <v>83</v>
      </c>
      <c r="C43">
        <v>1</v>
      </c>
      <c r="D43">
        <v>1995</v>
      </c>
      <c r="E43" s="1">
        <v>1796</v>
      </c>
      <c r="F43" t="s">
        <v>84</v>
      </c>
      <c r="G43">
        <v>537</v>
      </c>
      <c r="H43">
        <v>40</v>
      </c>
      <c r="I43">
        <v>14130000</v>
      </c>
      <c r="J43" s="1" t="s">
        <v>97</v>
      </c>
      <c r="K43">
        <v>0</v>
      </c>
      <c r="L43">
        <v>0</v>
      </c>
      <c r="M43" t="s">
        <v>112</v>
      </c>
    </row>
    <row r="44" spans="1:13" x14ac:dyDescent="0.25">
      <c r="A44" t="s">
        <v>85</v>
      </c>
      <c r="B44" t="s">
        <v>83</v>
      </c>
      <c r="C44">
        <v>1</v>
      </c>
      <c r="D44">
        <v>1989</v>
      </c>
      <c r="E44" s="1">
        <v>2274</v>
      </c>
      <c r="F44" t="s">
        <v>86</v>
      </c>
      <c r="G44">
        <v>537</v>
      </c>
      <c r="H44">
        <v>56</v>
      </c>
      <c r="I44">
        <v>18478000</v>
      </c>
      <c r="J44" s="1" t="s">
        <v>97</v>
      </c>
      <c r="K44">
        <v>0</v>
      </c>
      <c r="L44">
        <v>0</v>
      </c>
      <c r="M44" t="s">
        <v>112</v>
      </c>
    </row>
    <row r="45" spans="1:13" x14ac:dyDescent="0.25">
      <c r="A45" t="s">
        <v>87</v>
      </c>
      <c r="B45" t="s">
        <v>83</v>
      </c>
      <c r="C45">
        <v>4</v>
      </c>
      <c r="D45">
        <v>1992</v>
      </c>
      <c r="E45" s="1">
        <v>3650</v>
      </c>
      <c r="F45" t="s">
        <v>88</v>
      </c>
      <c r="G45">
        <v>828</v>
      </c>
      <c r="H45">
        <v>50</v>
      </c>
      <c r="I45">
        <v>25000000</v>
      </c>
      <c r="J45" s="1" t="s">
        <v>97</v>
      </c>
      <c r="K45">
        <v>0</v>
      </c>
      <c r="L45">
        <v>0</v>
      </c>
      <c r="M45" t="s">
        <v>112</v>
      </c>
    </row>
    <row r="46" spans="1:13" x14ac:dyDescent="0.25">
      <c r="A46" t="s">
        <v>89</v>
      </c>
      <c r="B46" t="s">
        <v>83</v>
      </c>
      <c r="C46">
        <v>2</v>
      </c>
      <c r="D46">
        <v>2000</v>
      </c>
      <c r="E46" s="1">
        <v>2400</v>
      </c>
      <c r="F46" t="s">
        <v>90</v>
      </c>
      <c r="G46">
        <v>667</v>
      </c>
      <c r="H46">
        <v>80</v>
      </c>
      <c r="I46">
        <v>28804000</v>
      </c>
      <c r="J46" s="1" t="s">
        <v>98</v>
      </c>
      <c r="K46">
        <v>0</v>
      </c>
      <c r="L46">
        <v>0</v>
      </c>
      <c r="M46" t="s">
        <v>112</v>
      </c>
    </row>
    <row r="47" spans="1:13" x14ac:dyDescent="0.25">
      <c r="A47" t="s">
        <v>91</v>
      </c>
      <c r="B47" t="s">
        <v>83</v>
      </c>
      <c r="C47">
        <v>3</v>
      </c>
      <c r="D47">
        <v>2001</v>
      </c>
      <c r="E47" s="1">
        <v>3699</v>
      </c>
      <c r="F47" t="s">
        <v>92</v>
      </c>
      <c r="G47">
        <v>834</v>
      </c>
      <c r="H47">
        <v>78</v>
      </c>
      <c r="I47">
        <v>36087000</v>
      </c>
      <c r="J47" s="1" t="s">
        <v>97</v>
      </c>
      <c r="K47">
        <v>0</v>
      </c>
      <c r="L47">
        <v>0</v>
      </c>
      <c r="M47" t="s">
        <v>112</v>
      </c>
    </row>
    <row r="48" spans="1:13" x14ac:dyDescent="0.25">
      <c r="A48" t="s">
        <v>93</v>
      </c>
      <c r="B48" t="s">
        <v>83</v>
      </c>
      <c r="C48">
        <v>4</v>
      </c>
      <c r="D48">
        <v>2003</v>
      </c>
      <c r="E48" s="1">
        <v>3407</v>
      </c>
      <c r="F48" t="s">
        <v>94</v>
      </c>
      <c r="G48">
        <v>850</v>
      </c>
      <c r="H48">
        <v>90</v>
      </c>
      <c r="I48">
        <v>41522000</v>
      </c>
      <c r="J48" s="1" t="s">
        <v>97</v>
      </c>
      <c r="K48">
        <v>0</v>
      </c>
      <c r="L48">
        <v>0</v>
      </c>
      <c r="M48" t="s">
        <v>112</v>
      </c>
    </row>
    <row r="49" spans="1:13" x14ac:dyDescent="0.25">
      <c r="A49" t="s">
        <v>95</v>
      </c>
      <c r="B49" t="s">
        <v>83</v>
      </c>
      <c r="C49">
        <v>5</v>
      </c>
      <c r="D49">
        <v>2011</v>
      </c>
      <c r="E49" s="1">
        <v>3129</v>
      </c>
      <c r="F49" t="s">
        <v>96</v>
      </c>
      <c r="G49">
        <v>850</v>
      </c>
      <c r="H49">
        <v>104</v>
      </c>
      <c r="I49">
        <v>46957000</v>
      </c>
      <c r="J49" s="1" t="s">
        <v>97</v>
      </c>
      <c r="K49">
        <v>0</v>
      </c>
      <c r="L49">
        <v>0</v>
      </c>
      <c r="M49" t="s">
        <v>112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sqref="A1:M1"/>
    </sheetView>
  </sheetViews>
  <sheetFormatPr baseColWidth="10" defaultRowHeight="15" x14ac:dyDescent="0.25"/>
  <cols>
    <col min="1" max="1" width="21.5703125" bestFit="1" customWidth="1"/>
    <col min="3" max="3" width="13.5703125" bestFit="1" customWidth="1"/>
  </cols>
  <sheetData>
    <row r="1" spans="1:13" x14ac:dyDescent="0.25">
      <c r="A1" t="str">
        <f>"""" &amp; Tableau1[[#Headers],[Modele]] &amp; """:"</f>
        <v>"Modele":</v>
      </c>
      <c r="B1" t="str">
        <f>"""" &amp; Tableau1[[#Headers],[Constructor]] &amp; """:"</f>
        <v>"Constructor":</v>
      </c>
      <c r="C1" t="str">
        <f>"""" &amp; Tableau1[[#Headers],[Category]] &amp; """:"</f>
        <v>"Category":</v>
      </c>
      <c r="D1" t="str">
        <f>""""&amp; Tableau1[[#Headers],[Inauguration]]&amp;""":"</f>
        <v>"Inauguration":</v>
      </c>
      <c r="E1" t="str">
        <f>""""&amp;Tableau1[[#Headers],[Range]] &amp;""":"</f>
        <v>"Range":</v>
      </c>
      <c r="F1" t="str">
        <f>""""&amp;Tableau1[[#Headers],[Consumption]] &amp;""":"</f>
        <v>"Consumption":</v>
      </c>
      <c r="G1" t="str">
        <f>""""&amp;Tableau1[[#Headers],[Speed]] &amp;""":"</f>
        <v>"Speed":</v>
      </c>
      <c r="H1" t="str">
        <f>""""&amp;Tableau1[[#Headers],[Capacity]] &amp;""":"</f>
        <v>"Capacity":</v>
      </c>
      <c r="I1" t="str">
        <f>""""&amp;Tableau1[[#Headers],[BuyPrice]] &amp;""":"</f>
        <v>"BuyPrice":</v>
      </c>
      <c r="J1" t="str">
        <f>""""&amp;Tableau1[[#Headers],[IsAvailable]] &amp;""":"</f>
        <v>"IsAvailable":</v>
      </c>
      <c r="K1" t="str">
        <f>""""&amp;Tableau1[[#Headers],[RentPrice]] &amp;""":"</f>
        <v>"RentPrice":</v>
      </c>
      <c r="L1" t="str">
        <f>""""&amp;Tableau1[[#Headers],[RentCautionPrice]] &amp;""":"</f>
        <v>"RentCautionPrice":</v>
      </c>
      <c r="M1" t="str">
        <f>""""&amp;Tableau1[[#Headers],[RentCompany]] &amp;""":"</f>
        <v>"RentCompany":</v>
      </c>
    </row>
    <row r="2" spans="1:13" x14ac:dyDescent="0.25">
      <c r="A2" t="str">
        <f xml:space="preserve"> $A$1&amp;" """ &amp; Tableau1[[#This Row],[Modele]] &amp; """, "</f>
        <v xml:space="preserve">"Modele": "A318-100", </v>
      </c>
      <c r="B2" t="str">
        <f xml:space="preserve"> B$1&amp;" """ &amp; Tableau1[[#This Row],[Constructor]] &amp; """, "</f>
        <v xml:space="preserve">"Constructor": "Airbus", </v>
      </c>
      <c r="C2" t="str">
        <f xml:space="preserve"> C$1&amp;" " &amp; Tableau1[[#This Row],[Category]] &amp; ", "</f>
        <v xml:space="preserve">"Category": 3, </v>
      </c>
      <c r="D2" t="str">
        <f xml:space="preserve"> D$1&amp;" " &amp; Tableau1[[#This Row],[Inauguration]] &amp; ", "</f>
        <v xml:space="preserve">"Inauguration": 2003, </v>
      </c>
      <c r="E2" t="str">
        <f xml:space="preserve"> E$1&amp;" " &amp; Tableau1[[#This Row],[Range]] &amp; ", "</f>
        <v xml:space="preserve">"Range": 6019, </v>
      </c>
      <c r="F2" t="str">
        <f xml:space="preserve"> F$1&amp;" " &amp; Tableau1[[#This Row],[Consumption]] &amp; ", "</f>
        <v xml:space="preserve">"Consumption": 5.39, </v>
      </c>
      <c r="G2" t="str">
        <f xml:space="preserve"> G$1&amp;" " &amp; Tableau1[[#This Row],[Speed]] &amp; ", "</f>
        <v xml:space="preserve">"Speed": 828, </v>
      </c>
      <c r="H2" t="str">
        <f xml:space="preserve"> H$1&amp;" " &amp; Tableau1[[#This Row],[Capacity]] &amp; ", "</f>
        <v xml:space="preserve">"Capacity": 136, </v>
      </c>
      <c r="I2" t="str">
        <f xml:space="preserve"> I$1&amp;" " &amp; Tableau1[[#This Row],[BuyPrice]] &amp; ", "</f>
        <v xml:space="preserve">"BuyPrice": 70100000, </v>
      </c>
      <c r="J2" t="str">
        <f xml:space="preserve"> J$1&amp;" " &amp; Tableau1[[#This Row],[IsAvailable]] &amp; ", "</f>
        <v xml:space="preserve">"IsAvailable": false, </v>
      </c>
      <c r="K2" t="str">
        <f xml:space="preserve"> K$1&amp;" " &amp; Tableau1[[#This Row],[RentPrice]] &amp; ", "</f>
        <v xml:space="preserve">"RentPrice": 0, </v>
      </c>
      <c r="L2" t="str">
        <f xml:space="preserve"> L$1&amp;" " &amp; Tableau1[[#This Row],[RentCautionPrice]] &amp; ", "</f>
        <v xml:space="preserve">"RentCautionPrice": 0, </v>
      </c>
      <c r="M2" t="str">
        <f xml:space="preserve"> M$1&amp;" " &amp; Tableau1[[#This Row],[RentCompany]] &amp; ", "</f>
        <v xml:space="preserve">"RentCompany": "", </v>
      </c>
    </row>
    <row r="3" spans="1:13" x14ac:dyDescent="0.25">
      <c r="A3" t="str">
        <f xml:space="preserve"> $A$1&amp;" """ &amp; Tableau1[[#This Row],[Modele]] &amp; """, "</f>
        <v xml:space="preserve">"Modele": "A319-100", </v>
      </c>
      <c r="B3" t="str">
        <f xml:space="preserve"> B$1&amp;" """ &amp; Tableau1[[#This Row],[Constructor]] &amp; """, "</f>
        <v xml:space="preserve">"Constructor": "Airbus", </v>
      </c>
      <c r="C3" t="str">
        <f xml:space="preserve"> C$1&amp;" " &amp; Tableau1[[#This Row],[Category]] &amp; ", "</f>
        <v xml:space="preserve">"Category": 4, </v>
      </c>
      <c r="D3" t="str">
        <f xml:space="preserve"> D$1&amp;" " &amp; Tableau1[[#This Row],[Inauguration]] &amp; ", "</f>
        <v xml:space="preserve">"Inauguration": 1996, </v>
      </c>
      <c r="E3" t="str">
        <f xml:space="preserve"> E$1&amp;" " &amp; Tableau1[[#This Row],[Range]] &amp; ", "</f>
        <v xml:space="preserve">"Range": 7130, </v>
      </c>
      <c r="F3" t="str">
        <f xml:space="preserve"> F$1&amp;" " &amp; Tableau1[[#This Row],[Consumption]] &amp; ", "</f>
        <v xml:space="preserve">"Consumption": 4.81, </v>
      </c>
      <c r="G3" t="str">
        <f xml:space="preserve"> G$1&amp;" " &amp; Tableau1[[#This Row],[Speed]] &amp; ", "</f>
        <v xml:space="preserve">"Speed": 828, </v>
      </c>
      <c r="H3" t="str">
        <f xml:space="preserve"> H$1&amp;" " &amp; Tableau1[[#This Row],[Capacity]] &amp; ", "</f>
        <v xml:space="preserve">"Capacity": 160, </v>
      </c>
      <c r="I3" t="str">
        <f xml:space="preserve"> I$1&amp;" " &amp; Tableau1[[#This Row],[BuyPrice]] &amp; ", "</f>
        <v xml:space="preserve">"BuyPrice": 83600000, </v>
      </c>
      <c r="J3" t="str">
        <f xml:space="preserve"> J$1&amp;" " &amp; Tableau1[[#This Row],[IsAvailable]] &amp; ", "</f>
        <v xml:space="preserve">"IsAvailable": false, </v>
      </c>
      <c r="K3" t="str">
        <f xml:space="preserve"> K$1&amp;" " &amp; Tableau1[[#This Row],[RentPrice]] &amp; ", "</f>
        <v xml:space="preserve">"RentPrice": 0, </v>
      </c>
      <c r="L3" t="str">
        <f xml:space="preserve"> L$1&amp;" " &amp; Tableau1[[#This Row],[RentCautionPrice]] &amp; ", "</f>
        <v xml:space="preserve">"RentCautionPrice": 0, </v>
      </c>
      <c r="M3" t="str">
        <f xml:space="preserve"> M$1&amp;" " &amp; Tableau1[[#This Row],[RentCompany]] &amp; ", "</f>
        <v xml:space="preserve">"RentCompany": "", </v>
      </c>
    </row>
    <row r="4" spans="1:13" x14ac:dyDescent="0.25">
      <c r="A4" t="str">
        <f xml:space="preserve"> $A$1&amp;" """ &amp; Tableau1[[#This Row],[Modele]] &amp; """, "</f>
        <v xml:space="preserve">"Modele": "A319-100LR", </v>
      </c>
      <c r="B4" t="str">
        <f xml:space="preserve"> B$1&amp;" """ &amp; Tableau1[[#This Row],[Constructor]] &amp; """, "</f>
        <v xml:space="preserve">"Constructor": "Airbus", </v>
      </c>
      <c r="C4" t="str">
        <f xml:space="preserve"> C$1&amp;" " &amp; Tableau1[[#This Row],[Category]] &amp; ", "</f>
        <v xml:space="preserve">"Category": 4, </v>
      </c>
      <c r="D4" t="str">
        <f xml:space="preserve"> D$1&amp;" " &amp; Tableau1[[#This Row],[Inauguration]] &amp; ", "</f>
        <v xml:space="preserve">"Inauguration": 1996, </v>
      </c>
      <c r="E4" t="str">
        <f xml:space="preserve"> E$1&amp;" " &amp; Tableau1[[#This Row],[Range]] &amp; ", "</f>
        <v xml:space="preserve">"Range": 9250, </v>
      </c>
      <c r="F4" t="str">
        <f xml:space="preserve"> F$1&amp;" " &amp; Tableau1[[#This Row],[Consumption]] &amp; ", "</f>
        <v xml:space="preserve">"Consumption": 5.13, </v>
      </c>
      <c r="G4" t="str">
        <f xml:space="preserve"> G$1&amp;" " &amp; Tableau1[[#This Row],[Speed]] &amp; ", "</f>
        <v xml:space="preserve">"Speed": 828, </v>
      </c>
      <c r="H4" t="str">
        <f xml:space="preserve"> H$1&amp;" " &amp; Tableau1[[#This Row],[Capacity]] &amp; ", "</f>
        <v xml:space="preserve">"Capacity": 160, </v>
      </c>
      <c r="I4" t="str">
        <f xml:space="preserve"> I$1&amp;" " &amp; Tableau1[[#This Row],[BuyPrice]] &amp; ", "</f>
        <v xml:space="preserve">"BuyPrice": 85800000, </v>
      </c>
      <c r="J4" t="str">
        <f xml:space="preserve"> J$1&amp;" " &amp; Tableau1[[#This Row],[IsAvailable]] &amp; ", "</f>
        <v xml:space="preserve">"IsAvailable": true, </v>
      </c>
      <c r="K4" t="str">
        <f xml:space="preserve"> K$1&amp;" " &amp; Tableau1[[#This Row],[RentPrice]] &amp; ", "</f>
        <v xml:space="preserve">"RentPrice": 0, </v>
      </c>
      <c r="L4" t="str">
        <f xml:space="preserve"> L$1&amp;" " &amp; Tableau1[[#This Row],[RentCautionPrice]] &amp; ", "</f>
        <v xml:space="preserve">"RentCautionPrice": 0, </v>
      </c>
      <c r="M4" t="str">
        <f xml:space="preserve"> M$1&amp;" " &amp; Tableau1[[#This Row],[RentCompany]] &amp; ", "</f>
        <v xml:space="preserve">"RentCompany": "", </v>
      </c>
    </row>
    <row r="5" spans="1:13" x14ac:dyDescent="0.25">
      <c r="A5" t="str">
        <f xml:space="preserve"> $A$1&amp;" """ &amp; Tableau1[[#This Row],[Modele]] &amp; """, "</f>
        <v xml:space="preserve">"Modele": "A320-200", </v>
      </c>
      <c r="B5" t="str">
        <f xml:space="preserve"> B$1&amp;" """ &amp; Tableau1[[#This Row],[Constructor]] &amp; """, "</f>
        <v xml:space="preserve">"Constructor": "Airbus", </v>
      </c>
      <c r="C5" t="str">
        <f xml:space="preserve"> C$1&amp;" " &amp; Tableau1[[#This Row],[Category]] &amp; ", "</f>
        <v xml:space="preserve">"Category": 5, </v>
      </c>
      <c r="D5" t="str">
        <f xml:space="preserve"> D$1&amp;" " &amp; Tableau1[[#This Row],[Inauguration]] &amp; ", "</f>
        <v xml:space="preserve">"Inauguration": 1988, </v>
      </c>
      <c r="E5" t="str">
        <f xml:space="preserve"> E$1&amp;" " &amp; Tableau1[[#This Row],[Range]] &amp; ", "</f>
        <v xml:space="preserve">"Range": 6111, </v>
      </c>
      <c r="F5" t="str">
        <f xml:space="preserve"> F$1&amp;" " &amp; Tableau1[[#This Row],[Consumption]] &amp; ", "</f>
        <v xml:space="preserve">"Consumption": 4.43, </v>
      </c>
      <c r="G5" t="str">
        <f xml:space="preserve"> G$1&amp;" " &amp; Tableau1[[#This Row],[Speed]] &amp; ", "</f>
        <v xml:space="preserve">"Speed": 828, </v>
      </c>
      <c r="H5" t="str">
        <f xml:space="preserve"> H$1&amp;" " &amp; Tableau1[[#This Row],[Capacity]] &amp; ", "</f>
        <v xml:space="preserve">"Capacity": 180, </v>
      </c>
      <c r="I5" t="str">
        <f xml:space="preserve"> I$1&amp;" " &amp; Tableau1[[#This Row],[BuyPrice]] &amp; ", "</f>
        <v xml:space="preserve">"BuyPrice": 91500000, </v>
      </c>
      <c r="J5" t="str">
        <f xml:space="preserve"> J$1&amp;" " &amp; Tableau1[[#This Row],[IsAvailable]] &amp; ", "</f>
        <v xml:space="preserve">"IsAvailable": true, </v>
      </c>
      <c r="K5" t="str">
        <f xml:space="preserve"> K$1&amp;" " &amp; Tableau1[[#This Row],[RentPrice]] &amp; ", "</f>
        <v xml:space="preserve">"RentPrice": 0, </v>
      </c>
      <c r="L5" t="str">
        <f xml:space="preserve"> L$1&amp;" " &amp; Tableau1[[#This Row],[RentCautionPrice]] &amp; ", "</f>
        <v xml:space="preserve">"RentCautionPrice": 0, </v>
      </c>
      <c r="M5" t="str">
        <f xml:space="preserve"> M$1&amp;" " &amp; Tableau1[[#This Row],[RentCompany]] &amp; ", "</f>
        <v xml:space="preserve">"RentCompany": "", </v>
      </c>
    </row>
    <row r="6" spans="1:13" x14ac:dyDescent="0.25">
      <c r="A6" t="str">
        <f xml:space="preserve"> $A$1&amp;" """ &amp; Tableau1[[#This Row],[Modele]] &amp; """, "</f>
        <v xml:space="preserve">"Modele": "A321-200", </v>
      </c>
      <c r="B6" t="str">
        <f xml:space="preserve"> B$1&amp;" """ &amp; Tableau1[[#This Row],[Constructor]] &amp; """, "</f>
        <v xml:space="preserve">"Constructor": "Airbus", </v>
      </c>
      <c r="C6" t="str">
        <f xml:space="preserve"> C$1&amp;" " &amp; Tableau1[[#This Row],[Category]] &amp; ", "</f>
        <v xml:space="preserve">"Category": 5, </v>
      </c>
      <c r="D6" t="str">
        <f xml:space="preserve"> D$1&amp;" " &amp; Tableau1[[#This Row],[Inauguration]] &amp; ", "</f>
        <v xml:space="preserve">"Inauguration": 1997, </v>
      </c>
      <c r="E6" t="str">
        <f xml:space="preserve"> E$1&amp;" " &amp; Tableau1[[#This Row],[Range]] &amp; ", "</f>
        <v xml:space="preserve">"Range": 5950, </v>
      </c>
      <c r="F6" t="str">
        <f xml:space="preserve"> F$1&amp;" " &amp; Tableau1[[#This Row],[Consumption]] &amp; ", "</f>
        <v xml:space="preserve">"Consumption": 4.2, </v>
      </c>
      <c r="G6" t="str">
        <f xml:space="preserve"> G$1&amp;" " &amp; Tableau1[[#This Row],[Speed]] &amp; ", "</f>
        <v xml:space="preserve">"Speed": 828, </v>
      </c>
      <c r="H6" t="str">
        <f xml:space="preserve"> H$1&amp;" " &amp; Tableau1[[#This Row],[Capacity]] &amp; ", "</f>
        <v xml:space="preserve">"Capacity": 220, </v>
      </c>
      <c r="I6" t="str">
        <f xml:space="preserve"> I$1&amp;" " &amp; Tableau1[[#This Row],[BuyPrice]] &amp; ", "</f>
        <v xml:space="preserve">"BuyPrice": 107300000, </v>
      </c>
      <c r="J6" t="str">
        <f xml:space="preserve"> J$1&amp;" " &amp; Tableau1[[#This Row],[IsAvailable]] &amp; ", "</f>
        <v xml:space="preserve">"IsAvailable": false, </v>
      </c>
      <c r="K6" t="str">
        <f xml:space="preserve"> K$1&amp;" " &amp; Tableau1[[#This Row],[RentPrice]] &amp; ", "</f>
        <v xml:space="preserve">"RentPrice": 0, </v>
      </c>
      <c r="L6" t="str">
        <f xml:space="preserve"> L$1&amp;" " &amp; Tableau1[[#This Row],[RentCautionPrice]] &amp; ", "</f>
        <v xml:space="preserve">"RentCautionPrice": 0, </v>
      </c>
      <c r="M6" t="str">
        <f xml:space="preserve"> M$1&amp;" " &amp; Tableau1[[#This Row],[RentCompany]] &amp; ", "</f>
        <v xml:space="preserve">"RentCompany": "", </v>
      </c>
    </row>
    <row r="7" spans="1:13" x14ac:dyDescent="0.25">
      <c r="A7" t="str">
        <f xml:space="preserve"> $A$1&amp;" """ &amp; Tableau1[[#This Row],[Modele]] &amp; """, "</f>
        <v xml:space="preserve">"Modele": "A310-300", </v>
      </c>
      <c r="B7" t="str">
        <f xml:space="preserve"> B$1&amp;" """ &amp; Tableau1[[#This Row],[Constructor]] &amp; """, "</f>
        <v xml:space="preserve">"Constructor": "Airbus", </v>
      </c>
      <c r="C7" t="str">
        <f xml:space="preserve"> C$1&amp;" " &amp; Tableau1[[#This Row],[Category]] &amp; ", "</f>
        <v xml:space="preserve">"Category": 6, </v>
      </c>
      <c r="D7" t="str">
        <f xml:space="preserve"> D$1&amp;" " &amp; Tableau1[[#This Row],[Inauguration]] &amp; ", "</f>
        <v xml:space="preserve">"Inauguration": 1986, </v>
      </c>
      <c r="E7" t="str">
        <f xml:space="preserve"> E$1&amp;" " &amp; Tableau1[[#This Row],[Range]] &amp; ", "</f>
        <v xml:space="preserve">"Range": 9630, </v>
      </c>
      <c r="F7" t="str">
        <f xml:space="preserve"> F$1&amp;" " &amp; Tableau1[[#This Row],[Consumption]] &amp; ", "</f>
        <v xml:space="preserve">"Consumption": 5.27, </v>
      </c>
      <c r="G7" t="str">
        <f xml:space="preserve"> G$1&amp;" " &amp; Tableau1[[#This Row],[Speed]] &amp; ", "</f>
        <v xml:space="preserve">"Speed": 850, </v>
      </c>
      <c r="H7" t="str">
        <f xml:space="preserve"> H$1&amp;" " &amp; Tableau1[[#This Row],[Capacity]] &amp; ", "</f>
        <v xml:space="preserve">"Capacity": 275, </v>
      </c>
      <c r="I7" t="str">
        <f xml:space="preserve"> I$1&amp;" " &amp; Tableau1[[#This Row],[BuyPrice]] &amp; ", "</f>
        <v xml:space="preserve">"BuyPrice": 157300000, </v>
      </c>
      <c r="J7" t="str">
        <f xml:space="preserve"> J$1&amp;" " &amp; Tableau1[[#This Row],[IsAvailable]] &amp; ", "</f>
        <v xml:space="preserve">"IsAvailable": true, </v>
      </c>
      <c r="K7" t="str">
        <f xml:space="preserve"> K$1&amp;" " &amp; Tableau1[[#This Row],[RentPrice]] &amp; ", "</f>
        <v xml:space="preserve">"RentPrice": 0, </v>
      </c>
      <c r="L7" t="str">
        <f xml:space="preserve"> L$1&amp;" " &amp; Tableau1[[#This Row],[RentCautionPrice]] &amp; ", "</f>
        <v xml:space="preserve">"RentCautionPrice": 0, </v>
      </c>
      <c r="M7" t="str">
        <f xml:space="preserve"> M$1&amp;" " &amp; Tableau1[[#This Row],[RentCompany]] &amp; ", "</f>
        <v xml:space="preserve">"RentCompany": "", </v>
      </c>
    </row>
    <row r="8" spans="1:13" x14ac:dyDescent="0.25">
      <c r="A8" t="str">
        <f xml:space="preserve"> $A$1&amp;" """ &amp; Tableau1[[#This Row],[Modele]] &amp; """, "</f>
        <v xml:space="preserve">"Modele": "A300-600R", </v>
      </c>
      <c r="B8" t="str">
        <f xml:space="preserve"> B$1&amp;" """ &amp; Tableau1[[#This Row],[Constructor]] &amp; """, "</f>
        <v xml:space="preserve">"Constructor": "Airbus", </v>
      </c>
      <c r="C8" t="str">
        <f xml:space="preserve"> C$1&amp;" " &amp; Tableau1[[#This Row],[Category]] &amp; ", "</f>
        <v xml:space="preserve">"Category": 4, </v>
      </c>
      <c r="D8" t="str">
        <f xml:space="preserve"> D$1&amp;" " &amp; Tableau1[[#This Row],[Inauguration]] &amp; ", "</f>
        <v xml:space="preserve">"Inauguration": 1988, </v>
      </c>
      <c r="E8" t="str">
        <f xml:space="preserve"> E$1&amp;" " &amp; Tableau1[[#This Row],[Range]] &amp; ", "</f>
        <v xml:space="preserve">"Range": 7540, </v>
      </c>
      <c r="F8" t="str">
        <f xml:space="preserve"> F$1&amp;" " &amp; Tableau1[[#This Row],[Consumption]] &amp; ", "</f>
        <v xml:space="preserve">"Consumption": 4.65, </v>
      </c>
      <c r="G8" t="str">
        <f xml:space="preserve"> G$1&amp;" " &amp; Tableau1[[#This Row],[Speed]] &amp; ", "</f>
        <v xml:space="preserve">"Speed": 850, </v>
      </c>
      <c r="H8" t="str">
        <f xml:space="preserve"> H$1&amp;" " &amp; Tableau1[[#This Row],[Capacity]] &amp; ", "</f>
        <v xml:space="preserve">"Capacity": 360, </v>
      </c>
      <c r="I8" t="str">
        <f xml:space="preserve"> I$1&amp;" " &amp; Tableau1[[#This Row],[BuyPrice]] &amp; ", "</f>
        <v xml:space="preserve">"BuyPrice": 197900000, </v>
      </c>
      <c r="J8" t="str">
        <f xml:space="preserve"> J$1&amp;" " &amp; Tableau1[[#This Row],[IsAvailable]] &amp; ", "</f>
        <v xml:space="preserve">"IsAvailable": false, </v>
      </c>
      <c r="K8" t="str">
        <f xml:space="preserve"> K$1&amp;" " &amp; Tableau1[[#This Row],[RentPrice]] &amp; ", "</f>
        <v xml:space="preserve">"RentPrice": 0, </v>
      </c>
      <c r="L8" t="str">
        <f xml:space="preserve"> L$1&amp;" " &amp; Tableau1[[#This Row],[RentCautionPrice]] &amp; ", "</f>
        <v xml:space="preserve">"RentCautionPrice": 0, </v>
      </c>
      <c r="M8" t="str">
        <f xml:space="preserve"> M$1&amp;" " &amp; Tableau1[[#This Row],[RentCompany]] &amp; ", "</f>
        <v xml:space="preserve">"RentCompany": "", </v>
      </c>
    </row>
    <row r="9" spans="1:13" x14ac:dyDescent="0.25">
      <c r="A9" t="str">
        <f xml:space="preserve"> $A$1&amp;" """ &amp; Tableau1[[#This Row],[Modele]] &amp; """, "</f>
        <v xml:space="preserve">"Modele": "A330-200", </v>
      </c>
      <c r="B9" t="str">
        <f xml:space="preserve"> B$1&amp;" """ &amp; Tableau1[[#This Row],[Constructor]] &amp; """, "</f>
        <v xml:space="preserve">"Constructor": "Airbus", </v>
      </c>
      <c r="C9" t="str">
        <f xml:space="preserve"> C$1&amp;" " &amp; Tableau1[[#This Row],[Category]] &amp; ", "</f>
        <v xml:space="preserve">"Category": 7, </v>
      </c>
      <c r="D9" t="str">
        <f xml:space="preserve"> D$1&amp;" " &amp; Tableau1[[#This Row],[Inauguration]] &amp; ", "</f>
        <v xml:space="preserve">"Inauguration": 1998, </v>
      </c>
      <c r="E9" t="str">
        <f xml:space="preserve"> E$1&amp;" " &amp; Tableau1[[#This Row],[Range]] &amp; ", "</f>
        <v xml:space="preserve">"Range": 13435, </v>
      </c>
      <c r="F9" t="str">
        <f xml:space="preserve"> F$1&amp;" " &amp; Tableau1[[#This Row],[Consumption]] &amp; ", "</f>
        <v xml:space="preserve">"Consumption": 4.72, </v>
      </c>
      <c r="G9" t="str">
        <f xml:space="preserve"> G$1&amp;" " &amp; Tableau1[[#This Row],[Speed]] &amp; ", "</f>
        <v xml:space="preserve">"Speed": 871, </v>
      </c>
      <c r="H9" t="str">
        <f xml:space="preserve"> H$1&amp;" " &amp; Tableau1[[#This Row],[Capacity]] &amp; ", "</f>
        <v xml:space="preserve">"Capacity": 406, </v>
      </c>
      <c r="I9" t="str">
        <f xml:space="preserve"> I$1&amp;" " &amp; Tableau1[[#This Row],[BuyPrice]] &amp; ", "</f>
        <v xml:space="preserve">"BuyPrice": 216100000, </v>
      </c>
      <c r="J9" t="str">
        <f xml:space="preserve"> J$1&amp;" " &amp; Tableau1[[#This Row],[IsAvailable]] &amp; ", "</f>
        <v xml:space="preserve">"IsAvailable": true, </v>
      </c>
      <c r="K9" t="str">
        <f xml:space="preserve"> K$1&amp;" " &amp; Tableau1[[#This Row],[RentPrice]] &amp; ", "</f>
        <v xml:space="preserve">"RentPrice": 0, </v>
      </c>
      <c r="L9" t="str">
        <f xml:space="preserve"> L$1&amp;" " &amp; Tableau1[[#This Row],[RentCautionPrice]] &amp; ", "</f>
        <v xml:space="preserve">"RentCautionPrice": 0, </v>
      </c>
      <c r="M9" t="str">
        <f xml:space="preserve"> M$1&amp;" " &amp; Tableau1[[#This Row],[RentCompany]] &amp; ", "</f>
        <v xml:space="preserve">"RentCompany": "", </v>
      </c>
    </row>
    <row r="10" spans="1:13" x14ac:dyDescent="0.25">
      <c r="A10" t="str">
        <f xml:space="preserve"> $A$1&amp;" """ &amp; Tableau1[[#This Row],[Modele]] &amp; """, "</f>
        <v xml:space="preserve">"Modele": "A330-300", </v>
      </c>
      <c r="B10" t="str">
        <f xml:space="preserve"> B$1&amp;" """ &amp; Tableau1[[#This Row],[Constructor]] &amp; """, "</f>
        <v xml:space="preserve">"Constructor": "Airbus", </v>
      </c>
      <c r="C10" t="str">
        <f xml:space="preserve"> C$1&amp;" " &amp; Tableau1[[#This Row],[Category]] &amp; ", "</f>
        <v xml:space="preserve">"Category": 7, </v>
      </c>
      <c r="D10" t="str">
        <f xml:space="preserve"> D$1&amp;" " &amp; Tableau1[[#This Row],[Inauguration]] &amp; ", "</f>
        <v xml:space="preserve">"Inauguration": 1994, </v>
      </c>
      <c r="E10" t="str">
        <f xml:space="preserve"> E$1&amp;" " &amp; Tableau1[[#This Row],[Range]] &amp; ", "</f>
        <v xml:space="preserve">"Range": 10804, </v>
      </c>
      <c r="F10" t="str">
        <f xml:space="preserve"> F$1&amp;" " &amp; Tableau1[[#This Row],[Consumption]] &amp; ", "</f>
        <v xml:space="preserve">"Consumption": 3.8, </v>
      </c>
      <c r="G10" t="str">
        <f xml:space="preserve"> G$1&amp;" " &amp; Tableau1[[#This Row],[Speed]] &amp; ", "</f>
        <v xml:space="preserve">"Speed": 871, </v>
      </c>
      <c r="H10" t="str">
        <f xml:space="preserve"> H$1&amp;" " &amp; Tableau1[[#This Row],[Capacity]] &amp; ", "</f>
        <v xml:space="preserve">"Capacity": 440, </v>
      </c>
      <c r="I10" t="str">
        <f xml:space="preserve"> I$1&amp;" " &amp; Tableau1[[#This Row],[BuyPrice]] &amp; ", "</f>
        <v xml:space="preserve">"BuyPrice": 239400000, </v>
      </c>
      <c r="J10" t="str">
        <f xml:space="preserve"> J$1&amp;" " &amp; Tableau1[[#This Row],[IsAvailable]] &amp; ", "</f>
        <v xml:space="preserve">"IsAvailable": true, </v>
      </c>
      <c r="K10" t="str">
        <f xml:space="preserve"> K$1&amp;" " &amp; Tableau1[[#This Row],[RentPrice]] &amp; ", "</f>
        <v xml:space="preserve">"RentPrice": 0, </v>
      </c>
      <c r="L10" t="str">
        <f xml:space="preserve"> L$1&amp;" " &amp; Tableau1[[#This Row],[RentCautionPrice]] &amp; ", "</f>
        <v xml:space="preserve">"RentCautionPrice": 0, </v>
      </c>
      <c r="M10" t="str">
        <f xml:space="preserve"> M$1&amp;" " &amp; Tableau1[[#This Row],[RentCompany]] &amp; ", "</f>
        <v xml:space="preserve">"RentCompany": "", </v>
      </c>
    </row>
    <row r="11" spans="1:13" x14ac:dyDescent="0.25">
      <c r="A11" t="str">
        <f xml:space="preserve"> $A$1&amp;" """ &amp; Tableau1[[#This Row],[Modele]] &amp; """, "</f>
        <v xml:space="preserve">"Modele": "A340-300", </v>
      </c>
      <c r="B11" t="str">
        <f xml:space="preserve"> B$1&amp;" """ &amp; Tableau1[[#This Row],[Constructor]] &amp; """, "</f>
        <v xml:space="preserve">"Constructor": "Airbus", </v>
      </c>
      <c r="C11" t="str">
        <f xml:space="preserve"> C$1&amp;" " &amp; Tableau1[[#This Row],[Category]] &amp; ", "</f>
        <v xml:space="preserve">"Category": 8, </v>
      </c>
      <c r="D11" t="str">
        <f xml:space="preserve"> D$1&amp;" " &amp; Tableau1[[#This Row],[Inauguration]] &amp; ", "</f>
        <v xml:space="preserve">"Inauguration": 1993, </v>
      </c>
      <c r="E11" t="str">
        <f xml:space="preserve"> E$1&amp;" " &amp; Tableau1[[#This Row],[Range]] &amp; ", "</f>
        <v xml:space="preserve">"Range": 13704, </v>
      </c>
      <c r="F11" t="str">
        <f xml:space="preserve"> F$1&amp;" " &amp; Tableau1[[#This Row],[Consumption]] &amp; ", "</f>
        <v xml:space="preserve">"Consumption": 4.54, </v>
      </c>
      <c r="G11" t="str">
        <f xml:space="preserve"> G$1&amp;" " &amp; Tableau1[[#This Row],[Speed]] &amp; ", "</f>
        <v xml:space="preserve">"Speed": 871, </v>
      </c>
      <c r="H11" t="str">
        <f xml:space="preserve"> H$1&amp;" " &amp; Tableau1[[#This Row],[Capacity]] &amp; ", "</f>
        <v xml:space="preserve">"Capacity": 440, </v>
      </c>
      <c r="I11" t="str">
        <f xml:space="preserve"> I$1&amp;" " &amp; Tableau1[[#This Row],[BuyPrice]] &amp; ", "</f>
        <v xml:space="preserve">"BuyPrice": 254600000, </v>
      </c>
      <c r="J11" t="str">
        <f xml:space="preserve"> J$1&amp;" " &amp; Tableau1[[#This Row],[IsAvailable]] &amp; ", "</f>
        <v xml:space="preserve">"IsAvailable": false, </v>
      </c>
      <c r="K11" t="str">
        <f xml:space="preserve"> K$1&amp;" " &amp; Tableau1[[#This Row],[RentPrice]] &amp; ", "</f>
        <v xml:space="preserve">"RentPrice": 0, </v>
      </c>
      <c r="L11" t="str">
        <f xml:space="preserve"> L$1&amp;" " &amp; Tableau1[[#This Row],[RentCautionPrice]] &amp; ", "</f>
        <v xml:space="preserve">"RentCautionPrice": 0, </v>
      </c>
      <c r="M11" t="str">
        <f xml:space="preserve"> M$1&amp;" " &amp; Tableau1[[#This Row],[RentCompany]] &amp; ", "</f>
        <v xml:space="preserve">"RentCompany": "", </v>
      </c>
    </row>
    <row r="12" spans="1:13" x14ac:dyDescent="0.25">
      <c r="A12" t="str">
        <f xml:space="preserve"> $A$1&amp;" """ &amp; Tableau1[[#This Row],[Modele]] &amp; """, "</f>
        <v xml:space="preserve">"Modele": "A340-500", </v>
      </c>
      <c r="B12" t="str">
        <f xml:space="preserve"> B$1&amp;" """ &amp; Tableau1[[#This Row],[Constructor]] &amp; """, "</f>
        <v xml:space="preserve">"Constructor": "Airbus", </v>
      </c>
      <c r="C12" t="str">
        <f xml:space="preserve"> C$1&amp;" " &amp; Tableau1[[#This Row],[Category]] &amp; ", "</f>
        <v xml:space="preserve">"Category": 9, </v>
      </c>
      <c r="D12" t="str">
        <f xml:space="preserve"> D$1&amp;" " &amp; Tableau1[[#This Row],[Inauguration]] &amp; ", "</f>
        <v xml:space="preserve">"Inauguration": 2002, </v>
      </c>
      <c r="E12" t="str">
        <f xml:space="preserve"> E$1&amp;" " &amp; Tableau1[[#This Row],[Range]] &amp; ", "</f>
        <v xml:space="preserve">"Range": 16678, </v>
      </c>
      <c r="F12" t="str">
        <f xml:space="preserve"> F$1&amp;" " &amp; Tableau1[[#This Row],[Consumption]] &amp; ", "</f>
        <v xml:space="preserve">"Consumption": 5.21, </v>
      </c>
      <c r="G12" t="str">
        <f xml:space="preserve"> G$1&amp;" " &amp; Tableau1[[#This Row],[Speed]] &amp; ", "</f>
        <v xml:space="preserve">"Speed": 881, </v>
      </c>
      <c r="H12" t="str">
        <f xml:space="preserve"> H$1&amp;" " &amp; Tableau1[[#This Row],[Capacity]] &amp; ", "</f>
        <v xml:space="preserve">"Capacity": 475, </v>
      </c>
      <c r="I12" t="str">
        <f xml:space="preserve"> I$1&amp;" " &amp; Tableau1[[#This Row],[BuyPrice]] &amp; ", "</f>
        <v xml:space="preserve">"BuyPrice": 280100000, </v>
      </c>
      <c r="J12" t="str">
        <f xml:space="preserve"> J$1&amp;" " &amp; Tableau1[[#This Row],[IsAvailable]] &amp; ", "</f>
        <v xml:space="preserve">"IsAvailable": false, </v>
      </c>
      <c r="K12" t="str">
        <f xml:space="preserve"> K$1&amp;" " &amp; Tableau1[[#This Row],[RentPrice]] &amp; ", "</f>
        <v xml:space="preserve">"RentPrice": 0, </v>
      </c>
      <c r="L12" t="str">
        <f xml:space="preserve"> L$1&amp;" " &amp; Tableau1[[#This Row],[RentCautionPrice]] &amp; ", "</f>
        <v xml:space="preserve">"RentCautionPrice": 0, </v>
      </c>
      <c r="M12" t="str">
        <f xml:space="preserve"> M$1&amp;" " &amp; Tableau1[[#This Row],[RentCompany]] &amp; ", "</f>
        <v xml:space="preserve">"RentCompany": "", </v>
      </c>
    </row>
    <row r="13" spans="1:13" x14ac:dyDescent="0.25">
      <c r="A13" t="str">
        <f xml:space="preserve"> $A$1&amp;" """ &amp; Tableau1[[#This Row],[Modele]] &amp; """, "</f>
        <v xml:space="preserve">"Modele": "A340-600", </v>
      </c>
      <c r="B13" t="str">
        <f xml:space="preserve"> B$1&amp;" """ &amp; Tableau1[[#This Row],[Constructor]] &amp; """, "</f>
        <v xml:space="preserve">"Constructor": "Airbus", </v>
      </c>
      <c r="C13" t="str">
        <f xml:space="preserve"> C$1&amp;" " &amp; Tableau1[[#This Row],[Category]] &amp; ", "</f>
        <v xml:space="preserve">"Category": 9, </v>
      </c>
      <c r="D13" t="str">
        <f xml:space="preserve"> D$1&amp;" " &amp; Tableau1[[#This Row],[Inauguration]] &amp; ", "</f>
        <v xml:space="preserve">"Inauguration": 2002, </v>
      </c>
      <c r="E13" t="str">
        <f xml:space="preserve"> E$1&amp;" " &amp; Tableau1[[#This Row],[Range]] &amp; ", "</f>
        <v xml:space="preserve">"Range": 14640, </v>
      </c>
      <c r="F13" t="str">
        <f xml:space="preserve"> F$1&amp;" " &amp; Tableau1[[#This Row],[Consumption]] &amp; ", "</f>
        <v xml:space="preserve">"Consumption": 4.88, </v>
      </c>
      <c r="G13" t="str">
        <f xml:space="preserve"> G$1&amp;" " &amp; Tableau1[[#This Row],[Speed]] &amp; ", "</f>
        <v xml:space="preserve">"Speed": 881, </v>
      </c>
      <c r="H13" t="str">
        <f xml:space="preserve"> H$1&amp;" " &amp; Tableau1[[#This Row],[Capacity]] &amp; ", "</f>
        <v xml:space="preserve">"Capacity": 530, </v>
      </c>
      <c r="I13" t="str">
        <f xml:space="preserve"> I$1&amp;" " &amp; Tableau1[[#This Row],[BuyPrice]] &amp; ", "</f>
        <v xml:space="preserve">"BuyPrice": 294600000, </v>
      </c>
      <c r="J13" t="str">
        <f xml:space="preserve"> J$1&amp;" " &amp; Tableau1[[#This Row],[IsAvailable]] &amp; ", "</f>
        <v xml:space="preserve">"IsAvailable": false, </v>
      </c>
      <c r="K13" t="str">
        <f xml:space="preserve"> K$1&amp;" " &amp; Tableau1[[#This Row],[RentPrice]] &amp; ", "</f>
        <v xml:space="preserve">"RentPrice": 0, </v>
      </c>
      <c r="L13" t="str">
        <f xml:space="preserve"> L$1&amp;" " &amp; Tableau1[[#This Row],[RentCautionPrice]] &amp; ", "</f>
        <v xml:space="preserve">"RentCautionPrice": 0, </v>
      </c>
      <c r="M13" t="str">
        <f xml:space="preserve"> M$1&amp;" " &amp; Tableau1[[#This Row],[RentCompany]] &amp; ", "</f>
        <v xml:space="preserve">"RentCompany": "", </v>
      </c>
    </row>
    <row r="14" spans="1:13" x14ac:dyDescent="0.25">
      <c r="A14" t="str">
        <f xml:space="preserve"> $A$1&amp;" """ &amp; Tableau1[[#This Row],[Modele]] &amp; """, "</f>
        <v xml:space="preserve">"Modele": "A380-800", </v>
      </c>
      <c r="B14" t="str">
        <f xml:space="preserve"> B$1&amp;" """ &amp; Tableau1[[#This Row],[Constructor]] &amp; """, "</f>
        <v xml:space="preserve">"Constructor": "Airbus", </v>
      </c>
      <c r="C14" t="str">
        <f xml:space="preserve"> C$1&amp;" " &amp; Tableau1[[#This Row],[Category]] &amp; ", "</f>
        <v xml:space="preserve">"Category": 8, </v>
      </c>
      <c r="D14" t="str">
        <f xml:space="preserve"> D$1&amp;" " &amp; Tableau1[[#This Row],[Inauguration]] &amp; ", "</f>
        <v xml:space="preserve">"Inauguration": 2007, </v>
      </c>
      <c r="E14" t="str">
        <f xml:space="preserve"> E$1&amp;" " &amp; Tableau1[[#This Row],[Range]] &amp; ", "</f>
        <v xml:space="preserve">"Range": 15556, </v>
      </c>
      <c r="F14" t="str">
        <f xml:space="preserve"> F$1&amp;" " &amp; Tableau1[[#This Row],[Consumption]] &amp; ", "</f>
        <v xml:space="preserve">"Consumption": 4.51, </v>
      </c>
      <c r="G14" t="str">
        <f xml:space="preserve"> G$1&amp;" " &amp; Tableau1[[#This Row],[Speed]] &amp; ", "</f>
        <v xml:space="preserve">"Speed": 903, </v>
      </c>
      <c r="H14" t="str">
        <f xml:space="preserve"> H$1&amp;" " &amp; Tableau1[[#This Row],[Capacity]] &amp; ", "</f>
        <v xml:space="preserve">"Capacity": 853, </v>
      </c>
      <c r="I14" t="str">
        <f xml:space="preserve"> I$1&amp;" " &amp; Tableau1[[#This Row],[BuyPrice]] &amp; ", "</f>
        <v xml:space="preserve">"BuyPrice": 403000000, </v>
      </c>
      <c r="J14" t="str">
        <f xml:space="preserve"> J$1&amp;" " &amp; Tableau1[[#This Row],[IsAvailable]] &amp; ", "</f>
        <v xml:space="preserve">"IsAvailable": false, </v>
      </c>
      <c r="K14" t="str">
        <f xml:space="preserve"> K$1&amp;" " &amp; Tableau1[[#This Row],[RentPrice]] &amp; ", "</f>
        <v xml:space="preserve">"RentPrice": 0, </v>
      </c>
      <c r="L14" t="str">
        <f xml:space="preserve"> L$1&amp;" " &amp; Tableau1[[#This Row],[RentCautionPrice]] &amp; ", "</f>
        <v xml:space="preserve">"RentCautionPrice": 0, </v>
      </c>
      <c r="M14" t="str">
        <f xml:space="preserve"> M$1&amp;" " &amp; Tableau1[[#This Row],[RentCompany]] &amp; ", "</f>
        <v xml:space="preserve">"RentCompany": "", </v>
      </c>
    </row>
    <row r="15" spans="1:13" x14ac:dyDescent="0.25">
      <c r="A15" t="str">
        <f xml:space="preserve"> $A$1&amp;" """ &amp; Tableau1[[#This Row],[Modele]] &amp; """, "</f>
        <v xml:space="preserve">"Modele": "DC-3", </v>
      </c>
      <c r="B15" t="str">
        <f xml:space="preserve"> B$1&amp;" """ &amp; Tableau1[[#This Row],[Constructor]] &amp; """, "</f>
        <v xml:space="preserve">"Constructor": "Boeing", </v>
      </c>
      <c r="C15" t="str">
        <f xml:space="preserve"> C$1&amp;" " &amp; Tableau1[[#This Row],[Category]] &amp; ", "</f>
        <v xml:space="preserve">"Category": 1, </v>
      </c>
      <c r="D15" t="str">
        <f xml:space="preserve"> D$1&amp;" " &amp; Tableau1[[#This Row],[Inauguration]] &amp; ", "</f>
        <v xml:space="preserve">"Inauguration": 1935, </v>
      </c>
      <c r="E15" t="str">
        <f xml:space="preserve"> E$1&amp;" " &amp; Tableau1[[#This Row],[Range]] &amp; ", "</f>
        <v xml:space="preserve">"Range": 2420, </v>
      </c>
      <c r="F15" t="str">
        <f xml:space="preserve"> F$1&amp;" " &amp; Tableau1[[#This Row],[Consumption]] &amp; ", "</f>
        <v xml:space="preserve">"Consumption": 8.37, </v>
      </c>
      <c r="G15" t="str">
        <f xml:space="preserve"> G$1&amp;" " &amp; Tableau1[[#This Row],[Speed]] &amp; ", "</f>
        <v xml:space="preserve">"Speed": 312, </v>
      </c>
      <c r="H15" t="str">
        <f xml:space="preserve"> H$1&amp;" " &amp; Tableau1[[#This Row],[Capacity]] &amp; ", "</f>
        <v xml:space="preserve">"Capacity": 32, </v>
      </c>
      <c r="I15" t="str">
        <f xml:space="preserve"> I$1&amp;" " &amp; Tableau1[[#This Row],[BuyPrice]] &amp; ", "</f>
        <v xml:space="preserve">"BuyPrice": 8152000, </v>
      </c>
      <c r="J15" t="str">
        <f xml:space="preserve"> J$1&amp;" " &amp; Tableau1[[#This Row],[IsAvailable]] &amp; ", "</f>
        <v xml:space="preserve">"IsAvailable": true, </v>
      </c>
      <c r="K15" t="str">
        <f xml:space="preserve"> K$1&amp;" " &amp; Tableau1[[#This Row],[RentPrice]] &amp; ", "</f>
        <v xml:space="preserve">"RentPrice": 0, </v>
      </c>
      <c r="L15" t="str">
        <f xml:space="preserve"> L$1&amp;" " &amp; Tableau1[[#This Row],[RentCautionPrice]] &amp; ", "</f>
        <v xml:space="preserve">"RentCautionPrice": 0, </v>
      </c>
      <c r="M15" t="str">
        <f xml:space="preserve"> M$1&amp;" " &amp; Tableau1[[#This Row],[RentCompany]] &amp; ", "</f>
        <v xml:space="preserve">"RentCompany": "", </v>
      </c>
    </row>
    <row r="16" spans="1:13" x14ac:dyDescent="0.25">
      <c r="A16" t="str">
        <f xml:space="preserve"> $A$1&amp;" """ &amp; Tableau1[[#This Row],[Modele]] &amp; """, "</f>
        <v xml:space="preserve">"Modele": "717-200", </v>
      </c>
      <c r="B16" t="str">
        <f xml:space="preserve"> B$1&amp;" """ &amp; Tableau1[[#This Row],[Constructor]] &amp; """, "</f>
        <v xml:space="preserve">"Constructor": "Boeing", </v>
      </c>
      <c r="C16" t="str">
        <f xml:space="preserve"> C$1&amp;" " &amp; Tableau1[[#This Row],[Category]] &amp; ", "</f>
        <v xml:space="preserve">"Category": 3, </v>
      </c>
      <c r="D16" t="str">
        <f xml:space="preserve"> D$1&amp;" " &amp; Tableau1[[#This Row],[Inauguration]] &amp; ", "</f>
        <v xml:space="preserve">"Inauguration": 1999, </v>
      </c>
      <c r="E16" t="str">
        <f xml:space="preserve"> E$1&amp;" " &amp; Tableau1[[#This Row],[Range]] &amp; ", "</f>
        <v xml:space="preserve">"Range": 3815, </v>
      </c>
      <c r="F16" t="str">
        <f xml:space="preserve"> F$1&amp;" " &amp; Tableau1[[#This Row],[Consumption]] &amp; ", "</f>
        <v xml:space="preserve">"Consumption": 6.03, </v>
      </c>
      <c r="G16" t="str">
        <f xml:space="preserve"> G$1&amp;" " &amp; Tableau1[[#This Row],[Speed]] &amp; ", "</f>
        <v xml:space="preserve">"Speed": 828, </v>
      </c>
      <c r="H16" t="str">
        <f xml:space="preserve"> H$1&amp;" " &amp; Tableau1[[#This Row],[Capacity]] &amp; ", "</f>
        <v xml:space="preserve">"Capacity": 134, </v>
      </c>
      <c r="I16" t="str">
        <f xml:space="preserve"> I$1&amp;" " &amp; Tableau1[[#This Row],[BuyPrice]] &amp; ", "</f>
        <v xml:space="preserve">"BuyPrice": 61196000, </v>
      </c>
      <c r="J16" t="str">
        <f xml:space="preserve"> J$1&amp;" " &amp; Tableau1[[#This Row],[IsAvailable]] &amp; ", "</f>
        <v xml:space="preserve">"IsAvailable": false, </v>
      </c>
      <c r="K16" t="str">
        <f xml:space="preserve"> K$1&amp;" " &amp; Tableau1[[#This Row],[RentPrice]] &amp; ", "</f>
        <v xml:space="preserve">"RentPrice": 0, </v>
      </c>
      <c r="L16" t="str">
        <f xml:space="preserve"> L$1&amp;" " &amp; Tableau1[[#This Row],[RentCautionPrice]] &amp; ", "</f>
        <v xml:space="preserve">"RentCautionPrice": 0, </v>
      </c>
      <c r="M16" t="str">
        <f xml:space="preserve"> M$1&amp;" " &amp; Tableau1[[#This Row],[RentCompany]] &amp; ", "</f>
        <v xml:space="preserve">"RentCompany": "", </v>
      </c>
    </row>
    <row r="17" spans="1:13" x14ac:dyDescent="0.25">
      <c r="A17" t="str">
        <f xml:space="preserve"> $A$1&amp;" """ &amp; Tableau1[[#This Row],[Modele]] &amp; """, "</f>
        <v xml:space="preserve">"Modele": "737-600", </v>
      </c>
      <c r="B17" t="str">
        <f xml:space="preserve"> B$1&amp;" """ &amp; Tableau1[[#This Row],[Constructor]] &amp; """, "</f>
        <v xml:space="preserve">"Constructor": "Boeing", </v>
      </c>
      <c r="C17" t="str">
        <f xml:space="preserve"> C$1&amp;" " &amp; Tableau1[[#This Row],[Category]] &amp; ", "</f>
        <v xml:space="preserve">"Category": 4, </v>
      </c>
      <c r="D17" t="str">
        <f xml:space="preserve"> D$1&amp;" " &amp; Tableau1[[#This Row],[Inauguration]] &amp; ", "</f>
        <v xml:space="preserve">"Inauguration": 1998, </v>
      </c>
      <c r="E17" t="str">
        <f xml:space="preserve"> E$1&amp;" " &amp; Tableau1[[#This Row],[Range]] &amp; ", "</f>
        <v xml:space="preserve">"Range": 5976, </v>
      </c>
      <c r="F17" t="str">
        <f xml:space="preserve"> F$1&amp;" " &amp; Tableau1[[#This Row],[Consumption]] &amp; ", "</f>
        <v xml:space="preserve">"Consumption": 6.11, </v>
      </c>
      <c r="G17" t="str">
        <f xml:space="preserve"> G$1&amp;" " &amp; Tableau1[[#This Row],[Speed]] &amp; ", "</f>
        <v xml:space="preserve">"Speed": 834, </v>
      </c>
      <c r="H17" t="str">
        <f xml:space="preserve"> H$1&amp;" " &amp; Tableau1[[#This Row],[Capacity]] &amp; ", "</f>
        <v xml:space="preserve">"Capacity": 132, </v>
      </c>
      <c r="I17" t="str">
        <f xml:space="preserve"> I$1&amp;" " &amp; Tableau1[[#This Row],[BuyPrice]] &amp; ", "</f>
        <v xml:space="preserve">"BuyPrice": 69565000, </v>
      </c>
      <c r="J17" t="str">
        <f xml:space="preserve"> J$1&amp;" " &amp; Tableau1[[#This Row],[IsAvailable]] &amp; ", "</f>
        <v xml:space="preserve">"IsAvailable": true, </v>
      </c>
      <c r="K17" t="str">
        <f xml:space="preserve"> K$1&amp;" " &amp; Tableau1[[#This Row],[RentPrice]] &amp; ", "</f>
        <v xml:space="preserve">"RentPrice": 0, </v>
      </c>
      <c r="L17" t="str">
        <f xml:space="preserve"> L$1&amp;" " &amp; Tableau1[[#This Row],[RentCautionPrice]] &amp; ", "</f>
        <v xml:space="preserve">"RentCautionPrice": 0, </v>
      </c>
      <c r="M17" t="str">
        <f xml:space="preserve"> M$1&amp;" " &amp; Tableau1[[#This Row],[RentCompany]] &amp; ", "</f>
        <v xml:space="preserve">"RentCompany": "", </v>
      </c>
    </row>
    <row r="18" spans="1:13" x14ac:dyDescent="0.25">
      <c r="A18" t="str">
        <f xml:space="preserve"> $A$1&amp;" """ &amp; Tableau1[[#This Row],[Modele]] &amp; """, "</f>
        <v xml:space="preserve">"Modele": "737-500", </v>
      </c>
      <c r="B18" t="str">
        <f xml:space="preserve"> B$1&amp;" """ &amp; Tableau1[[#This Row],[Constructor]] &amp; """, "</f>
        <v xml:space="preserve">"Constructor": "Boeing", </v>
      </c>
      <c r="C18" t="str">
        <f xml:space="preserve"> C$1&amp;" " &amp; Tableau1[[#This Row],[Category]] &amp; ", "</f>
        <v xml:space="preserve">"Category": 6, </v>
      </c>
      <c r="D18" t="str">
        <f xml:space="preserve"> D$1&amp;" " &amp; Tableau1[[#This Row],[Inauguration]] &amp; ", "</f>
        <v xml:space="preserve">"Inauguration": 1990, </v>
      </c>
      <c r="E18" t="str">
        <f xml:space="preserve"> E$1&amp;" " &amp; Tableau1[[#This Row],[Range]] &amp; ", "</f>
        <v xml:space="preserve">"Range": 4725, </v>
      </c>
      <c r="F18" t="str">
        <f xml:space="preserve"> F$1&amp;" " &amp; Tableau1[[#This Row],[Consumption]] &amp; ", "</f>
        <v xml:space="preserve">"Consumption": 5.97, </v>
      </c>
      <c r="G18" t="str">
        <f xml:space="preserve"> G$1&amp;" " &amp; Tableau1[[#This Row],[Speed]] &amp; ", "</f>
        <v xml:space="preserve">"Speed": 786, </v>
      </c>
      <c r="H18" t="str">
        <f xml:space="preserve"> H$1&amp;" " &amp; Tableau1[[#This Row],[Capacity]] &amp; ", "</f>
        <v xml:space="preserve">"Capacity": 132, </v>
      </c>
      <c r="I18" t="str">
        <f xml:space="preserve"> I$1&amp;" " &amp; Tableau1[[#This Row],[BuyPrice]] &amp; ", "</f>
        <v xml:space="preserve">"BuyPrice": 69783000, </v>
      </c>
      <c r="J18" t="str">
        <f xml:space="preserve"> J$1&amp;" " &amp; Tableau1[[#This Row],[IsAvailable]] &amp; ", "</f>
        <v xml:space="preserve">"IsAvailable": true, </v>
      </c>
      <c r="K18" t="str">
        <f xml:space="preserve"> K$1&amp;" " &amp; Tableau1[[#This Row],[RentPrice]] &amp; ", "</f>
        <v xml:space="preserve">"RentPrice": 0, </v>
      </c>
      <c r="L18" t="str">
        <f xml:space="preserve"> L$1&amp;" " &amp; Tableau1[[#This Row],[RentCautionPrice]] &amp; ", "</f>
        <v xml:space="preserve">"RentCautionPrice": 0, </v>
      </c>
      <c r="M18" t="str">
        <f xml:space="preserve"> M$1&amp;" " &amp; Tableau1[[#This Row],[RentCompany]] &amp; ", "</f>
        <v xml:space="preserve">"RentCompany": "", </v>
      </c>
    </row>
    <row r="19" spans="1:13" x14ac:dyDescent="0.25">
      <c r="A19" t="str">
        <f xml:space="preserve"> $A$1&amp;" """ &amp; Tableau1[[#This Row],[Modele]] &amp; """, "</f>
        <v xml:space="preserve">"Modele": "B727-100", </v>
      </c>
      <c r="B19" t="str">
        <f xml:space="preserve"> B$1&amp;" """ &amp; Tableau1[[#This Row],[Constructor]] &amp; """, "</f>
        <v xml:space="preserve">"Constructor": "Boeing", </v>
      </c>
      <c r="C19" t="str">
        <f xml:space="preserve"> C$1&amp;" " &amp; Tableau1[[#This Row],[Category]] &amp; ", "</f>
        <v xml:space="preserve">"Category": 4, </v>
      </c>
      <c r="D19" t="str">
        <f xml:space="preserve"> D$1&amp;" " &amp; Tableau1[[#This Row],[Inauguration]] &amp; ", "</f>
        <v xml:space="preserve">"Inauguration": 1963, </v>
      </c>
      <c r="E19" t="str">
        <f xml:space="preserve"> E$1&amp;" " &amp; Tableau1[[#This Row],[Range]] &amp; ", "</f>
        <v xml:space="preserve">"Range": 2659, </v>
      </c>
      <c r="F19" t="str">
        <f xml:space="preserve"> F$1&amp;" " &amp; Tableau1[[#This Row],[Consumption]] &amp; ", "</f>
        <v xml:space="preserve">"Consumption": 8.22, </v>
      </c>
      <c r="G19" t="str">
        <f xml:space="preserve"> G$1&amp;" " &amp; Tableau1[[#This Row],[Speed]] &amp; ", "</f>
        <v xml:space="preserve">"Speed": 890, </v>
      </c>
      <c r="H19" t="str">
        <f xml:space="preserve"> H$1&amp;" " &amp; Tableau1[[#This Row],[Capacity]] &amp; ", "</f>
        <v xml:space="preserve">"Capacity": 131, </v>
      </c>
      <c r="I19" t="str">
        <f xml:space="preserve"> I$1&amp;" " &amp; Tableau1[[#This Row],[BuyPrice]] &amp; ", "</f>
        <v xml:space="preserve">"BuyPrice": 73913000, </v>
      </c>
      <c r="J19" t="str">
        <f xml:space="preserve"> J$1&amp;" " &amp; Tableau1[[#This Row],[IsAvailable]] &amp; ", "</f>
        <v xml:space="preserve">"IsAvailable": true, </v>
      </c>
      <c r="K19" t="str">
        <f xml:space="preserve"> K$1&amp;" " &amp; Tableau1[[#This Row],[RentPrice]] &amp; ", "</f>
        <v xml:space="preserve">"RentPrice": 0, </v>
      </c>
      <c r="L19" t="str">
        <f xml:space="preserve"> L$1&amp;" " &amp; Tableau1[[#This Row],[RentCautionPrice]] &amp; ", "</f>
        <v xml:space="preserve">"RentCautionPrice": 0, </v>
      </c>
      <c r="M19" t="str">
        <f xml:space="preserve"> M$1&amp;" " &amp; Tableau1[[#This Row],[RentCompany]] &amp; ", "</f>
        <v xml:space="preserve">"RentCompany": "", </v>
      </c>
    </row>
    <row r="20" spans="1:13" x14ac:dyDescent="0.25">
      <c r="A20" t="str">
        <f xml:space="preserve"> $A$1&amp;" """ &amp; Tableau1[[#This Row],[Modele]] &amp; """, "</f>
        <v xml:space="preserve">"Modele": "737-300", </v>
      </c>
      <c r="B20" t="str">
        <f xml:space="preserve"> B$1&amp;" """ &amp; Tableau1[[#This Row],[Constructor]] &amp; """, "</f>
        <v xml:space="preserve">"Constructor": "Boeing", </v>
      </c>
      <c r="C20" t="str">
        <f xml:space="preserve"> C$1&amp;" " &amp; Tableau1[[#This Row],[Category]] &amp; ", "</f>
        <v xml:space="preserve">"Category": 5, </v>
      </c>
      <c r="D20" t="str">
        <f xml:space="preserve"> D$1&amp;" " &amp; Tableau1[[#This Row],[Inauguration]] &amp; ", "</f>
        <v xml:space="preserve">"Inauguration": 1984, </v>
      </c>
      <c r="E20" t="str">
        <f xml:space="preserve"> E$1&amp;" " &amp; Tableau1[[#This Row],[Range]] &amp; ", "</f>
        <v xml:space="preserve">"Range": 4540, </v>
      </c>
      <c r="F20" t="str">
        <f xml:space="preserve"> F$1&amp;" " &amp; Tableau1[[#This Row],[Consumption]] &amp; ", "</f>
        <v xml:space="preserve">"Consumption": 6.52, </v>
      </c>
      <c r="G20" t="str">
        <f xml:space="preserve"> G$1&amp;" " &amp; Tableau1[[#This Row],[Speed]] &amp; ", "</f>
        <v xml:space="preserve">"Speed": 786, </v>
      </c>
      <c r="H20" t="str">
        <f xml:space="preserve"> H$1&amp;" " &amp; Tableau1[[#This Row],[Capacity]] &amp; ", "</f>
        <v xml:space="preserve">"Capacity": 149, </v>
      </c>
      <c r="I20" t="str">
        <f xml:space="preserve"> I$1&amp;" " &amp; Tableau1[[#This Row],[BuyPrice]] &amp; ", "</f>
        <v xml:space="preserve">"BuyPrice": 79674000, </v>
      </c>
      <c r="J20" t="str">
        <f xml:space="preserve"> J$1&amp;" " &amp; Tableau1[[#This Row],[IsAvailable]] &amp; ", "</f>
        <v xml:space="preserve">"IsAvailable": true, </v>
      </c>
      <c r="K20" t="str">
        <f xml:space="preserve"> K$1&amp;" " &amp; Tableau1[[#This Row],[RentPrice]] &amp; ", "</f>
        <v xml:space="preserve">"RentPrice": 0, </v>
      </c>
      <c r="L20" t="str">
        <f xml:space="preserve"> L$1&amp;" " &amp; Tableau1[[#This Row],[RentCautionPrice]] &amp; ", "</f>
        <v xml:space="preserve">"RentCautionPrice": 0, </v>
      </c>
      <c r="M20" t="str">
        <f xml:space="preserve"> M$1&amp;" " &amp; Tableau1[[#This Row],[RentCompany]] &amp; ", "</f>
        <v xml:space="preserve">"RentCompany": "", </v>
      </c>
    </row>
    <row r="21" spans="1:13" x14ac:dyDescent="0.25">
      <c r="A21" t="str">
        <f xml:space="preserve"> $A$1&amp;" """ &amp; Tableau1[[#This Row],[Modele]] &amp; """, "</f>
        <v xml:space="preserve">"Modele": "737-700", </v>
      </c>
      <c r="B21" t="str">
        <f xml:space="preserve"> B$1&amp;" """ &amp; Tableau1[[#This Row],[Constructor]] &amp; """, "</f>
        <v xml:space="preserve">"Constructor": "Boeing", </v>
      </c>
      <c r="C21" t="str">
        <f xml:space="preserve"> C$1&amp;" " &amp; Tableau1[[#This Row],[Category]] &amp; ", "</f>
        <v xml:space="preserve">"Category": 3, </v>
      </c>
      <c r="D21" t="str">
        <f xml:space="preserve"> D$1&amp;" " &amp; Tableau1[[#This Row],[Inauguration]] &amp; ", "</f>
        <v xml:space="preserve">"Inauguration": 1998, </v>
      </c>
      <c r="E21" t="str">
        <f xml:space="preserve"> E$1&amp;" " &amp; Tableau1[[#This Row],[Range]] &amp; ", "</f>
        <v xml:space="preserve">"Range": 6374, </v>
      </c>
      <c r="F21" t="str">
        <f xml:space="preserve"> F$1&amp;" " &amp; Tableau1[[#This Row],[Consumption]] &amp; ", "</f>
        <v xml:space="preserve">"Consumption": 5.07, </v>
      </c>
      <c r="G21" t="str">
        <f xml:space="preserve"> G$1&amp;" " &amp; Tableau1[[#This Row],[Speed]] &amp; ", "</f>
        <v xml:space="preserve">"Speed": 834, </v>
      </c>
      <c r="H21" t="str">
        <f xml:space="preserve"> H$1&amp;" " &amp; Tableau1[[#This Row],[Capacity]] &amp; ", "</f>
        <v xml:space="preserve">"Capacity": 149, </v>
      </c>
      <c r="I21" t="str">
        <f xml:space="preserve"> I$1&amp;" " &amp; Tableau1[[#This Row],[BuyPrice]] &amp; ", "</f>
        <v xml:space="preserve">"BuyPrice": 81304000, </v>
      </c>
      <c r="J21" t="str">
        <f xml:space="preserve"> J$1&amp;" " &amp; Tableau1[[#This Row],[IsAvailable]] &amp; ", "</f>
        <v xml:space="preserve">"IsAvailable": false, </v>
      </c>
      <c r="K21" t="str">
        <f xml:space="preserve"> K$1&amp;" " &amp; Tableau1[[#This Row],[RentPrice]] &amp; ", "</f>
        <v xml:space="preserve">"RentPrice": 0, </v>
      </c>
      <c r="L21" t="str">
        <f xml:space="preserve"> L$1&amp;" " &amp; Tableau1[[#This Row],[RentCautionPrice]] &amp; ", "</f>
        <v xml:space="preserve">"RentCautionPrice": 0, </v>
      </c>
      <c r="M21" t="str">
        <f xml:space="preserve"> M$1&amp;" " &amp; Tableau1[[#This Row],[RentCompany]] &amp; ", "</f>
        <v xml:space="preserve">"RentCompany": "", </v>
      </c>
    </row>
    <row r="22" spans="1:13" x14ac:dyDescent="0.25">
      <c r="A22" t="str">
        <f xml:space="preserve"> $A$1&amp;" """ &amp; Tableau1[[#This Row],[Modele]] &amp; """, "</f>
        <v xml:space="preserve">"Modele": "737-400", </v>
      </c>
      <c r="B22" t="str">
        <f xml:space="preserve"> B$1&amp;" """ &amp; Tableau1[[#This Row],[Constructor]] &amp; """, "</f>
        <v xml:space="preserve">"Constructor": "Boeing", </v>
      </c>
      <c r="C22" t="str">
        <f xml:space="preserve"> C$1&amp;" " &amp; Tableau1[[#This Row],[Category]] &amp; ", "</f>
        <v xml:space="preserve">"Category": 6, </v>
      </c>
      <c r="D22" t="str">
        <f xml:space="preserve"> D$1&amp;" " &amp; Tableau1[[#This Row],[Inauguration]] &amp; ", "</f>
        <v xml:space="preserve">"Inauguration": 1989, </v>
      </c>
      <c r="E22" t="str">
        <f xml:space="preserve"> E$1&amp;" " &amp; Tableau1[[#This Row],[Range]] &amp; ", "</f>
        <v xml:space="preserve">"Range": 3891, </v>
      </c>
      <c r="F22" t="str">
        <f xml:space="preserve"> F$1&amp;" " &amp; Tableau1[[#This Row],[Consumption]] &amp; ", "</f>
        <v xml:space="preserve">"Consumption": 5.86, </v>
      </c>
      <c r="G22" t="str">
        <f xml:space="preserve"> G$1&amp;" " &amp; Tableau1[[#This Row],[Speed]] &amp; ", "</f>
        <v xml:space="preserve">"Speed": 786, </v>
      </c>
      <c r="H22" t="str">
        <f xml:space="preserve"> H$1&amp;" " &amp; Tableau1[[#This Row],[Capacity]] &amp; ", "</f>
        <v xml:space="preserve">"Capacity": 189, </v>
      </c>
      <c r="I22" t="str">
        <f xml:space="preserve"> I$1&amp;" " &amp; Tableau1[[#This Row],[BuyPrice]] &amp; ", "</f>
        <v xml:space="preserve">"BuyPrice": 88043000, </v>
      </c>
      <c r="J22" t="str">
        <f xml:space="preserve"> J$1&amp;" " &amp; Tableau1[[#This Row],[IsAvailable]] &amp; ", "</f>
        <v xml:space="preserve">"IsAvailable": false, </v>
      </c>
      <c r="K22" t="str">
        <f xml:space="preserve"> K$1&amp;" " &amp; Tableau1[[#This Row],[RentPrice]] &amp; ", "</f>
        <v xml:space="preserve">"RentPrice": 0, </v>
      </c>
      <c r="L22" t="str">
        <f xml:space="preserve"> L$1&amp;" " &amp; Tableau1[[#This Row],[RentCautionPrice]] &amp; ", "</f>
        <v xml:space="preserve">"RentCautionPrice": 0, </v>
      </c>
      <c r="M22" t="str">
        <f xml:space="preserve"> M$1&amp;" " &amp; Tableau1[[#This Row],[RentCompany]] &amp; ", "</f>
        <v xml:space="preserve">"RentCompany": "", </v>
      </c>
    </row>
    <row r="23" spans="1:13" x14ac:dyDescent="0.25">
      <c r="A23" t="str">
        <f xml:space="preserve"> $A$1&amp;" """ &amp; Tableau1[[#This Row],[Modele]] &amp; """, "</f>
        <v xml:space="preserve">"Modele": "737-700ER", </v>
      </c>
      <c r="B23" t="str">
        <f xml:space="preserve"> B$1&amp;" """ &amp; Tableau1[[#This Row],[Constructor]] &amp; """, "</f>
        <v xml:space="preserve">"Constructor": "Boeing", </v>
      </c>
      <c r="C23" t="str">
        <f xml:space="preserve"> C$1&amp;" " &amp; Tableau1[[#This Row],[Category]] &amp; ", "</f>
        <v xml:space="preserve">"Category": 5, </v>
      </c>
      <c r="D23" t="str">
        <f xml:space="preserve"> D$1&amp;" " &amp; Tableau1[[#This Row],[Inauguration]] &amp; ", "</f>
        <v xml:space="preserve">"Inauguration": 2007, </v>
      </c>
      <c r="E23" t="str">
        <f xml:space="preserve"> E$1&amp;" " &amp; Tableau1[[#This Row],[Range]] &amp; ", "</f>
        <v xml:space="preserve">"Range": 9080, </v>
      </c>
      <c r="F23" t="str">
        <f xml:space="preserve"> F$1&amp;" " &amp; Tableau1[[#This Row],[Consumption]] &amp; ", "</f>
        <v xml:space="preserve">"Consumption": 5.55, </v>
      </c>
      <c r="G23" t="str">
        <f xml:space="preserve"> G$1&amp;" " &amp; Tableau1[[#This Row],[Speed]] &amp; ", "</f>
        <v xml:space="preserve">"Speed": 834, </v>
      </c>
      <c r="H23" t="str">
        <f xml:space="preserve"> H$1&amp;" " &amp; Tableau1[[#This Row],[Capacity]] &amp; ", "</f>
        <v xml:space="preserve">"Capacity": 149, </v>
      </c>
      <c r="I23" t="str">
        <f xml:space="preserve"> I$1&amp;" " &amp; Tableau1[[#This Row],[BuyPrice]] &amp; ", "</f>
        <v xml:space="preserve">"BuyPrice": 88370000, </v>
      </c>
      <c r="J23" t="str">
        <f xml:space="preserve"> J$1&amp;" " &amp; Tableau1[[#This Row],[IsAvailable]] &amp; ", "</f>
        <v xml:space="preserve">"IsAvailable": true, </v>
      </c>
      <c r="K23" t="str">
        <f xml:space="preserve"> K$1&amp;" " &amp; Tableau1[[#This Row],[RentPrice]] &amp; ", "</f>
        <v xml:space="preserve">"RentPrice": 0, </v>
      </c>
      <c r="L23" t="str">
        <f xml:space="preserve"> L$1&amp;" " &amp; Tableau1[[#This Row],[RentCautionPrice]] &amp; ", "</f>
        <v xml:space="preserve">"RentCautionPrice": 0, </v>
      </c>
      <c r="M23" t="str">
        <f xml:space="preserve"> M$1&amp;" " &amp; Tableau1[[#This Row],[RentCompany]] &amp; ", "</f>
        <v xml:space="preserve">"RentCompany": "", </v>
      </c>
    </row>
    <row r="24" spans="1:13" x14ac:dyDescent="0.25">
      <c r="A24" t="str">
        <f xml:space="preserve"> $A$1&amp;" """ &amp; Tableau1[[#This Row],[Modele]] &amp; """, "</f>
        <v xml:space="preserve">"Modele": "MD-90-30", </v>
      </c>
      <c r="B24" t="str">
        <f xml:space="preserve"> B$1&amp;" """ &amp; Tableau1[[#This Row],[Constructor]] &amp; """, "</f>
        <v xml:space="preserve">"Constructor": "Boeing", </v>
      </c>
      <c r="C24" t="str">
        <f xml:space="preserve"> C$1&amp;" " &amp; Tableau1[[#This Row],[Category]] &amp; ", "</f>
        <v xml:space="preserve">"Category": 5, </v>
      </c>
      <c r="D24" t="str">
        <f xml:space="preserve"> D$1&amp;" " &amp; Tableau1[[#This Row],[Inauguration]] &amp; ", "</f>
        <v xml:space="preserve">"Inauguration": 1995, </v>
      </c>
      <c r="E24" t="str">
        <f xml:space="preserve"> E$1&amp;" " &amp; Tableau1[[#This Row],[Range]] &amp; ", "</f>
        <v xml:space="preserve">"Range": 3861, </v>
      </c>
      <c r="F24" t="str">
        <f xml:space="preserve"> F$1&amp;" " &amp; Tableau1[[#This Row],[Consumption]] &amp; ", "</f>
        <v xml:space="preserve">"Consumption": 6.34, </v>
      </c>
      <c r="G24" t="str">
        <f xml:space="preserve"> G$1&amp;" " &amp; Tableau1[[#This Row],[Speed]] &amp; ", "</f>
        <v xml:space="preserve">"Speed": 807, </v>
      </c>
      <c r="H24" t="str">
        <f xml:space="preserve"> H$1&amp;" " &amp; Tableau1[[#This Row],[Capacity]] &amp; ", "</f>
        <v xml:space="preserve">"Capacity": 167, </v>
      </c>
      <c r="I24" t="str">
        <f xml:space="preserve"> I$1&amp;" " &amp; Tableau1[[#This Row],[BuyPrice]] &amp; ", "</f>
        <v xml:space="preserve">"BuyPrice": 91739000, </v>
      </c>
      <c r="J24" t="str">
        <f xml:space="preserve"> J$1&amp;" " &amp; Tableau1[[#This Row],[IsAvailable]] &amp; ", "</f>
        <v xml:space="preserve">"IsAvailable": false, </v>
      </c>
      <c r="K24" t="str">
        <f xml:space="preserve"> K$1&amp;" " &amp; Tableau1[[#This Row],[RentPrice]] &amp; ", "</f>
        <v xml:space="preserve">"RentPrice": 0, </v>
      </c>
      <c r="L24" t="str">
        <f xml:space="preserve"> L$1&amp;" " &amp; Tableau1[[#This Row],[RentCautionPrice]] &amp; ", "</f>
        <v xml:space="preserve">"RentCautionPrice": 0, </v>
      </c>
      <c r="M24" t="str">
        <f xml:space="preserve"> M$1&amp;" " &amp; Tableau1[[#This Row],[RentCompany]] &amp; ", "</f>
        <v xml:space="preserve">"RentCompany": "", </v>
      </c>
    </row>
    <row r="25" spans="1:13" x14ac:dyDescent="0.25">
      <c r="A25" t="str">
        <f xml:space="preserve"> $A$1&amp;" """ &amp; Tableau1[[#This Row],[Modele]] &amp; """, "</f>
        <v xml:space="preserve">"Modele": "MD-83", </v>
      </c>
      <c r="B25" t="str">
        <f xml:space="preserve"> B$1&amp;" """ &amp; Tableau1[[#This Row],[Constructor]] &amp; """, "</f>
        <v xml:space="preserve">"Constructor": "Boeing", </v>
      </c>
      <c r="C25" t="str">
        <f xml:space="preserve"> C$1&amp;" " &amp; Tableau1[[#This Row],[Category]] &amp; ", "</f>
        <v xml:space="preserve">"Category": 6, </v>
      </c>
      <c r="D25" t="str">
        <f xml:space="preserve"> D$1&amp;" " &amp; Tableau1[[#This Row],[Inauguration]] &amp; ", "</f>
        <v xml:space="preserve">"Inauguration": 1985, </v>
      </c>
      <c r="E25" t="str">
        <f xml:space="preserve"> E$1&amp;" " &amp; Tableau1[[#This Row],[Range]] &amp; ", "</f>
        <v xml:space="preserve">"Range": 4637, </v>
      </c>
      <c r="F25" t="str">
        <f xml:space="preserve"> F$1&amp;" " &amp; Tableau1[[#This Row],[Consumption]] &amp; ", "</f>
        <v xml:space="preserve">"Consumption": 6.33, </v>
      </c>
      <c r="G25" t="str">
        <f xml:space="preserve"> G$1&amp;" " &amp; Tableau1[[#This Row],[Speed]] &amp; ", "</f>
        <v xml:space="preserve">"Speed": 807, </v>
      </c>
      <c r="H25" t="str">
        <f xml:space="preserve"> H$1&amp;" " &amp; Tableau1[[#This Row],[Capacity]] &amp; ", "</f>
        <v xml:space="preserve">"Capacity": 167, </v>
      </c>
      <c r="I25" t="str">
        <f xml:space="preserve"> I$1&amp;" " &amp; Tableau1[[#This Row],[BuyPrice]] &amp; ", "</f>
        <v xml:space="preserve">"BuyPrice": 92935000, </v>
      </c>
      <c r="J25" t="str">
        <f xml:space="preserve"> J$1&amp;" " &amp; Tableau1[[#This Row],[IsAvailable]] &amp; ", "</f>
        <v xml:space="preserve">"IsAvailable": true, </v>
      </c>
      <c r="K25" t="str">
        <f xml:space="preserve"> K$1&amp;" " &amp; Tableau1[[#This Row],[RentPrice]] &amp; ", "</f>
        <v xml:space="preserve">"RentPrice": 0, </v>
      </c>
      <c r="L25" t="str">
        <f xml:space="preserve"> L$1&amp;" " &amp; Tableau1[[#This Row],[RentCautionPrice]] &amp; ", "</f>
        <v xml:space="preserve">"RentCautionPrice": 0, </v>
      </c>
      <c r="M25" t="str">
        <f xml:space="preserve"> M$1&amp;" " &amp; Tableau1[[#This Row],[RentCompany]] &amp; ", "</f>
        <v xml:space="preserve">"RentCompany": "", </v>
      </c>
    </row>
    <row r="26" spans="1:13" x14ac:dyDescent="0.25">
      <c r="A26" t="str">
        <f xml:space="preserve"> $A$1&amp;" """ &amp; Tableau1[[#This Row],[Modele]] &amp; """, "</f>
        <v xml:space="preserve">"Modele": "737-800", </v>
      </c>
      <c r="B26" t="str">
        <f xml:space="preserve"> B$1&amp;" """ &amp; Tableau1[[#This Row],[Constructor]] &amp; """, "</f>
        <v xml:space="preserve">"Constructor": "Boeing", </v>
      </c>
      <c r="C26" t="str">
        <f xml:space="preserve"> C$1&amp;" " &amp; Tableau1[[#This Row],[Category]] &amp; ", "</f>
        <v xml:space="preserve">"Category": 6, </v>
      </c>
      <c r="D26" t="str">
        <f xml:space="preserve"> D$1&amp;" " &amp; Tableau1[[#This Row],[Inauguration]] &amp; ", "</f>
        <v xml:space="preserve">"Inauguration": 1998, </v>
      </c>
      <c r="E26" t="str">
        <f xml:space="preserve"> E$1&amp;" " &amp; Tableau1[[#This Row],[Range]] &amp; ", "</f>
        <v xml:space="preserve">"Range": 5772, </v>
      </c>
      <c r="F26" t="str">
        <f xml:space="preserve"> F$1&amp;" " &amp; Tableau1[[#This Row],[Consumption]] &amp; ", "</f>
        <v xml:space="preserve">"Consumption": 4.42, </v>
      </c>
      <c r="G26" t="str">
        <f xml:space="preserve"> G$1&amp;" " &amp; Tableau1[[#This Row],[Speed]] &amp; ", "</f>
        <v xml:space="preserve">"Speed": 834, </v>
      </c>
      <c r="H26" t="str">
        <f xml:space="preserve"> H$1&amp;" " &amp; Tableau1[[#This Row],[Capacity]] &amp; ", "</f>
        <v xml:space="preserve">"Capacity": 189, </v>
      </c>
      <c r="I26" t="str">
        <f xml:space="preserve"> I$1&amp;" " &amp; Tableau1[[#This Row],[BuyPrice]] &amp; ", "</f>
        <v xml:space="preserve">"BuyPrice": 96848000, </v>
      </c>
      <c r="J26" t="str">
        <f xml:space="preserve"> J$1&amp;" " &amp; Tableau1[[#This Row],[IsAvailable]] &amp; ", "</f>
        <v xml:space="preserve">"IsAvailable": false, </v>
      </c>
      <c r="K26" t="str">
        <f xml:space="preserve"> K$1&amp;" " &amp; Tableau1[[#This Row],[RentPrice]] &amp; ", "</f>
        <v xml:space="preserve">"RentPrice": 0, </v>
      </c>
      <c r="L26" t="str">
        <f xml:space="preserve"> L$1&amp;" " &amp; Tableau1[[#This Row],[RentCautionPrice]] &amp; ", "</f>
        <v xml:space="preserve">"RentCautionPrice": 0, </v>
      </c>
      <c r="M26" t="str">
        <f xml:space="preserve"> M$1&amp;" " &amp; Tableau1[[#This Row],[RentCompany]] &amp; ", "</f>
        <v xml:space="preserve">"RentCompany": "", </v>
      </c>
    </row>
    <row r="27" spans="1:13" x14ac:dyDescent="0.25">
      <c r="A27" t="str">
        <f xml:space="preserve"> $A$1&amp;" """ &amp; Tableau1[[#This Row],[Modele]] &amp; """, "</f>
        <v xml:space="preserve">"Modele": "737-900ER", </v>
      </c>
      <c r="B27" t="str">
        <f xml:space="preserve"> B$1&amp;" """ &amp; Tableau1[[#This Row],[Constructor]] &amp; """, "</f>
        <v xml:space="preserve">"Constructor": "Boeing", </v>
      </c>
      <c r="C27" t="str">
        <f xml:space="preserve"> C$1&amp;" " &amp; Tableau1[[#This Row],[Category]] &amp; ", "</f>
        <v xml:space="preserve">"Category": 6, </v>
      </c>
      <c r="D27" t="str">
        <f xml:space="preserve"> D$1&amp;" " &amp; Tableau1[[#This Row],[Inauguration]] &amp; ", "</f>
        <v xml:space="preserve">"Inauguration": 2007, </v>
      </c>
      <c r="E27" t="str">
        <f xml:space="preserve"> E$1&amp;" " &amp; Tableau1[[#This Row],[Range]] &amp; ", "</f>
        <v xml:space="preserve">"Range": 6050, </v>
      </c>
      <c r="F27" t="str">
        <f xml:space="preserve"> F$1&amp;" " &amp; Tableau1[[#This Row],[Consumption]] &amp; ", "</f>
        <v xml:space="preserve">"Consumption": 4.13, </v>
      </c>
      <c r="G27" t="str">
        <f xml:space="preserve"> G$1&amp;" " &amp; Tableau1[[#This Row],[Speed]] &amp; ", "</f>
        <v xml:space="preserve">"Speed": 834, </v>
      </c>
      <c r="H27" t="str">
        <f xml:space="preserve"> H$1&amp;" " &amp; Tableau1[[#This Row],[Capacity]] &amp; ", "</f>
        <v xml:space="preserve">"Capacity": 220, </v>
      </c>
      <c r="I27" t="str">
        <f xml:space="preserve"> I$1&amp;" " &amp; Tableau1[[#This Row],[BuyPrice]] &amp; ", "</f>
        <v xml:space="preserve">"BuyPrice": 102826000, </v>
      </c>
      <c r="J27" t="str">
        <f xml:space="preserve"> J$1&amp;" " &amp; Tableau1[[#This Row],[IsAvailable]] &amp; ", "</f>
        <v xml:space="preserve">"IsAvailable": false, </v>
      </c>
      <c r="K27" t="str">
        <f xml:space="preserve"> K$1&amp;" " &amp; Tableau1[[#This Row],[RentPrice]] &amp; ", "</f>
        <v xml:space="preserve">"RentPrice": 0, </v>
      </c>
      <c r="L27" t="str">
        <f xml:space="preserve"> L$1&amp;" " &amp; Tableau1[[#This Row],[RentCautionPrice]] &amp; ", "</f>
        <v xml:space="preserve">"RentCautionPrice": 0, </v>
      </c>
      <c r="M27" t="str">
        <f xml:space="preserve"> M$1&amp;" " &amp; Tableau1[[#This Row],[RentCompany]] &amp; ", "</f>
        <v xml:space="preserve">"RentCompany": "", </v>
      </c>
    </row>
    <row r="28" spans="1:13" x14ac:dyDescent="0.25">
      <c r="A28" t="str">
        <f xml:space="preserve"> $A$1&amp;" """ &amp; Tableau1[[#This Row],[Modele]] &amp; """, "</f>
        <v xml:space="preserve">"Modele": "757-200", </v>
      </c>
      <c r="B28" t="str">
        <f xml:space="preserve"> B$1&amp;" """ &amp; Tableau1[[#This Row],[Constructor]] &amp; """, "</f>
        <v xml:space="preserve">"Constructor": "Boeing", </v>
      </c>
      <c r="C28" t="str">
        <f xml:space="preserve"> C$1&amp;" " &amp; Tableau1[[#This Row],[Category]] &amp; ", "</f>
        <v xml:space="preserve">"Category": 5, </v>
      </c>
      <c r="D28" t="str">
        <f xml:space="preserve"> D$1&amp;" " &amp; Tableau1[[#This Row],[Inauguration]] &amp; ", "</f>
        <v xml:space="preserve">"Inauguration": 1983, </v>
      </c>
      <c r="E28" t="str">
        <f xml:space="preserve"> E$1&amp;" " &amp; Tableau1[[#This Row],[Range]] &amp; ", "</f>
        <v xml:space="preserve">"Range": 7593, </v>
      </c>
      <c r="F28" t="str">
        <f xml:space="preserve"> F$1&amp;" " &amp; Tableau1[[#This Row],[Consumption]] &amp; ", "</f>
        <v xml:space="preserve">"Consumption": 4.44, </v>
      </c>
      <c r="G28" t="str">
        <f xml:space="preserve"> G$1&amp;" " &amp; Tableau1[[#This Row],[Speed]] &amp; ", "</f>
        <v xml:space="preserve">"Speed": 850, </v>
      </c>
      <c r="H28" t="str">
        <f xml:space="preserve"> H$1&amp;" " &amp; Tableau1[[#This Row],[Capacity]] &amp; ", "</f>
        <v xml:space="preserve">"Capacity": 239, </v>
      </c>
      <c r="I28" t="str">
        <f xml:space="preserve"> I$1&amp;" " &amp; Tableau1[[#This Row],[BuyPrice]] &amp; ", "</f>
        <v xml:space="preserve">"BuyPrice": 121304000, </v>
      </c>
      <c r="J28" t="str">
        <f xml:space="preserve"> J$1&amp;" " &amp; Tableau1[[#This Row],[IsAvailable]] &amp; ", "</f>
        <v xml:space="preserve">"IsAvailable": true, </v>
      </c>
      <c r="K28" t="str">
        <f xml:space="preserve"> K$1&amp;" " &amp; Tableau1[[#This Row],[RentPrice]] &amp; ", "</f>
        <v xml:space="preserve">"RentPrice": 0, </v>
      </c>
      <c r="L28" t="str">
        <f xml:space="preserve"> L$1&amp;" " &amp; Tableau1[[#This Row],[RentCautionPrice]] &amp; ", "</f>
        <v xml:space="preserve">"RentCautionPrice": 0, </v>
      </c>
      <c r="M28" t="str">
        <f xml:space="preserve"> M$1&amp;" " &amp; Tableau1[[#This Row],[RentCompany]] &amp; ", "</f>
        <v xml:space="preserve">"RentCompany": "", </v>
      </c>
    </row>
    <row r="29" spans="1:13" x14ac:dyDescent="0.25">
      <c r="A29" t="str">
        <f xml:space="preserve"> $A$1&amp;" """ &amp; Tableau1[[#This Row],[Modele]] &amp; """, "</f>
        <v xml:space="preserve">"Modele": "707-320C", </v>
      </c>
      <c r="B29" t="str">
        <f xml:space="preserve"> B$1&amp;" """ &amp; Tableau1[[#This Row],[Constructor]] &amp; """, "</f>
        <v xml:space="preserve">"Constructor": "Boeing", </v>
      </c>
      <c r="C29" t="str">
        <f xml:space="preserve"> C$1&amp;" " &amp; Tableau1[[#This Row],[Category]] &amp; ", "</f>
        <v xml:space="preserve">"Category": 10, </v>
      </c>
      <c r="D29" t="str">
        <f xml:space="preserve"> D$1&amp;" " &amp; Tableau1[[#This Row],[Inauguration]] &amp; ", "</f>
        <v xml:space="preserve">"Inauguration": 1965, </v>
      </c>
      <c r="E29" t="str">
        <f xml:space="preserve"> E$1&amp;" " &amp; Tableau1[[#This Row],[Range]] &amp; ", "</f>
        <v xml:space="preserve">"Range": 9917, </v>
      </c>
      <c r="F29" t="str">
        <f xml:space="preserve"> F$1&amp;" " &amp; Tableau1[[#This Row],[Consumption]] &amp; ", "</f>
        <v xml:space="preserve">"Consumption": 7.7, </v>
      </c>
      <c r="G29" t="str">
        <f xml:space="preserve"> G$1&amp;" " &amp; Tableau1[[#This Row],[Speed]] &amp; ", "</f>
        <v xml:space="preserve">"Speed": 890, </v>
      </c>
      <c r="H29" t="str">
        <f xml:space="preserve"> H$1&amp;" " &amp; Tableau1[[#This Row],[Capacity]] &amp; ", "</f>
        <v xml:space="preserve">"Capacity": 219, </v>
      </c>
      <c r="I29" t="str">
        <f xml:space="preserve"> I$1&amp;" " &amp; Tableau1[[#This Row],[BuyPrice]] &amp; ", "</f>
        <v xml:space="preserve">"BuyPrice": 135870000, </v>
      </c>
      <c r="J29" t="str">
        <f xml:space="preserve"> J$1&amp;" " &amp; Tableau1[[#This Row],[IsAvailable]] &amp; ", "</f>
        <v xml:space="preserve">"IsAvailable": true, </v>
      </c>
      <c r="K29" t="str">
        <f xml:space="preserve"> K$1&amp;" " &amp; Tableau1[[#This Row],[RentPrice]] &amp; ", "</f>
        <v xml:space="preserve">"RentPrice": 0, </v>
      </c>
      <c r="L29" t="str">
        <f xml:space="preserve"> L$1&amp;" " &amp; Tableau1[[#This Row],[RentCautionPrice]] &amp; ", "</f>
        <v xml:space="preserve">"RentCautionPrice": 0, </v>
      </c>
      <c r="M29" t="str">
        <f xml:space="preserve"> M$1&amp;" " &amp; Tableau1[[#This Row],[RentCompany]] &amp; ", "</f>
        <v xml:space="preserve">"RentCompany": "", </v>
      </c>
    </row>
    <row r="30" spans="1:13" x14ac:dyDescent="0.25">
      <c r="A30" t="str">
        <f xml:space="preserve"> $A$1&amp;" """ &amp; Tableau1[[#This Row],[Modele]] &amp; """, "</f>
        <v xml:space="preserve">"Modele": "767-200ER", </v>
      </c>
      <c r="B30" t="str">
        <f xml:space="preserve"> B$1&amp;" """ &amp; Tableau1[[#This Row],[Constructor]] &amp; """, "</f>
        <v xml:space="preserve">"Constructor": "Boeing", </v>
      </c>
      <c r="C30" t="str">
        <f xml:space="preserve"> C$1&amp;" " &amp; Tableau1[[#This Row],[Category]] &amp; ", "</f>
        <v xml:space="preserve">"Category": 6, </v>
      </c>
      <c r="D30" t="str">
        <f xml:space="preserve"> D$1&amp;" " &amp; Tableau1[[#This Row],[Inauguration]] &amp; ", "</f>
        <v xml:space="preserve">"Inauguration": 1984, </v>
      </c>
      <c r="E30" t="str">
        <f xml:space="preserve"> E$1&amp;" " &amp; Tableau1[[#This Row],[Range]] &amp; ", "</f>
        <v xml:space="preserve">"Range": 11832, </v>
      </c>
      <c r="F30" t="str">
        <f xml:space="preserve"> F$1&amp;" " &amp; Tableau1[[#This Row],[Consumption]] &amp; ", "</f>
        <v xml:space="preserve">"Consumption": 4.9, </v>
      </c>
      <c r="G30" t="str">
        <f xml:space="preserve"> G$1&amp;" " &amp; Tableau1[[#This Row],[Speed]] &amp; ", "</f>
        <v xml:space="preserve">"Speed": 850, </v>
      </c>
      <c r="H30" t="str">
        <f xml:space="preserve"> H$1&amp;" " &amp; Tableau1[[#This Row],[Capacity]] &amp; ", "</f>
        <v xml:space="preserve">"Capacity": 290, </v>
      </c>
      <c r="I30" t="str">
        <f xml:space="preserve"> I$1&amp;" " &amp; Tableau1[[#This Row],[BuyPrice]] &amp; ", "</f>
        <v xml:space="preserve">"BuyPrice": 174130000, </v>
      </c>
      <c r="J30" t="str">
        <f xml:space="preserve"> J$1&amp;" " &amp; Tableau1[[#This Row],[IsAvailable]] &amp; ", "</f>
        <v xml:space="preserve">"IsAvailable": true, </v>
      </c>
      <c r="K30" t="str">
        <f xml:space="preserve"> K$1&amp;" " &amp; Tableau1[[#This Row],[RentPrice]] &amp; ", "</f>
        <v xml:space="preserve">"RentPrice": 0, </v>
      </c>
      <c r="L30" t="str">
        <f xml:space="preserve"> L$1&amp;" " &amp; Tableau1[[#This Row],[RentCautionPrice]] &amp; ", "</f>
        <v xml:space="preserve">"RentCautionPrice": 0, </v>
      </c>
      <c r="M30" t="str">
        <f xml:space="preserve"> M$1&amp;" " &amp; Tableau1[[#This Row],[RentCompany]] &amp; ", "</f>
        <v xml:space="preserve">"RentCompany": "", </v>
      </c>
    </row>
    <row r="31" spans="1:13" x14ac:dyDescent="0.25">
      <c r="A31" t="str">
        <f xml:space="preserve"> $A$1&amp;" """ &amp; Tableau1[[#This Row],[Modele]] &amp; """, "</f>
        <v xml:space="preserve">"Modele": "767-300ER", </v>
      </c>
      <c r="B31" t="str">
        <f xml:space="preserve"> B$1&amp;" """ &amp; Tableau1[[#This Row],[Constructor]] &amp; """, "</f>
        <v xml:space="preserve">"Constructor": "Boeing", </v>
      </c>
      <c r="C31" t="str">
        <f xml:space="preserve"> C$1&amp;" " &amp; Tableau1[[#This Row],[Category]] &amp; ", "</f>
        <v xml:space="preserve">"Category": 7, </v>
      </c>
      <c r="D31" t="str">
        <f xml:space="preserve"> D$1&amp;" " &amp; Tableau1[[#This Row],[Inauguration]] &amp; ", "</f>
        <v xml:space="preserve">"Inauguration": 1988, </v>
      </c>
      <c r="E31" t="str">
        <f xml:space="preserve"> E$1&amp;" " &amp; Tableau1[[#This Row],[Range]] &amp; ", "</f>
        <v xml:space="preserve">"Range": 11100, </v>
      </c>
      <c r="F31" t="str">
        <f xml:space="preserve"> F$1&amp;" " &amp; Tableau1[[#This Row],[Consumption]] &amp; ", "</f>
        <v xml:space="preserve">"Consumption": 4.31, </v>
      </c>
      <c r="G31" t="str">
        <f xml:space="preserve"> G$1&amp;" " &amp; Tableau1[[#This Row],[Speed]] &amp; ", "</f>
        <v xml:space="preserve">"Speed": 850, </v>
      </c>
      <c r="H31" t="str">
        <f xml:space="preserve"> H$1&amp;" " &amp; Tableau1[[#This Row],[Capacity]] &amp; ", "</f>
        <v xml:space="preserve">"Capacity": 351, </v>
      </c>
      <c r="I31" t="str">
        <f xml:space="preserve"> I$1&amp;" " &amp; Tableau1[[#This Row],[BuyPrice]] &amp; ", "</f>
        <v xml:space="preserve">"BuyPrice": 198696000, </v>
      </c>
      <c r="J31" t="str">
        <f xml:space="preserve"> J$1&amp;" " &amp; Tableau1[[#This Row],[IsAvailable]] &amp; ", "</f>
        <v xml:space="preserve">"IsAvailable": true, </v>
      </c>
      <c r="K31" t="str">
        <f xml:space="preserve"> K$1&amp;" " &amp; Tableau1[[#This Row],[RentPrice]] &amp; ", "</f>
        <v xml:space="preserve">"RentPrice": 0, </v>
      </c>
      <c r="L31" t="str">
        <f xml:space="preserve"> L$1&amp;" " &amp; Tableau1[[#This Row],[RentCautionPrice]] &amp; ", "</f>
        <v xml:space="preserve">"RentCautionPrice": 0, </v>
      </c>
      <c r="M31" t="str">
        <f xml:space="preserve"> M$1&amp;" " &amp; Tableau1[[#This Row],[RentCompany]] &amp; ", "</f>
        <v xml:space="preserve">"RentCompany": "", </v>
      </c>
    </row>
    <row r="32" spans="1:13" x14ac:dyDescent="0.25">
      <c r="A32" t="str">
        <f xml:space="preserve"> $A$1&amp;" """ &amp; Tableau1[[#This Row],[Modele]] &amp; """, "</f>
        <v xml:space="preserve">"Modele": "767-400ER", </v>
      </c>
      <c r="B32" t="str">
        <f xml:space="preserve"> B$1&amp;" """ &amp; Tableau1[[#This Row],[Constructor]] &amp; """, "</f>
        <v xml:space="preserve">"Constructor": "Boeing", </v>
      </c>
      <c r="C32" t="str">
        <f xml:space="preserve"> C$1&amp;" " &amp; Tableau1[[#This Row],[Category]] &amp; ", "</f>
        <v xml:space="preserve">"Category": 9, </v>
      </c>
      <c r="D32" t="str">
        <f xml:space="preserve"> D$1&amp;" " &amp; Tableau1[[#This Row],[Inauguration]] &amp; ", "</f>
        <v xml:space="preserve">"Inauguration": 2000, </v>
      </c>
      <c r="E32" t="str">
        <f xml:space="preserve"> E$1&amp;" " &amp; Tableau1[[#This Row],[Range]] &amp; ", "</f>
        <v xml:space="preserve">"Range": 10424, </v>
      </c>
      <c r="F32" t="str">
        <f xml:space="preserve"> F$1&amp;" " &amp; Tableau1[[#This Row],[Consumption]] &amp; ", "</f>
        <v xml:space="preserve">"Consumption": 4.3, </v>
      </c>
      <c r="G32" t="str">
        <f xml:space="preserve"> G$1&amp;" " &amp; Tableau1[[#This Row],[Speed]] &amp; ", "</f>
        <v xml:space="preserve">"Speed": 850, </v>
      </c>
      <c r="H32" t="str">
        <f xml:space="preserve"> H$1&amp;" " &amp; Tableau1[[#This Row],[Capacity]] &amp; ", "</f>
        <v xml:space="preserve">"Capacity": 375, </v>
      </c>
      <c r="I32" t="str">
        <f xml:space="preserve"> I$1&amp;" " &amp; Tableau1[[#This Row],[BuyPrice]] &amp; ", "</f>
        <v xml:space="preserve">"BuyPrice": 218261000, </v>
      </c>
      <c r="J32" t="str">
        <f xml:space="preserve"> J$1&amp;" " &amp; Tableau1[[#This Row],[IsAvailable]] &amp; ", "</f>
        <v xml:space="preserve">"IsAvailable": false, </v>
      </c>
      <c r="K32" t="str">
        <f xml:space="preserve"> K$1&amp;" " &amp; Tableau1[[#This Row],[RentPrice]] &amp; ", "</f>
        <v xml:space="preserve">"RentPrice": 0, </v>
      </c>
      <c r="L32" t="str">
        <f xml:space="preserve"> L$1&amp;" " &amp; Tableau1[[#This Row],[RentCautionPrice]] &amp; ", "</f>
        <v xml:space="preserve">"RentCautionPrice": 0, </v>
      </c>
      <c r="M32" t="str">
        <f xml:space="preserve"> M$1&amp;" " &amp; Tableau1[[#This Row],[RentCompany]] &amp; ", "</f>
        <v xml:space="preserve">"RentCompany": "", </v>
      </c>
    </row>
    <row r="33" spans="1:13" x14ac:dyDescent="0.25">
      <c r="A33" t="str">
        <f xml:space="preserve"> $A$1&amp;" """ &amp; Tableau1[[#This Row],[Modele]] &amp; """, "</f>
        <v xml:space="preserve">"Modele": "787-8", </v>
      </c>
      <c r="B33" t="str">
        <f xml:space="preserve"> B$1&amp;" """ &amp; Tableau1[[#This Row],[Constructor]] &amp; """, "</f>
        <v xml:space="preserve">"Constructor": "Boeing", </v>
      </c>
      <c r="C33" t="str">
        <f xml:space="preserve"> C$1&amp;" " &amp; Tableau1[[#This Row],[Category]] &amp; ", "</f>
        <v xml:space="preserve">"Category": 8, </v>
      </c>
      <c r="D33" t="str">
        <f xml:space="preserve"> D$1&amp;" " &amp; Tableau1[[#This Row],[Inauguration]] &amp; ", "</f>
        <v xml:space="preserve">"Inauguration": 2011, </v>
      </c>
      <c r="E33" t="str">
        <f xml:space="preserve"> E$1&amp;" " &amp; Tableau1[[#This Row],[Range]] &amp; ", "</f>
        <v xml:space="preserve">"Range": 15196, </v>
      </c>
      <c r="F33" t="str">
        <f xml:space="preserve"> F$1&amp;" " &amp; Tableau1[[#This Row],[Consumption]] &amp; ", "</f>
        <v xml:space="preserve">"Consumption": 4.13, </v>
      </c>
      <c r="G33" t="str">
        <f xml:space="preserve"> G$1&amp;" " &amp; Tableau1[[#This Row],[Speed]] &amp; ", "</f>
        <v xml:space="preserve">"Speed": 903, </v>
      </c>
      <c r="H33" t="str">
        <f xml:space="preserve"> H$1&amp;" " &amp; Tableau1[[#This Row],[Capacity]] &amp; ", "</f>
        <v xml:space="preserve">"Capacity": 381, </v>
      </c>
      <c r="I33" t="str">
        <f xml:space="preserve"> I$1&amp;" " &amp; Tableau1[[#This Row],[BuyPrice]] &amp; ", "</f>
        <v xml:space="preserve">"BuyPrice": 224783000, </v>
      </c>
      <c r="J33" t="str">
        <f xml:space="preserve"> J$1&amp;" " &amp; Tableau1[[#This Row],[IsAvailable]] &amp; ", "</f>
        <v xml:space="preserve">"IsAvailable": true, </v>
      </c>
      <c r="K33" t="str">
        <f xml:space="preserve"> K$1&amp;" " &amp; Tableau1[[#This Row],[RentPrice]] &amp; ", "</f>
        <v xml:space="preserve">"RentPrice": 0, </v>
      </c>
      <c r="L33" t="str">
        <f xml:space="preserve"> L$1&amp;" " &amp; Tableau1[[#This Row],[RentCautionPrice]] &amp; ", "</f>
        <v xml:space="preserve">"RentCautionPrice": 0, </v>
      </c>
      <c r="M33" t="str">
        <f xml:space="preserve"> M$1&amp;" " &amp; Tableau1[[#This Row],[RentCompany]] &amp; ", "</f>
        <v xml:space="preserve">"RentCompany": "", </v>
      </c>
    </row>
    <row r="34" spans="1:13" x14ac:dyDescent="0.25">
      <c r="A34" t="str">
        <f xml:space="preserve"> $A$1&amp;" """ &amp; Tableau1[[#This Row],[Modele]] &amp; """, "</f>
        <v xml:space="preserve">"Modele": "MD-11", </v>
      </c>
      <c r="B34" t="str">
        <f xml:space="preserve"> B$1&amp;" """ &amp; Tableau1[[#This Row],[Constructor]] &amp; """, "</f>
        <v xml:space="preserve">"Constructor": "Boeing", </v>
      </c>
      <c r="C34" t="str">
        <f xml:space="preserve"> C$1&amp;" " &amp; Tableau1[[#This Row],[Category]] &amp; ", "</f>
        <v xml:space="preserve">"Category": 9, </v>
      </c>
      <c r="D34" t="str">
        <f xml:space="preserve"> D$1&amp;" " &amp; Tableau1[[#This Row],[Inauguration]] &amp; ", "</f>
        <v xml:space="preserve">"Inauguration": 1988, </v>
      </c>
      <c r="E34" t="str">
        <f xml:space="preserve"> E$1&amp;" " &amp; Tableau1[[#This Row],[Range]] &amp; ", "</f>
        <v xml:space="preserve">"Range": 12270, </v>
      </c>
      <c r="F34" t="str">
        <f xml:space="preserve"> F$1&amp;" " &amp; Tableau1[[#This Row],[Consumption]] &amp; ", "</f>
        <v xml:space="preserve">"Consumption": 5.38, </v>
      </c>
      <c r="G34" t="str">
        <f xml:space="preserve"> G$1&amp;" " &amp; Tableau1[[#This Row],[Speed]] &amp; ", "</f>
        <v xml:space="preserve">"Speed": 876, </v>
      </c>
      <c r="H34" t="str">
        <f xml:space="preserve"> H$1&amp;" " &amp; Tableau1[[#This Row],[Capacity]] &amp; ", "</f>
        <v xml:space="preserve">"Capacity": 410, </v>
      </c>
      <c r="I34" t="str">
        <f xml:space="preserve"> I$1&amp;" " &amp; Tableau1[[#This Row],[BuyPrice]] &amp; ", "</f>
        <v xml:space="preserve">"BuyPrice": 252174000, </v>
      </c>
      <c r="J34" t="str">
        <f xml:space="preserve"> J$1&amp;" " &amp; Tableau1[[#This Row],[IsAvailable]] &amp; ", "</f>
        <v xml:space="preserve">"IsAvailable": true, </v>
      </c>
      <c r="K34" t="str">
        <f xml:space="preserve"> K$1&amp;" " &amp; Tableau1[[#This Row],[RentPrice]] &amp; ", "</f>
        <v xml:space="preserve">"RentPrice": 0, </v>
      </c>
      <c r="L34" t="str">
        <f xml:space="preserve"> L$1&amp;" " &amp; Tableau1[[#This Row],[RentCautionPrice]] &amp; ", "</f>
        <v xml:space="preserve">"RentCautionPrice": 0, </v>
      </c>
      <c r="M34" t="str">
        <f xml:space="preserve"> M$1&amp;" " &amp; Tableau1[[#This Row],[RentCompany]] &amp; ", "</f>
        <v xml:space="preserve">"RentCompany": "", </v>
      </c>
    </row>
    <row r="35" spans="1:13" x14ac:dyDescent="0.25">
      <c r="A35" t="str">
        <f xml:space="preserve"> $A$1&amp;" """ &amp; Tableau1[[#This Row],[Modele]] &amp; """, "</f>
        <v xml:space="preserve">"Modele": "777-200", </v>
      </c>
      <c r="B35" t="str">
        <f xml:space="preserve"> B$1&amp;" """ &amp; Tableau1[[#This Row],[Constructor]] &amp; """, "</f>
        <v xml:space="preserve">"Constructor": "Boeing", </v>
      </c>
      <c r="C35" t="str">
        <f xml:space="preserve"> C$1&amp;" " &amp; Tableau1[[#This Row],[Category]] &amp; ", "</f>
        <v xml:space="preserve">"Category": 6, </v>
      </c>
      <c r="D35" t="str">
        <f xml:space="preserve"> D$1&amp;" " &amp; Tableau1[[#This Row],[Inauguration]] &amp; ", "</f>
        <v xml:space="preserve">"Inauguration": 1995, </v>
      </c>
      <c r="E35" t="str">
        <f xml:space="preserve"> E$1&amp;" " &amp; Tableau1[[#This Row],[Range]] &amp; ", "</f>
        <v xml:space="preserve">"Range": 9710, </v>
      </c>
      <c r="F35" t="str">
        <f xml:space="preserve"> F$1&amp;" " &amp; Tableau1[[#This Row],[Consumption]] &amp; ", "</f>
        <v xml:space="preserve">"Consumption": 5.08, </v>
      </c>
      <c r="G35" t="str">
        <f xml:space="preserve"> G$1&amp;" " &amp; Tableau1[[#This Row],[Speed]] &amp; ", "</f>
        <v xml:space="preserve">"Speed": 892, </v>
      </c>
      <c r="H35" t="str">
        <f xml:space="preserve"> H$1&amp;" " &amp; Tableau1[[#This Row],[Capacity]] &amp; ", "</f>
        <v xml:space="preserve">"Capacity": 440, </v>
      </c>
      <c r="I35" t="str">
        <f xml:space="preserve"> I$1&amp;" " &amp; Tableau1[[#This Row],[BuyPrice]] &amp; ", "</f>
        <v xml:space="preserve">"BuyPrice": 259348000, </v>
      </c>
      <c r="J35" t="str">
        <f xml:space="preserve"> J$1&amp;" " &amp; Tableau1[[#This Row],[IsAvailable]] &amp; ", "</f>
        <v xml:space="preserve">"IsAvailable": true, </v>
      </c>
      <c r="K35" t="str">
        <f xml:space="preserve"> K$1&amp;" " &amp; Tableau1[[#This Row],[RentPrice]] &amp; ", "</f>
        <v xml:space="preserve">"RentPrice": 0, </v>
      </c>
      <c r="L35" t="str">
        <f xml:space="preserve"> L$1&amp;" " &amp; Tableau1[[#This Row],[RentCautionPrice]] &amp; ", "</f>
        <v xml:space="preserve">"RentCautionPrice": 0, </v>
      </c>
      <c r="M35" t="str">
        <f xml:space="preserve"> M$1&amp;" " &amp; Tableau1[[#This Row],[RentCompany]] &amp; ", "</f>
        <v xml:space="preserve">"RentCompany": "", </v>
      </c>
    </row>
    <row r="36" spans="1:13" x14ac:dyDescent="0.25">
      <c r="A36" t="str">
        <f xml:space="preserve"> $A$1&amp;" """ &amp; Tableau1[[#This Row],[Modele]] &amp; """, "</f>
        <v xml:space="preserve">"Modele": "787-9", </v>
      </c>
      <c r="B36" t="str">
        <f xml:space="preserve"> B$1&amp;" """ &amp; Tableau1[[#This Row],[Constructor]] &amp; """, "</f>
        <v xml:space="preserve">"Constructor": "Boeing", </v>
      </c>
      <c r="C36" t="str">
        <f xml:space="preserve"> C$1&amp;" " &amp; Tableau1[[#This Row],[Category]] &amp; ", "</f>
        <v xml:space="preserve">"Category": 8, </v>
      </c>
      <c r="D36" t="str">
        <f xml:space="preserve"> D$1&amp;" " &amp; Tableau1[[#This Row],[Inauguration]] &amp; ", "</f>
        <v xml:space="preserve">"Inauguration": 2013, </v>
      </c>
      <c r="E36" t="str">
        <f xml:space="preserve"> E$1&amp;" " &amp; Tableau1[[#This Row],[Range]] &amp; ", "</f>
        <v xml:space="preserve">"Range": 15556, </v>
      </c>
      <c r="F36" t="str">
        <f xml:space="preserve"> F$1&amp;" " &amp; Tableau1[[#This Row],[Consumption]] &amp; ", "</f>
        <v xml:space="preserve">"Consumption": 3.93, </v>
      </c>
      <c r="G36" t="str">
        <f xml:space="preserve"> G$1&amp;" " &amp; Tableau1[[#This Row],[Speed]] &amp; ", "</f>
        <v xml:space="preserve">"Speed": 905, </v>
      </c>
      <c r="H36" t="str">
        <f xml:space="preserve"> H$1&amp;" " &amp; Tableau1[[#This Row],[Capacity]] &amp; ", "</f>
        <v xml:space="preserve">"Capacity": 420, </v>
      </c>
      <c r="I36" t="str">
        <f xml:space="preserve"> I$1&amp;" " &amp; Tableau1[[#This Row],[BuyPrice]] &amp; ", "</f>
        <v xml:space="preserve">"BuyPrice": 271196000, </v>
      </c>
      <c r="J36" t="str">
        <f xml:space="preserve"> J$1&amp;" " &amp; Tableau1[[#This Row],[IsAvailable]] &amp; ", "</f>
        <v xml:space="preserve">"IsAvailable": false, </v>
      </c>
      <c r="K36" t="str">
        <f xml:space="preserve"> K$1&amp;" " &amp; Tableau1[[#This Row],[RentPrice]] &amp; ", "</f>
        <v xml:space="preserve">"RentPrice": 0, </v>
      </c>
      <c r="L36" t="str">
        <f xml:space="preserve"> L$1&amp;" " &amp; Tableau1[[#This Row],[RentCautionPrice]] &amp; ", "</f>
        <v xml:space="preserve">"RentCautionPrice": 0, </v>
      </c>
      <c r="M36" t="str">
        <f xml:space="preserve"> M$1&amp;" " &amp; Tableau1[[#This Row],[RentCompany]] &amp; ", "</f>
        <v xml:space="preserve">"RentCompany": "", </v>
      </c>
    </row>
    <row r="37" spans="1:13" x14ac:dyDescent="0.25">
      <c r="A37" t="str">
        <f xml:space="preserve"> $A$1&amp;" """ &amp; Tableau1[[#This Row],[Modele]] &amp; """, "</f>
        <v xml:space="preserve">"Modele": "777-200ER", </v>
      </c>
      <c r="B37" t="str">
        <f xml:space="preserve"> B$1&amp;" """ &amp; Tableau1[[#This Row],[Constructor]] &amp; """, "</f>
        <v xml:space="preserve">"Constructor": "Boeing", </v>
      </c>
      <c r="C37" t="str">
        <f xml:space="preserve"> C$1&amp;" " &amp; Tableau1[[#This Row],[Category]] &amp; ", "</f>
        <v xml:space="preserve">"Category": 8, </v>
      </c>
      <c r="D37" t="str">
        <f xml:space="preserve"> D$1&amp;" " &amp; Tableau1[[#This Row],[Inauguration]] &amp; ", "</f>
        <v xml:space="preserve">"Inauguration": 1997, </v>
      </c>
      <c r="E37" t="str">
        <f xml:space="preserve"> E$1&amp;" " &amp; Tableau1[[#This Row],[Range]] &amp; ", "</f>
        <v xml:space="preserve">"Range": 14315, </v>
      </c>
      <c r="F37" t="str">
        <f xml:space="preserve"> F$1&amp;" " &amp; Tableau1[[#This Row],[Consumption]] &amp; ", "</f>
        <v xml:space="preserve">"Consumption": 5.03, </v>
      </c>
      <c r="G37" t="str">
        <f xml:space="preserve"> G$1&amp;" " &amp; Tableau1[[#This Row],[Speed]] &amp; ", "</f>
        <v xml:space="preserve">"Speed": 892, </v>
      </c>
      <c r="H37" t="str">
        <f xml:space="preserve"> H$1&amp;" " &amp; Tableau1[[#This Row],[Capacity]] &amp; ", "</f>
        <v xml:space="preserve">"Capacity": 440, </v>
      </c>
      <c r="I37" t="str">
        <f xml:space="preserve"> I$1&amp;" " &amp; Tableau1[[#This Row],[BuyPrice]] &amp; ", "</f>
        <v xml:space="preserve">"BuyPrice": 281304000, </v>
      </c>
      <c r="J37" t="str">
        <f xml:space="preserve"> J$1&amp;" " &amp; Tableau1[[#This Row],[IsAvailable]] &amp; ", "</f>
        <v xml:space="preserve">"IsAvailable": true, </v>
      </c>
      <c r="K37" t="str">
        <f xml:space="preserve"> K$1&amp;" " &amp; Tableau1[[#This Row],[RentPrice]] &amp; ", "</f>
        <v xml:space="preserve">"RentPrice": 0, </v>
      </c>
      <c r="L37" t="str">
        <f xml:space="preserve"> L$1&amp;" " &amp; Tableau1[[#This Row],[RentCautionPrice]] &amp; ", "</f>
        <v xml:space="preserve">"RentCautionPrice": 0, </v>
      </c>
      <c r="M37" t="str">
        <f xml:space="preserve"> M$1&amp;" " &amp; Tableau1[[#This Row],[RentCompany]] &amp; ", "</f>
        <v xml:space="preserve">"RentCompany": "", </v>
      </c>
    </row>
    <row r="38" spans="1:13" x14ac:dyDescent="0.25">
      <c r="A38" t="str">
        <f xml:space="preserve"> $A$1&amp;" """ &amp; Tableau1[[#This Row],[Modele]] &amp; """, "</f>
        <v xml:space="preserve">"Modele": "777-300", </v>
      </c>
      <c r="B38" t="str">
        <f xml:space="preserve"> B$1&amp;" """ &amp; Tableau1[[#This Row],[Constructor]] &amp; """, "</f>
        <v xml:space="preserve">"Constructor": "Boeing", </v>
      </c>
      <c r="C38" t="str">
        <f xml:space="preserve"> C$1&amp;" " &amp; Tableau1[[#This Row],[Category]] &amp; ", "</f>
        <v xml:space="preserve">"Category": 9, </v>
      </c>
      <c r="D38" t="str">
        <f xml:space="preserve"> D$1&amp;" " &amp; Tableau1[[#This Row],[Inauguration]] &amp; ", "</f>
        <v xml:space="preserve">"Inauguration": 1998, </v>
      </c>
      <c r="E38" t="str">
        <f xml:space="preserve"> E$1&amp;" " &amp; Tableau1[[#This Row],[Range]] &amp; ", "</f>
        <v xml:space="preserve">"Range": 11119, </v>
      </c>
      <c r="F38" t="str">
        <f xml:space="preserve"> F$1&amp;" " &amp; Tableau1[[#This Row],[Consumption]] &amp; ", "</f>
        <v xml:space="preserve">"Consumption": 5.18, </v>
      </c>
      <c r="G38" t="str">
        <f xml:space="preserve"> G$1&amp;" " &amp; Tableau1[[#This Row],[Speed]] &amp; ", "</f>
        <v xml:space="preserve">"Speed": 892, </v>
      </c>
      <c r="H38" t="str">
        <f xml:space="preserve"> H$1&amp;" " &amp; Tableau1[[#This Row],[Capacity]] &amp; ", "</f>
        <v xml:space="preserve">"Capacity": 550, </v>
      </c>
      <c r="I38" t="str">
        <f xml:space="preserve"> I$1&amp;" " &amp; Tableau1[[#This Row],[BuyPrice]] &amp; ", "</f>
        <v xml:space="preserve">"BuyPrice": 309457000, </v>
      </c>
      <c r="J38" t="str">
        <f xml:space="preserve"> J$1&amp;" " &amp; Tableau1[[#This Row],[IsAvailable]] &amp; ", "</f>
        <v xml:space="preserve">"IsAvailable": false, </v>
      </c>
      <c r="K38" t="str">
        <f xml:space="preserve"> K$1&amp;" " &amp; Tableau1[[#This Row],[RentPrice]] &amp; ", "</f>
        <v xml:space="preserve">"RentPrice": 0, </v>
      </c>
      <c r="L38" t="str">
        <f xml:space="preserve"> L$1&amp;" " &amp; Tableau1[[#This Row],[RentCautionPrice]] &amp; ", "</f>
        <v xml:space="preserve">"RentCautionPrice": 0, </v>
      </c>
      <c r="M38" t="str">
        <f xml:space="preserve"> M$1&amp;" " &amp; Tableau1[[#This Row],[RentCompany]] &amp; ", "</f>
        <v xml:space="preserve">"RentCompany": "", </v>
      </c>
    </row>
    <row r="39" spans="1:13" x14ac:dyDescent="0.25">
      <c r="A39" t="str">
        <f xml:space="preserve"> $A$1&amp;" """ &amp; Tableau1[[#This Row],[Modele]] &amp; """, "</f>
        <v xml:space="preserve">"Modele": "777-200LR", </v>
      </c>
      <c r="B39" t="str">
        <f xml:space="preserve"> B$1&amp;" """ &amp; Tableau1[[#This Row],[Constructor]] &amp; """, "</f>
        <v xml:space="preserve">"Constructor": "Boeing", </v>
      </c>
      <c r="C39" t="str">
        <f xml:space="preserve"> C$1&amp;" " &amp; Tableau1[[#This Row],[Category]] &amp; ", "</f>
        <v xml:space="preserve">"Category": 8, </v>
      </c>
      <c r="D39" t="str">
        <f xml:space="preserve"> D$1&amp;" " &amp; Tableau1[[#This Row],[Inauguration]] &amp; ", "</f>
        <v xml:space="preserve">"Inauguration": 2006, </v>
      </c>
      <c r="E39" t="str">
        <f xml:space="preserve"> E$1&amp;" " &amp; Tableau1[[#This Row],[Range]] &amp; ", "</f>
        <v xml:space="preserve">"Range": 17512, </v>
      </c>
      <c r="F39" t="str">
        <f xml:space="preserve"> F$1&amp;" " &amp; Tableau1[[#This Row],[Consumption]] &amp; ", "</f>
        <v xml:space="preserve">"Consumption": 4.9, </v>
      </c>
      <c r="G39" t="str">
        <f xml:space="preserve"> G$1&amp;" " &amp; Tableau1[[#This Row],[Speed]] &amp; ", "</f>
        <v xml:space="preserve">"Speed": 892, </v>
      </c>
      <c r="H39" t="str">
        <f xml:space="preserve"> H$1&amp;" " &amp; Tableau1[[#This Row],[Capacity]] &amp; ", "</f>
        <v xml:space="preserve">"Capacity": 440, </v>
      </c>
      <c r="I39" t="str">
        <f xml:space="preserve"> I$1&amp;" " &amp; Tableau1[[#This Row],[BuyPrice]] &amp; ", "</f>
        <v xml:space="preserve">"BuyPrice": 316522000, </v>
      </c>
      <c r="J39" t="str">
        <f xml:space="preserve"> J$1&amp;" " &amp; Tableau1[[#This Row],[IsAvailable]] &amp; ", "</f>
        <v xml:space="preserve">"IsAvailable": false, </v>
      </c>
      <c r="K39" t="str">
        <f xml:space="preserve"> K$1&amp;" " &amp; Tableau1[[#This Row],[RentPrice]] &amp; ", "</f>
        <v xml:space="preserve">"RentPrice": 0, </v>
      </c>
      <c r="L39" t="str">
        <f xml:space="preserve"> L$1&amp;" " &amp; Tableau1[[#This Row],[RentCautionPrice]] &amp; ", "</f>
        <v xml:space="preserve">"RentCautionPrice": 0, </v>
      </c>
      <c r="M39" t="str">
        <f xml:space="preserve"> M$1&amp;" " &amp; Tableau1[[#This Row],[RentCompany]] &amp; ", "</f>
        <v xml:space="preserve">"RentCompany": "", </v>
      </c>
    </row>
    <row r="40" spans="1:13" x14ac:dyDescent="0.25">
      <c r="A40" t="str">
        <f xml:space="preserve"> $A$1&amp;" """ &amp; Tableau1[[#This Row],[Modele]] &amp; """, "</f>
        <v xml:space="preserve">"Modele": "747-400", </v>
      </c>
      <c r="B40" t="str">
        <f xml:space="preserve"> B$1&amp;" """ &amp; Tableau1[[#This Row],[Constructor]] &amp; """, "</f>
        <v xml:space="preserve">"Constructor": "Boeing", </v>
      </c>
      <c r="C40" t="str">
        <f xml:space="preserve"> C$1&amp;" " &amp; Tableau1[[#This Row],[Category]] &amp; ", "</f>
        <v xml:space="preserve">"Category": 8, </v>
      </c>
      <c r="D40" t="str">
        <f xml:space="preserve"> D$1&amp;" " &amp; Tableau1[[#This Row],[Inauguration]] &amp; ", "</f>
        <v xml:space="preserve">"Inauguration": 1989, </v>
      </c>
      <c r="E40" t="str">
        <f xml:space="preserve"> E$1&amp;" " &amp; Tableau1[[#This Row],[Range]] &amp; ", "</f>
        <v xml:space="preserve">"Range": 13454, </v>
      </c>
      <c r="F40" t="str">
        <f xml:space="preserve"> F$1&amp;" " &amp; Tableau1[[#This Row],[Consumption]] &amp; ", "</f>
        <v xml:space="preserve">"Consumption": 4.76, </v>
      </c>
      <c r="G40" t="str">
        <f xml:space="preserve"> G$1&amp;" " &amp; Tableau1[[#This Row],[Speed]] &amp; ", "</f>
        <v xml:space="preserve">"Speed": 903, </v>
      </c>
      <c r="H40" t="str">
        <f xml:space="preserve"> H$1&amp;" " &amp; Tableau1[[#This Row],[Capacity]] &amp; ", "</f>
        <v xml:space="preserve">"Capacity": 660, </v>
      </c>
      <c r="I40" t="str">
        <f xml:space="preserve"> I$1&amp;" " &amp; Tableau1[[#This Row],[BuyPrice]] &amp; ", "</f>
        <v xml:space="preserve">"BuyPrice": 322065000, </v>
      </c>
      <c r="J40" t="str">
        <f xml:space="preserve"> J$1&amp;" " &amp; Tableau1[[#This Row],[IsAvailable]] &amp; ", "</f>
        <v xml:space="preserve">"IsAvailable": false, </v>
      </c>
      <c r="K40" t="str">
        <f xml:space="preserve"> K$1&amp;" " &amp; Tableau1[[#This Row],[RentPrice]] &amp; ", "</f>
        <v xml:space="preserve">"RentPrice": 0, </v>
      </c>
      <c r="L40" t="str">
        <f xml:space="preserve"> L$1&amp;" " &amp; Tableau1[[#This Row],[RentCautionPrice]] &amp; ", "</f>
        <v xml:space="preserve">"RentCautionPrice": 0, </v>
      </c>
      <c r="M40" t="str">
        <f xml:space="preserve"> M$1&amp;" " &amp; Tableau1[[#This Row],[RentCompany]] &amp; ", "</f>
        <v xml:space="preserve">"RentCompany": "", </v>
      </c>
    </row>
    <row r="41" spans="1:13" x14ac:dyDescent="0.25">
      <c r="A41" t="str">
        <f xml:space="preserve"> $A$1&amp;" """ &amp; Tableau1[[#This Row],[Modele]] &amp; """, "</f>
        <v xml:space="preserve">"Modele": "777-300ER", </v>
      </c>
      <c r="B41" t="str">
        <f xml:space="preserve"> B$1&amp;" """ &amp; Tableau1[[#This Row],[Constructor]] &amp; """, "</f>
        <v xml:space="preserve">"Constructor": "Boeing", </v>
      </c>
      <c r="C41" t="str">
        <f xml:space="preserve"> C$1&amp;" " &amp; Tableau1[[#This Row],[Category]] &amp; ", "</f>
        <v xml:space="preserve">"Category": 8, </v>
      </c>
      <c r="D41" t="str">
        <f xml:space="preserve"> D$1&amp;" " &amp; Tableau1[[#This Row],[Inauguration]] &amp; ", "</f>
        <v xml:space="preserve">"Inauguration": 2004, </v>
      </c>
      <c r="E41" t="str">
        <f xml:space="preserve"> E$1&amp;" " &amp; Tableau1[[#This Row],[Range]] &amp; ", "</f>
        <v xml:space="preserve">"Range": 14695, </v>
      </c>
      <c r="F41" t="str">
        <f xml:space="preserve"> F$1&amp;" " &amp; Tableau1[[#This Row],[Consumption]] &amp; ", "</f>
        <v xml:space="preserve">"Consumption": 4.21, </v>
      </c>
      <c r="G41" t="str">
        <f xml:space="preserve"> G$1&amp;" " &amp; Tableau1[[#This Row],[Speed]] &amp; ", "</f>
        <v xml:space="preserve">"Speed": 892, </v>
      </c>
      <c r="H41" t="str">
        <f xml:space="preserve"> H$1&amp;" " &amp; Tableau1[[#This Row],[Capacity]] &amp; ", "</f>
        <v xml:space="preserve">"Capacity": 550, </v>
      </c>
      <c r="I41" t="str">
        <f xml:space="preserve"> I$1&amp;" " &amp; Tableau1[[#This Row],[BuyPrice]] &amp; ", "</f>
        <v xml:space="preserve">"BuyPrice": 342391000, </v>
      </c>
      <c r="J41" t="str">
        <f xml:space="preserve"> J$1&amp;" " &amp; Tableau1[[#This Row],[IsAvailable]] &amp; ", "</f>
        <v xml:space="preserve">"IsAvailable": false, </v>
      </c>
      <c r="K41" t="str">
        <f xml:space="preserve"> K$1&amp;" " &amp; Tableau1[[#This Row],[RentPrice]] &amp; ", "</f>
        <v xml:space="preserve">"RentPrice": 0, </v>
      </c>
      <c r="L41" t="str">
        <f xml:space="preserve"> L$1&amp;" " &amp; Tableau1[[#This Row],[RentCautionPrice]] &amp; ", "</f>
        <v xml:space="preserve">"RentCautionPrice": 0, </v>
      </c>
      <c r="M41" t="str">
        <f xml:space="preserve"> M$1&amp;" " &amp; Tableau1[[#This Row],[RentCompany]] &amp; ", "</f>
        <v xml:space="preserve">"RentCompany": "", </v>
      </c>
    </row>
    <row r="42" spans="1:13" x14ac:dyDescent="0.25">
      <c r="A42" t="str">
        <f xml:space="preserve"> $A$1&amp;" """ &amp; Tableau1[[#This Row],[Modele]] &amp; """, "</f>
        <v xml:space="preserve">"Modele": "747-8I", </v>
      </c>
      <c r="B42" t="str">
        <f xml:space="preserve"> B$1&amp;" """ &amp; Tableau1[[#This Row],[Constructor]] &amp; """, "</f>
        <v xml:space="preserve">"Constructor": "Boeing", </v>
      </c>
      <c r="C42" t="str">
        <f xml:space="preserve"> C$1&amp;" " &amp; Tableau1[[#This Row],[Category]] &amp; ", "</f>
        <v xml:space="preserve">"Category": 9, </v>
      </c>
      <c r="D42" t="str">
        <f xml:space="preserve"> D$1&amp;" " &amp; Tableau1[[#This Row],[Inauguration]] &amp; ", "</f>
        <v xml:space="preserve">"Inauguration": 2012, </v>
      </c>
      <c r="E42" t="str">
        <f xml:space="preserve"> E$1&amp;" " &amp; Tableau1[[#This Row],[Range]] &amp; ", "</f>
        <v xml:space="preserve">"Range": 14825, </v>
      </c>
      <c r="F42" t="str">
        <f xml:space="preserve"> F$1&amp;" " &amp; Tableau1[[#This Row],[Consumption]] &amp; ", "</f>
        <v xml:space="preserve">"Consumption": 4.15, </v>
      </c>
      <c r="G42" t="str">
        <f xml:space="preserve"> G$1&amp;" " &amp; Tableau1[[#This Row],[Speed]] &amp; ", "</f>
        <v xml:space="preserve">"Speed": 908, </v>
      </c>
      <c r="H42" t="str">
        <f xml:space="preserve"> H$1&amp;" " &amp; Tableau1[[#This Row],[Capacity]] &amp; ", "</f>
        <v xml:space="preserve">"Capacity": 730, </v>
      </c>
      <c r="I42" t="str">
        <f xml:space="preserve"> I$1&amp;" " &amp; Tableau1[[#This Row],[BuyPrice]] &amp; ", "</f>
        <v xml:space="preserve">"BuyPrice": 383478000, </v>
      </c>
      <c r="J42" t="str">
        <f xml:space="preserve"> J$1&amp;" " &amp; Tableau1[[#This Row],[IsAvailable]] &amp; ", "</f>
        <v xml:space="preserve">"IsAvailable": false, </v>
      </c>
      <c r="K42" t="str">
        <f xml:space="preserve"> K$1&amp;" " &amp; Tableau1[[#This Row],[RentPrice]] &amp; ", "</f>
        <v xml:space="preserve">"RentPrice": 0, </v>
      </c>
      <c r="L42" t="str">
        <f xml:space="preserve"> L$1&amp;" " &amp; Tableau1[[#This Row],[RentCautionPrice]] &amp; ", "</f>
        <v xml:space="preserve">"RentCautionPrice": 0, </v>
      </c>
      <c r="M42" t="str">
        <f xml:space="preserve"> M$1&amp;" " &amp; Tableau1[[#This Row],[RentCompany]] &amp; ", "</f>
        <v xml:space="preserve">"RentCompany": "", </v>
      </c>
    </row>
    <row r="43" spans="1:13" x14ac:dyDescent="0.25">
      <c r="A43" t="str">
        <f xml:space="preserve"> $A$1&amp;" """ &amp; Tableau1[[#This Row],[Modele]] &amp; """, "</f>
        <v xml:space="preserve">"Modele": "Q-200", </v>
      </c>
      <c r="B43" t="str">
        <f xml:space="preserve"> B$1&amp;" """ &amp; Tableau1[[#This Row],[Constructor]] &amp; """, "</f>
        <v xml:space="preserve">"Constructor": "Bombardier", </v>
      </c>
      <c r="C43" t="str">
        <f xml:space="preserve"> C$1&amp;" " &amp; Tableau1[[#This Row],[Category]] &amp; ", "</f>
        <v xml:space="preserve">"Category": 1, </v>
      </c>
      <c r="D43" t="str">
        <f xml:space="preserve"> D$1&amp;" " &amp; Tableau1[[#This Row],[Inauguration]] &amp; ", "</f>
        <v xml:space="preserve">"Inauguration": 1995, </v>
      </c>
      <c r="E43" t="str">
        <f xml:space="preserve"> E$1&amp;" " &amp; Tableau1[[#This Row],[Range]] &amp; ", "</f>
        <v xml:space="preserve">"Range": 1796, </v>
      </c>
      <c r="F43" t="str">
        <f xml:space="preserve"> F$1&amp;" " &amp; Tableau1[[#This Row],[Consumption]] &amp; ", "</f>
        <v xml:space="preserve">"Consumption": 8.14, </v>
      </c>
      <c r="G43" t="str">
        <f xml:space="preserve"> G$1&amp;" " &amp; Tableau1[[#This Row],[Speed]] &amp; ", "</f>
        <v xml:space="preserve">"Speed": 537, </v>
      </c>
      <c r="H43" t="str">
        <f xml:space="preserve"> H$1&amp;" " &amp; Tableau1[[#This Row],[Capacity]] &amp; ", "</f>
        <v xml:space="preserve">"Capacity": 40, </v>
      </c>
      <c r="I43" t="str">
        <f xml:space="preserve"> I$1&amp;" " &amp; Tableau1[[#This Row],[BuyPrice]] &amp; ", "</f>
        <v xml:space="preserve">"BuyPrice": 14130000, </v>
      </c>
      <c r="J43" t="str">
        <f xml:space="preserve"> J$1&amp;" " &amp; Tableau1[[#This Row],[IsAvailable]] &amp; ", "</f>
        <v xml:space="preserve">"IsAvailable": false, </v>
      </c>
      <c r="K43" t="str">
        <f xml:space="preserve"> K$1&amp;" " &amp; Tableau1[[#This Row],[RentPrice]] &amp; ", "</f>
        <v xml:space="preserve">"RentPrice": 0, </v>
      </c>
      <c r="L43" t="str">
        <f xml:space="preserve"> L$1&amp;" " &amp; Tableau1[[#This Row],[RentCautionPrice]] &amp; ", "</f>
        <v xml:space="preserve">"RentCautionPrice": 0, </v>
      </c>
      <c r="M43" t="str">
        <f xml:space="preserve"> M$1&amp;" " &amp; Tableau1[[#This Row],[RentCompany]] &amp; ", "</f>
        <v xml:space="preserve">"RentCompany": "", </v>
      </c>
    </row>
    <row r="44" spans="1:13" x14ac:dyDescent="0.25">
      <c r="A44" t="str">
        <f xml:space="preserve"> $A$1&amp;" """ &amp; Tableau1[[#This Row],[Modele]] &amp; """, "</f>
        <v xml:space="preserve">"Modele": "Q-300", </v>
      </c>
      <c r="B44" t="str">
        <f xml:space="preserve"> B$1&amp;" """ &amp; Tableau1[[#This Row],[Constructor]] &amp; """, "</f>
        <v xml:space="preserve">"Constructor": "Bombardier", </v>
      </c>
      <c r="C44" t="str">
        <f xml:space="preserve"> C$1&amp;" " &amp; Tableau1[[#This Row],[Category]] &amp; ", "</f>
        <v xml:space="preserve">"Category": 1, </v>
      </c>
      <c r="D44" t="str">
        <f xml:space="preserve"> D$1&amp;" " &amp; Tableau1[[#This Row],[Inauguration]] &amp; ", "</f>
        <v xml:space="preserve">"Inauguration": 1989, </v>
      </c>
      <c r="E44" t="str">
        <f xml:space="preserve"> E$1&amp;" " &amp; Tableau1[[#This Row],[Range]] &amp; ", "</f>
        <v xml:space="preserve">"Range": 2274, </v>
      </c>
      <c r="F44" t="str">
        <f xml:space="preserve"> F$1&amp;" " &amp; Tableau1[[#This Row],[Consumption]] &amp; ", "</f>
        <v xml:space="preserve">"Consumption": 8.28, </v>
      </c>
      <c r="G44" t="str">
        <f xml:space="preserve"> G$1&amp;" " &amp; Tableau1[[#This Row],[Speed]] &amp; ", "</f>
        <v xml:space="preserve">"Speed": 537, </v>
      </c>
      <c r="H44" t="str">
        <f xml:space="preserve"> H$1&amp;" " &amp; Tableau1[[#This Row],[Capacity]] &amp; ", "</f>
        <v xml:space="preserve">"Capacity": 56, </v>
      </c>
      <c r="I44" t="str">
        <f xml:space="preserve"> I$1&amp;" " &amp; Tableau1[[#This Row],[BuyPrice]] &amp; ", "</f>
        <v xml:space="preserve">"BuyPrice": 18478000, </v>
      </c>
      <c r="J44" t="str">
        <f xml:space="preserve"> J$1&amp;" " &amp; Tableau1[[#This Row],[IsAvailable]] &amp; ", "</f>
        <v xml:space="preserve">"IsAvailable": false, </v>
      </c>
      <c r="K44" t="str">
        <f xml:space="preserve"> K$1&amp;" " &amp; Tableau1[[#This Row],[RentPrice]] &amp; ", "</f>
        <v xml:space="preserve">"RentPrice": 0, </v>
      </c>
      <c r="L44" t="str">
        <f xml:space="preserve"> L$1&amp;" " &amp; Tableau1[[#This Row],[RentCautionPrice]] &amp; ", "</f>
        <v xml:space="preserve">"RentCautionPrice": 0, </v>
      </c>
      <c r="M44" t="str">
        <f xml:space="preserve"> M$1&amp;" " &amp; Tableau1[[#This Row],[RentCompany]] &amp; ", "</f>
        <v xml:space="preserve">"RentCompany": "", </v>
      </c>
    </row>
    <row r="45" spans="1:13" x14ac:dyDescent="0.25">
      <c r="A45" t="str">
        <f xml:space="preserve"> $A$1&amp;" """ &amp; Tableau1[[#This Row],[Modele]] &amp; """, "</f>
        <v xml:space="preserve">"Modele": "CRJ-200", </v>
      </c>
      <c r="B45" t="str">
        <f xml:space="preserve"> B$1&amp;" """ &amp; Tableau1[[#This Row],[Constructor]] &amp; """, "</f>
        <v xml:space="preserve">"Constructor": "Bombardier", </v>
      </c>
      <c r="C45" t="str">
        <f xml:space="preserve"> C$1&amp;" " &amp; Tableau1[[#This Row],[Category]] &amp; ", "</f>
        <v xml:space="preserve">"Category": 4, </v>
      </c>
      <c r="D45" t="str">
        <f xml:space="preserve"> D$1&amp;" " &amp; Tableau1[[#This Row],[Inauguration]] &amp; ", "</f>
        <v xml:space="preserve">"Inauguration": 1992, </v>
      </c>
      <c r="E45" t="str">
        <f xml:space="preserve"> E$1&amp;" " &amp; Tableau1[[#This Row],[Range]] &amp; ", "</f>
        <v xml:space="preserve">"Range": 3650, </v>
      </c>
      <c r="F45" t="str">
        <f xml:space="preserve"> F$1&amp;" " &amp; Tableau1[[#This Row],[Consumption]] &amp; ", "</f>
        <v xml:space="preserve">"Consumption": 8.06, </v>
      </c>
      <c r="G45" t="str">
        <f xml:space="preserve"> G$1&amp;" " &amp; Tableau1[[#This Row],[Speed]] &amp; ", "</f>
        <v xml:space="preserve">"Speed": 828, </v>
      </c>
      <c r="H45" t="str">
        <f xml:space="preserve"> H$1&amp;" " &amp; Tableau1[[#This Row],[Capacity]] &amp; ", "</f>
        <v xml:space="preserve">"Capacity": 50, </v>
      </c>
      <c r="I45" t="str">
        <f xml:space="preserve"> I$1&amp;" " &amp; Tableau1[[#This Row],[BuyPrice]] &amp; ", "</f>
        <v xml:space="preserve">"BuyPrice": 25000000, </v>
      </c>
      <c r="J45" t="str">
        <f xml:space="preserve"> J$1&amp;" " &amp; Tableau1[[#This Row],[IsAvailable]] &amp; ", "</f>
        <v xml:space="preserve">"IsAvailable": false, </v>
      </c>
      <c r="K45" t="str">
        <f xml:space="preserve"> K$1&amp;" " &amp; Tableau1[[#This Row],[RentPrice]] &amp; ", "</f>
        <v xml:space="preserve">"RentPrice": 0, </v>
      </c>
      <c r="L45" t="str">
        <f xml:space="preserve"> L$1&amp;" " &amp; Tableau1[[#This Row],[RentCautionPrice]] &amp; ", "</f>
        <v xml:space="preserve">"RentCautionPrice": 0, </v>
      </c>
      <c r="M45" t="str">
        <f xml:space="preserve"> M$1&amp;" " &amp; Tableau1[[#This Row],[RentCompany]] &amp; ", "</f>
        <v xml:space="preserve">"RentCompany": "", </v>
      </c>
    </row>
    <row r="46" spans="1:13" x14ac:dyDescent="0.25">
      <c r="A46" t="str">
        <f xml:space="preserve"> $A$1&amp;" """ &amp; Tableau1[[#This Row],[Modele]] &amp; """, "</f>
        <v xml:space="preserve">"Modele": "Q-400", </v>
      </c>
      <c r="B46" t="str">
        <f xml:space="preserve"> B$1&amp;" """ &amp; Tableau1[[#This Row],[Constructor]] &amp; """, "</f>
        <v xml:space="preserve">"Constructor": "Bombardier", </v>
      </c>
      <c r="C46" t="str">
        <f xml:space="preserve"> C$1&amp;" " &amp; Tableau1[[#This Row],[Category]] &amp; ", "</f>
        <v xml:space="preserve">"Category": 2, </v>
      </c>
      <c r="D46" t="str">
        <f xml:space="preserve"> D$1&amp;" " &amp; Tableau1[[#This Row],[Inauguration]] &amp; ", "</f>
        <v xml:space="preserve">"Inauguration": 2000, </v>
      </c>
      <c r="E46" t="str">
        <f xml:space="preserve"> E$1&amp;" " &amp; Tableau1[[#This Row],[Range]] &amp; ", "</f>
        <v xml:space="preserve">"Range": 2400, </v>
      </c>
      <c r="F46" t="str">
        <f xml:space="preserve"> F$1&amp;" " &amp; Tableau1[[#This Row],[Consumption]] &amp; ", "</f>
        <v xml:space="preserve">"Consumption": 6.29, </v>
      </c>
      <c r="G46" t="str">
        <f xml:space="preserve"> G$1&amp;" " &amp; Tableau1[[#This Row],[Speed]] &amp; ", "</f>
        <v xml:space="preserve">"Speed": 667, </v>
      </c>
      <c r="H46" t="str">
        <f xml:space="preserve"> H$1&amp;" " &amp; Tableau1[[#This Row],[Capacity]] &amp; ", "</f>
        <v xml:space="preserve">"Capacity": 80, </v>
      </c>
      <c r="I46" t="str">
        <f xml:space="preserve"> I$1&amp;" " &amp; Tableau1[[#This Row],[BuyPrice]] &amp; ", "</f>
        <v xml:space="preserve">"BuyPrice": 28804000, </v>
      </c>
      <c r="J46" t="str">
        <f xml:space="preserve"> J$1&amp;" " &amp; Tableau1[[#This Row],[IsAvailable]] &amp; ", "</f>
        <v xml:space="preserve">"IsAvailable": true, </v>
      </c>
      <c r="K46" t="str">
        <f xml:space="preserve"> K$1&amp;" " &amp; Tableau1[[#This Row],[RentPrice]] &amp; ", "</f>
        <v xml:space="preserve">"RentPrice": 0, </v>
      </c>
      <c r="L46" t="str">
        <f xml:space="preserve"> L$1&amp;" " &amp; Tableau1[[#This Row],[RentCautionPrice]] &amp; ", "</f>
        <v xml:space="preserve">"RentCautionPrice": 0, </v>
      </c>
      <c r="M46" t="str">
        <f xml:space="preserve"> M$1&amp;" " &amp; Tableau1[[#This Row],[RentCompany]] &amp; ", "</f>
        <v xml:space="preserve">"RentCompany": "", </v>
      </c>
    </row>
    <row r="47" spans="1:13" x14ac:dyDescent="0.25">
      <c r="A47" t="str">
        <f xml:space="preserve"> $A$1&amp;" """ &amp; Tableau1[[#This Row],[Modele]] &amp; """, "</f>
        <v xml:space="preserve">"Modele": "CRJ-700", </v>
      </c>
      <c r="B47" t="str">
        <f xml:space="preserve"> B$1&amp;" """ &amp; Tableau1[[#This Row],[Constructor]] &amp; """, "</f>
        <v xml:space="preserve">"Constructor": "Bombardier", </v>
      </c>
      <c r="C47" t="str">
        <f xml:space="preserve"> C$1&amp;" " &amp; Tableau1[[#This Row],[Category]] &amp; ", "</f>
        <v xml:space="preserve">"Category": 3, </v>
      </c>
      <c r="D47" t="str">
        <f xml:space="preserve"> D$1&amp;" " &amp; Tableau1[[#This Row],[Inauguration]] &amp; ", "</f>
        <v xml:space="preserve">"Inauguration": 2001, </v>
      </c>
      <c r="E47" t="str">
        <f xml:space="preserve"> E$1&amp;" " &amp; Tableau1[[#This Row],[Range]] &amp; ", "</f>
        <v xml:space="preserve">"Range": 3699, </v>
      </c>
      <c r="F47" t="str">
        <f xml:space="preserve"> F$1&amp;" " &amp; Tableau1[[#This Row],[Consumption]] &amp; ", "</f>
        <v xml:space="preserve">"Consumption": 6.93, </v>
      </c>
      <c r="G47" t="str">
        <f xml:space="preserve"> G$1&amp;" " &amp; Tableau1[[#This Row],[Speed]] &amp; ", "</f>
        <v xml:space="preserve">"Speed": 834, </v>
      </c>
      <c r="H47" t="str">
        <f xml:space="preserve"> H$1&amp;" " &amp; Tableau1[[#This Row],[Capacity]] &amp; ", "</f>
        <v xml:space="preserve">"Capacity": 78, </v>
      </c>
      <c r="I47" t="str">
        <f xml:space="preserve"> I$1&amp;" " &amp; Tableau1[[#This Row],[BuyPrice]] &amp; ", "</f>
        <v xml:space="preserve">"BuyPrice": 36087000, </v>
      </c>
      <c r="J47" t="str">
        <f xml:space="preserve"> J$1&amp;" " &amp; Tableau1[[#This Row],[IsAvailable]] &amp; ", "</f>
        <v xml:space="preserve">"IsAvailable": false, </v>
      </c>
      <c r="K47" t="str">
        <f xml:space="preserve"> K$1&amp;" " &amp; Tableau1[[#This Row],[RentPrice]] &amp; ", "</f>
        <v xml:space="preserve">"RentPrice": 0, </v>
      </c>
      <c r="L47" t="str">
        <f xml:space="preserve"> L$1&amp;" " &amp; Tableau1[[#This Row],[RentCautionPrice]] &amp; ", "</f>
        <v xml:space="preserve">"RentCautionPrice": 0, </v>
      </c>
      <c r="M47" t="str">
        <f xml:space="preserve"> M$1&amp;" " &amp; Tableau1[[#This Row],[RentCompany]] &amp; ", "</f>
        <v xml:space="preserve">"RentCompany": "", </v>
      </c>
    </row>
    <row r="48" spans="1:13" x14ac:dyDescent="0.25">
      <c r="A48" t="str">
        <f xml:space="preserve"> $A$1&amp;" """ &amp; Tableau1[[#This Row],[Modele]] &amp; """, "</f>
        <v xml:space="preserve">"Modele": "CRJ-900", </v>
      </c>
      <c r="B48" t="str">
        <f xml:space="preserve"> B$1&amp;" """ &amp; Tableau1[[#This Row],[Constructor]] &amp; """, "</f>
        <v xml:space="preserve">"Constructor": "Bombardier", </v>
      </c>
      <c r="C48" t="str">
        <f xml:space="preserve"> C$1&amp;" " &amp; Tableau1[[#This Row],[Category]] &amp; ", "</f>
        <v xml:space="preserve">"Category": 4, </v>
      </c>
      <c r="D48" t="str">
        <f xml:space="preserve"> D$1&amp;" " &amp; Tableau1[[#This Row],[Inauguration]] &amp; ", "</f>
        <v xml:space="preserve">"Inauguration": 2003, </v>
      </c>
      <c r="E48" t="str">
        <f xml:space="preserve"> E$1&amp;" " &amp; Tableau1[[#This Row],[Range]] &amp; ", "</f>
        <v xml:space="preserve">"Range": 3407, </v>
      </c>
      <c r="F48" t="str">
        <f xml:space="preserve"> F$1&amp;" " &amp; Tableau1[[#This Row],[Consumption]] &amp; ", "</f>
        <v xml:space="preserve">"Consumption": 6.63, </v>
      </c>
      <c r="G48" t="str">
        <f xml:space="preserve"> G$1&amp;" " &amp; Tableau1[[#This Row],[Speed]] &amp; ", "</f>
        <v xml:space="preserve">"Speed": 850, </v>
      </c>
      <c r="H48" t="str">
        <f xml:space="preserve"> H$1&amp;" " &amp; Tableau1[[#This Row],[Capacity]] &amp; ", "</f>
        <v xml:space="preserve">"Capacity": 90, </v>
      </c>
      <c r="I48" t="str">
        <f xml:space="preserve"> I$1&amp;" " &amp; Tableau1[[#This Row],[BuyPrice]] &amp; ", "</f>
        <v xml:space="preserve">"BuyPrice": 41522000, </v>
      </c>
      <c r="J48" t="str">
        <f xml:space="preserve"> J$1&amp;" " &amp; Tableau1[[#This Row],[IsAvailable]] &amp; ", "</f>
        <v xml:space="preserve">"IsAvailable": false, </v>
      </c>
      <c r="K48" t="str">
        <f xml:space="preserve"> K$1&amp;" " &amp; Tableau1[[#This Row],[RentPrice]] &amp; ", "</f>
        <v xml:space="preserve">"RentPrice": 0, </v>
      </c>
      <c r="L48" t="str">
        <f xml:space="preserve"> L$1&amp;" " &amp; Tableau1[[#This Row],[RentCautionPrice]] &amp; ", "</f>
        <v xml:space="preserve">"RentCautionPrice": 0, </v>
      </c>
      <c r="M48" t="str">
        <f xml:space="preserve"> M$1&amp;" " &amp; Tableau1[[#This Row],[RentCompany]] &amp; ", "</f>
        <v xml:space="preserve">"RentCompany": "", </v>
      </c>
    </row>
    <row r="49" spans="1:13" x14ac:dyDescent="0.25">
      <c r="A49" t="str">
        <f xml:space="preserve"> $A$1&amp;" """ &amp; Tableau1[[#This Row],[Modele]] &amp; """, "</f>
        <v xml:space="preserve">"Modele": "CRJ-1000", </v>
      </c>
      <c r="B49" t="str">
        <f xml:space="preserve"> B$1&amp;" """ &amp; Tableau1[[#This Row],[Constructor]] &amp; """, "</f>
        <v xml:space="preserve">"Constructor": "Bombardier", </v>
      </c>
      <c r="C49" t="str">
        <f xml:space="preserve"> C$1&amp;" " &amp; Tableau1[[#This Row],[Category]] &amp; ", "</f>
        <v xml:space="preserve">"Category": 5, </v>
      </c>
      <c r="D49" t="str">
        <f xml:space="preserve"> D$1&amp;" " &amp; Tableau1[[#This Row],[Inauguration]] &amp; ", "</f>
        <v xml:space="preserve">"Inauguration": 2011, </v>
      </c>
      <c r="E49" t="str">
        <f xml:space="preserve"> E$1&amp;" " &amp; Tableau1[[#This Row],[Range]] &amp; ", "</f>
        <v xml:space="preserve">"Range": 3129, </v>
      </c>
      <c r="F49" t="str">
        <f xml:space="preserve"> F$1&amp;" " &amp; Tableau1[[#This Row],[Consumption]] &amp; ", "</f>
        <v xml:space="preserve">"Consumption": 5.95, </v>
      </c>
      <c r="G49" t="str">
        <f xml:space="preserve"> G$1&amp;" " &amp; Tableau1[[#This Row],[Speed]] &amp; ", "</f>
        <v xml:space="preserve">"Speed": 850, </v>
      </c>
      <c r="H49" t="str">
        <f xml:space="preserve"> H$1&amp;" " &amp; Tableau1[[#This Row],[Capacity]] &amp; ", "</f>
        <v xml:space="preserve">"Capacity": 104, </v>
      </c>
      <c r="I49" t="str">
        <f xml:space="preserve"> I$1&amp;" " &amp; Tableau1[[#This Row],[BuyPrice]] &amp; ", "</f>
        <v xml:space="preserve">"BuyPrice": 46957000, </v>
      </c>
      <c r="J49" t="str">
        <f xml:space="preserve"> J$1&amp;" " &amp; Tableau1[[#This Row],[IsAvailable]] &amp; ", "</f>
        <v xml:space="preserve">"IsAvailable": false, </v>
      </c>
      <c r="K49" t="str">
        <f xml:space="preserve"> K$1&amp;" " &amp; Tableau1[[#This Row],[RentPrice]] &amp; ", "</f>
        <v xml:space="preserve">"RentPrice": 0, </v>
      </c>
      <c r="L49" t="str">
        <f xml:space="preserve"> L$1&amp;" " &amp; Tableau1[[#This Row],[RentCautionPrice]] &amp; ", "</f>
        <v xml:space="preserve">"RentCautionPrice": 0, </v>
      </c>
      <c r="M49" t="str">
        <f xml:space="preserve"> M$1&amp;" " &amp; Tableau1[[#This Row],[RentCompany]] &amp; ", "</f>
        <v xml:space="preserve">"RentCompany": "", </v>
      </c>
    </row>
    <row r="50" spans="1:13" x14ac:dyDescent="0.25">
      <c r="A50" t="e">
        <f xml:space="preserve"> $A$1&amp;" """ &amp; Tableau1[[#This Row],[Modele]] &amp; """, "</f>
        <v>#VALUE!</v>
      </c>
      <c r="B50" t="e">
        <f xml:space="preserve"> B$1&amp;" """ &amp; Tableau1[[#This Row],[Constructor]] &amp; """, "</f>
        <v>#VALUE!</v>
      </c>
      <c r="C50" t="e">
        <f xml:space="preserve"> C$1&amp;" " &amp; Tableau1[[#This Row],[Category]] &amp; ", "</f>
        <v>#VALUE!</v>
      </c>
      <c r="D50" t="e">
        <f xml:space="preserve"> D$1&amp;" " &amp; Tableau1[[#This Row],[Inauguration]] &amp; ", "</f>
        <v>#VALUE!</v>
      </c>
      <c r="E50" t="e">
        <f xml:space="preserve"> E$1&amp;" " &amp; Tableau1[[#This Row],[Range]] &amp; ", "</f>
        <v>#VALUE!</v>
      </c>
      <c r="F50" t="e">
        <f xml:space="preserve"> F$1&amp;" " &amp; Tableau1[[#This Row],[Consumption]] &amp; ", "</f>
        <v>#VALUE!</v>
      </c>
      <c r="G50" t="e">
        <f xml:space="preserve"> G$1&amp;" " &amp; Tableau1[[#This Row],[Speed]] &amp; ", "</f>
        <v>#VALUE!</v>
      </c>
      <c r="H50" t="e">
        <f xml:space="preserve"> H$1&amp;" " &amp; Tableau1[[#This Row],[Capacity]] &amp; ", "</f>
        <v>#VALUE!</v>
      </c>
      <c r="I50" t="e">
        <f xml:space="preserve"> I$1&amp;" " &amp; Tableau1[[#This Row],[BuyPrice]] &amp; ", "</f>
        <v>#VALUE!</v>
      </c>
      <c r="J50" t="e">
        <f xml:space="preserve"> J$1&amp;" " &amp; Tableau1[[#This Row],[IsAvailable]] &amp; ", "</f>
        <v>#VALUE!</v>
      </c>
      <c r="K50" t="e">
        <f xml:space="preserve"> K$1&amp;" " &amp; Tableau1[[#This Row],[RentPrice]] &amp; ", "</f>
        <v>#VALUE!</v>
      </c>
      <c r="L50" t="e">
        <f xml:space="preserve"> L$1&amp;" " &amp; Tableau1[[#This Row],[RentCautionPrice]] &amp; ", "</f>
        <v>#VALUE!</v>
      </c>
      <c r="M50" t="e">
        <f xml:space="preserve"> M$1&amp;" " &amp; Tableau1[[#This Row],[RentCompany]] &amp; ", "</f>
        <v>#VALUE!</v>
      </c>
    </row>
    <row r="51" spans="1:13" x14ac:dyDescent="0.25">
      <c r="A51" t="e">
        <f xml:space="preserve"> $A$1&amp;" """ &amp; Tableau1[[#This Row],[Modele]] &amp; """, "</f>
        <v>#VALUE!</v>
      </c>
      <c r="B51" t="e">
        <f xml:space="preserve"> B$1&amp;" """ &amp; Tableau1[[#This Row],[Constructor]] &amp; """, "</f>
        <v>#VALUE!</v>
      </c>
      <c r="C51" t="e">
        <f xml:space="preserve"> C$1&amp;" " &amp; Tableau1[[#This Row],[Category]] &amp; ", "</f>
        <v>#VALUE!</v>
      </c>
      <c r="D51" t="e">
        <f xml:space="preserve"> D$1&amp;" " &amp; Tableau1[[#This Row],[Inauguration]] &amp; ", "</f>
        <v>#VALUE!</v>
      </c>
      <c r="E51" t="e">
        <f xml:space="preserve"> E$1&amp;" " &amp; Tableau1[[#This Row],[Range]] &amp; ", "</f>
        <v>#VALUE!</v>
      </c>
      <c r="F51" t="e">
        <f xml:space="preserve"> F$1&amp;" " &amp; Tableau1[[#This Row],[Consumption]] &amp; ", "</f>
        <v>#VALUE!</v>
      </c>
      <c r="G51" t="e">
        <f xml:space="preserve"> G$1&amp;" " &amp; Tableau1[[#This Row],[Speed]] &amp; ", "</f>
        <v>#VALUE!</v>
      </c>
      <c r="H51" t="e">
        <f xml:space="preserve"> H$1&amp;" " &amp; Tableau1[[#This Row],[Capacity]] &amp; ", "</f>
        <v>#VALUE!</v>
      </c>
      <c r="I51" t="e">
        <f xml:space="preserve"> I$1&amp;" " &amp; Tableau1[[#This Row],[BuyPrice]] &amp; ", "</f>
        <v>#VALUE!</v>
      </c>
      <c r="J51" t="e">
        <f xml:space="preserve"> J$1&amp;" " &amp; Tableau1[[#This Row],[IsAvailable]] &amp; ", "</f>
        <v>#VALUE!</v>
      </c>
      <c r="K51" t="e">
        <f xml:space="preserve"> K$1&amp;" " &amp; Tableau1[[#This Row],[RentPrice]] &amp; ", "</f>
        <v>#VALUE!</v>
      </c>
      <c r="L51" t="e">
        <f xml:space="preserve"> L$1&amp;" " &amp; Tableau1[[#This Row],[RentCautionPrice]] &amp; ", "</f>
        <v>#VALUE!</v>
      </c>
      <c r="M51" t="e">
        <f xml:space="preserve"> M$1&amp;" " &amp; Tableau1[[#This Row],[RentCompany]] &amp; ", "</f>
        <v>#VALUE!</v>
      </c>
    </row>
    <row r="52" spans="1:13" x14ac:dyDescent="0.25">
      <c r="A52" t="e">
        <f xml:space="preserve"> $A$1&amp;" """ &amp; Tableau1[[#This Row],[Modele]] &amp; """, "</f>
        <v>#VALUE!</v>
      </c>
      <c r="B52" t="e">
        <f xml:space="preserve"> B$1&amp;" """ &amp; Tableau1[[#This Row],[Constructor]] &amp; """, "</f>
        <v>#VALUE!</v>
      </c>
      <c r="C52" t="e">
        <f xml:space="preserve"> C$1&amp;" " &amp; Tableau1[[#This Row],[Category]] &amp; ", "</f>
        <v>#VALUE!</v>
      </c>
      <c r="D52" t="e">
        <f xml:space="preserve"> D$1&amp;" " &amp; Tableau1[[#This Row],[Inauguration]] &amp; ", "</f>
        <v>#VALUE!</v>
      </c>
      <c r="E52" t="e">
        <f xml:space="preserve"> E$1&amp;" " &amp; Tableau1[[#This Row],[Range]] &amp; ", "</f>
        <v>#VALUE!</v>
      </c>
      <c r="F52" t="e">
        <f xml:space="preserve"> F$1&amp;" " &amp; Tableau1[[#This Row],[Consumption]] &amp; ", "</f>
        <v>#VALUE!</v>
      </c>
      <c r="G52" t="e">
        <f xml:space="preserve"> G$1&amp;" " &amp; Tableau1[[#This Row],[Speed]] &amp; ", "</f>
        <v>#VALUE!</v>
      </c>
      <c r="H52" t="e">
        <f xml:space="preserve"> H$1&amp;" " &amp; Tableau1[[#This Row],[Capacity]] &amp; ", "</f>
        <v>#VALUE!</v>
      </c>
      <c r="I52" t="e">
        <f xml:space="preserve"> I$1&amp;" " &amp; Tableau1[[#This Row],[BuyPrice]] &amp; ", "</f>
        <v>#VALUE!</v>
      </c>
      <c r="J52" t="e">
        <f xml:space="preserve"> J$1&amp;" " &amp; Tableau1[[#This Row],[IsAvailable]] &amp; ", "</f>
        <v>#VALUE!</v>
      </c>
      <c r="K52" t="e">
        <f xml:space="preserve"> K$1&amp;" " &amp; Tableau1[[#This Row],[RentPrice]] &amp; ", "</f>
        <v>#VALUE!</v>
      </c>
      <c r="L52" t="e">
        <f xml:space="preserve"> L$1&amp;" " &amp; Tableau1[[#This Row],[RentCautionPrice]] &amp; ", "</f>
        <v>#VALUE!</v>
      </c>
      <c r="M52" t="e">
        <f xml:space="preserve"> M$1&amp;" " &amp; Tableau1[[#This Row],[RentCompany]] &amp; ", "</f>
        <v>#VALUE!</v>
      </c>
    </row>
    <row r="53" spans="1:13" x14ac:dyDescent="0.25">
      <c r="A53" t="e">
        <f xml:space="preserve"> $A$1&amp;" """ &amp; Tableau1[[#This Row],[Modele]] &amp; """, "</f>
        <v>#VALUE!</v>
      </c>
      <c r="B53" t="e">
        <f xml:space="preserve"> B$1&amp;" """ &amp; Tableau1[[#This Row],[Constructor]] &amp; """, "</f>
        <v>#VALUE!</v>
      </c>
      <c r="C53" t="e">
        <f xml:space="preserve"> C$1&amp;" " &amp; Tableau1[[#This Row],[Category]] &amp; ", "</f>
        <v>#VALUE!</v>
      </c>
      <c r="D53" t="e">
        <f xml:space="preserve"> D$1&amp;" " &amp; Tableau1[[#This Row],[Inauguration]] &amp; ", "</f>
        <v>#VALUE!</v>
      </c>
      <c r="E53" t="e">
        <f xml:space="preserve"> E$1&amp;" " &amp; Tableau1[[#This Row],[Range]] &amp; ", "</f>
        <v>#VALUE!</v>
      </c>
      <c r="F53" t="e">
        <f xml:space="preserve"> F$1&amp;" " &amp; Tableau1[[#This Row],[Consumption]] &amp; ", "</f>
        <v>#VALUE!</v>
      </c>
      <c r="G53" t="e">
        <f xml:space="preserve"> G$1&amp;" " &amp; Tableau1[[#This Row],[Speed]] &amp; ", "</f>
        <v>#VALUE!</v>
      </c>
      <c r="H53" t="e">
        <f xml:space="preserve"> H$1&amp;" " &amp; Tableau1[[#This Row],[Capacity]] &amp; ", "</f>
        <v>#VALUE!</v>
      </c>
      <c r="I53" t="e">
        <f xml:space="preserve"> I$1&amp;" " &amp; Tableau1[[#This Row],[BuyPrice]] &amp; ", "</f>
        <v>#VALUE!</v>
      </c>
      <c r="J53" t="e">
        <f xml:space="preserve"> J$1&amp;" " &amp; Tableau1[[#This Row],[IsAvailable]] &amp; ", "</f>
        <v>#VALUE!</v>
      </c>
      <c r="K53" t="e">
        <f xml:space="preserve"> K$1&amp;" " &amp; Tableau1[[#This Row],[RentPrice]] &amp; ", "</f>
        <v>#VALUE!</v>
      </c>
      <c r="L53" t="e">
        <f xml:space="preserve"> L$1&amp;" " &amp; Tableau1[[#This Row],[RentCautionPrice]] &amp; ", "</f>
        <v>#VALUE!</v>
      </c>
      <c r="M53" t="e">
        <f xml:space="preserve"> M$1&amp;" " &amp; Tableau1[[#This Row],[RentCompany]] &amp; ", "</f>
        <v>#VALUE!</v>
      </c>
    </row>
    <row r="54" spans="1:13" x14ac:dyDescent="0.25">
      <c r="A54" t="e">
        <f xml:space="preserve"> $A$1&amp;" """ &amp; Tableau1[[#This Row],[Modele]] &amp; """, "</f>
        <v>#VALUE!</v>
      </c>
      <c r="B54" t="e">
        <f xml:space="preserve"> B$1&amp;" """ &amp; Tableau1[[#This Row],[Constructor]] &amp; """, "</f>
        <v>#VALUE!</v>
      </c>
      <c r="C54" t="e">
        <f xml:space="preserve"> C$1&amp;" " &amp; Tableau1[[#This Row],[Category]] &amp; ", "</f>
        <v>#VALUE!</v>
      </c>
      <c r="D54" t="e">
        <f xml:space="preserve"> D$1&amp;" " &amp; Tableau1[[#This Row],[Inauguration]] &amp; ", "</f>
        <v>#VALUE!</v>
      </c>
      <c r="E54" t="e">
        <f xml:space="preserve"> E$1&amp;" " &amp; Tableau1[[#This Row],[Range]] &amp; ", "</f>
        <v>#VALUE!</v>
      </c>
      <c r="F54" t="e">
        <f xml:space="preserve"> F$1&amp;" " &amp; Tableau1[[#This Row],[Consumption]] &amp; ", "</f>
        <v>#VALUE!</v>
      </c>
      <c r="G54" t="e">
        <f xml:space="preserve"> G$1&amp;" " &amp; Tableau1[[#This Row],[Speed]] &amp; ", "</f>
        <v>#VALUE!</v>
      </c>
      <c r="H54" t="e">
        <f xml:space="preserve"> H$1&amp;" " &amp; Tableau1[[#This Row],[Capacity]] &amp; ", "</f>
        <v>#VALUE!</v>
      </c>
      <c r="I54" t="e">
        <f xml:space="preserve"> I$1&amp;" " &amp; Tableau1[[#This Row],[BuyPrice]] &amp; ", "</f>
        <v>#VALUE!</v>
      </c>
      <c r="J54" t="e">
        <f xml:space="preserve"> J$1&amp;" " &amp; Tableau1[[#This Row],[IsAvailable]] &amp; ", "</f>
        <v>#VALUE!</v>
      </c>
      <c r="K54" t="e">
        <f xml:space="preserve"> K$1&amp;" " &amp; Tableau1[[#This Row],[RentPrice]] &amp; ", "</f>
        <v>#VALUE!</v>
      </c>
      <c r="L54" t="e">
        <f xml:space="preserve"> L$1&amp;" " &amp; Tableau1[[#This Row],[RentCautionPrice]] &amp; ", "</f>
        <v>#VALUE!</v>
      </c>
      <c r="M54" t="e">
        <f xml:space="preserve"> M$1&amp;" " &amp; Tableau1[[#This Row],[RentCompany]] &amp; ", "</f>
        <v>#VALUE!</v>
      </c>
    </row>
    <row r="55" spans="1:13" x14ac:dyDescent="0.25">
      <c r="A55" t="e">
        <f xml:space="preserve"> $A$1&amp;" """ &amp; Tableau1[[#This Row],[Modele]] &amp; """, "</f>
        <v>#VALUE!</v>
      </c>
      <c r="B55" t="e">
        <f xml:space="preserve"> B$1&amp;" """ &amp; Tableau1[[#This Row],[Constructor]] &amp; """, "</f>
        <v>#VALUE!</v>
      </c>
      <c r="C55" t="e">
        <f xml:space="preserve"> C$1&amp;" " &amp; Tableau1[[#This Row],[Category]] &amp; ", "</f>
        <v>#VALUE!</v>
      </c>
      <c r="D55" t="e">
        <f xml:space="preserve"> D$1&amp;" " &amp; Tableau1[[#This Row],[Inauguration]] &amp; ", "</f>
        <v>#VALUE!</v>
      </c>
      <c r="E55" t="e">
        <f xml:space="preserve"> E$1&amp;" " &amp; Tableau1[[#This Row],[Range]] &amp; ", "</f>
        <v>#VALUE!</v>
      </c>
      <c r="F55" t="e">
        <f xml:space="preserve"> F$1&amp;" " &amp; Tableau1[[#This Row],[Consumption]] &amp; ", "</f>
        <v>#VALUE!</v>
      </c>
      <c r="G55" t="e">
        <f xml:space="preserve"> G$1&amp;" " &amp; Tableau1[[#This Row],[Speed]] &amp; ", "</f>
        <v>#VALUE!</v>
      </c>
      <c r="H55" t="e">
        <f xml:space="preserve"> H$1&amp;" " &amp; Tableau1[[#This Row],[Capacity]] &amp; ", "</f>
        <v>#VALUE!</v>
      </c>
      <c r="I55" t="e">
        <f xml:space="preserve"> I$1&amp;" " &amp; Tableau1[[#This Row],[BuyPrice]] &amp; ", "</f>
        <v>#VALUE!</v>
      </c>
      <c r="J55" t="e">
        <f xml:space="preserve"> J$1&amp;" " &amp; Tableau1[[#This Row],[IsAvailable]] &amp; ", "</f>
        <v>#VALUE!</v>
      </c>
      <c r="K55" t="e">
        <f xml:space="preserve"> K$1&amp;" " &amp; Tableau1[[#This Row],[RentPrice]] &amp; ", "</f>
        <v>#VALUE!</v>
      </c>
      <c r="L55" t="e">
        <f xml:space="preserve"> L$1&amp;" " &amp; Tableau1[[#This Row],[RentCautionPrice]] &amp; ", "</f>
        <v>#VALUE!</v>
      </c>
      <c r="M55" t="e">
        <f xml:space="preserve"> M$1&amp;" " &amp; Tableau1[[#This Row],[RentCompany]] &amp; ", "</f>
        <v>#VALUE!</v>
      </c>
    </row>
    <row r="56" spans="1:13" x14ac:dyDescent="0.25">
      <c r="A56" t="e">
        <f xml:space="preserve"> $A$1&amp;" """ &amp; Tableau1[[#This Row],[Modele]] &amp; """, "</f>
        <v>#VALUE!</v>
      </c>
      <c r="B56" t="e">
        <f xml:space="preserve"> B$1&amp;" """ &amp; Tableau1[[#This Row],[Constructor]] &amp; """, "</f>
        <v>#VALUE!</v>
      </c>
      <c r="C56" t="e">
        <f xml:space="preserve"> C$1&amp;" " &amp; Tableau1[[#This Row],[Category]] &amp; ", "</f>
        <v>#VALUE!</v>
      </c>
      <c r="D56" t="e">
        <f xml:space="preserve"> D$1&amp;" " &amp; Tableau1[[#This Row],[Inauguration]] &amp; ", "</f>
        <v>#VALUE!</v>
      </c>
      <c r="E56" t="e">
        <f xml:space="preserve"> E$1&amp;" " &amp; Tableau1[[#This Row],[Range]] &amp; ", "</f>
        <v>#VALUE!</v>
      </c>
      <c r="F56" t="e">
        <f xml:space="preserve"> F$1&amp;" " &amp; Tableau1[[#This Row],[Consumption]] &amp; ", "</f>
        <v>#VALUE!</v>
      </c>
      <c r="G56" t="e">
        <f xml:space="preserve"> G$1&amp;" " &amp; Tableau1[[#This Row],[Speed]] &amp; ", "</f>
        <v>#VALUE!</v>
      </c>
      <c r="H56" t="e">
        <f xml:space="preserve"> H$1&amp;" " &amp; Tableau1[[#This Row],[Capacity]] &amp; ", "</f>
        <v>#VALUE!</v>
      </c>
      <c r="I56" t="e">
        <f xml:space="preserve"> I$1&amp;" " &amp; Tableau1[[#This Row],[BuyPrice]] &amp; ", "</f>
        <v>#VALUE!</v>
      </c>
      <c r="J56" t="e">
        <f xml:space="preserve"> J$1&amp;" " &amp; Tableau1[[#This Row],[IsAvailable]] &amp; ", "</f>
        <v>#VALUE!</v>
      </c>
      <c r="K56" t="e">
        <f xml:space="preserve"> K$1&amp;" " &amp; Tableau1[[#This Row],[RentPrice]] &amp; ", "</f>
        <v>#VALUE!</v>
      </c>
      <c r="L56" t="e">
        <f xml:space="preserve"> L$1&amp;" " &amp; Tableau1[[#This Row],[RentCautionPrice]] &amp; ", "</f>
        <v>#VALUE!</v>
      </c>
      <c r="M56" t="e">
        <f xml:space="preserve"> M$1&amp;" " &amp; Tableau1[[#This Row],[RentCompany]] &amp; ", "</f>
        <v>#VALUE!</v>
      </c>
    </row>
    <row r="57" spans="1:13" x14ac:dyDescent="0.25">
      <c r="A57" t="e">
        <f xml:space="preserve"> $A$1&amp;" """ &amp; Tableau1[[#This Row],[Modele]] &amp; """, "</f>
        <v>#VALUE!</v>
      </c>
      <c r="B57" t="e">
        <f xml:space="preserve"> B$1&amp;" """ &amp; Tableau1[[#This Row],[Constructor]] &amp; """, "</f>
        <v>#VALUE!</v>
      </c>
      <c r="C57" t="e">
        <f xml:space="preserve"> C$1&amp;" " &amp; Tableau1[[#This Row],[Category]] &amp; ", "</f>
        <v>#VALUE!</v>
      </c>
      <c r="D57" t="e">
        <f xml:space="preserve"> D$1&amp;" " &amp; Tableau1[[#This Row],[Inauguration]] &amp; ", "</f>
        <v>#VALUE!</v>
      </c>
      <c r="E57" t="e">
        <f xml:space="preserve"> E$1&amp;" " &amp; Tableau1[[#This Row],[Range]] &amp; ", "</f>
        <v>#VALUE!</v>
      </c>
      <c r="F57" t="e">
        <f xml:space="preserve"> F$1&amp;" " &amp; Tableau1[[#This Row],[Consumption]] &amp; ", "</f>
        <v>#VALUE!</v>
      </c>
      <c r="G57" t="e">
        <f xml:space="preserve"> G$1&amp;" " &amp; Tableau1[[#This Row],[Speed]] &amp; ", "</f>
        <v>#VALUE!</v>
      </c>
      <c r="H57" t="e">
        <f xml:space="preserve"> H$1&amp;" " &amp; Tableau1[[#This Row],[Capacity]] &amp; ", "</f>
        <v>#VALUE!</v>
      </c>
      <c r="I57" t="e">
        <f xml:space="preserve"> I$1&amp;" " &amp; Tableau1[[#This Row],[BuyPrice]] &amp; ", "</f>
        <v>#VALUE!</v>
      </c>
      <c r="J57" t="e">
        <f xml:space="preserve"> J$1&amp;" " &amp; Tableau1[[#This Row],[IsAvailable]] &amp; ", "</f>
        <v>#VALUE!</v>
      </c>
      <c r="K57" t="e">
        <f xml:space="preserve"> K$1&amp;" " &amp; Tableau1[[#This Row],[RentPrice]] &amp; ", "</f>
        <v>#VALUE!</v>
      </c>
      <c r="L57" t="e">
        <f xml:space="preserve"> L$1&amp;" " &amp; Tableau1[[#This Row],[RentCautionPrice]] &amp; ", "</f>
        <v>#VALUE!</v>
      </c>
      <c r="M57" t="e">
        <f xml:space="preserve"> M$1&amp;" " &amp; Tableau1[[#This Row],[RentCompany]] &amp; ", "</f>
        <v>#VALUE!</v>
      </c>
    </row>
    <row r="58" spans="1:13" x14ac:dyDescent="0.25">
      <c r="A58" t="e">
        <f xml:space="preserve"> $A$1&amp;" """ &amp; Tableau1[[#This Row],[Modele]] &amp; """, "</f>
        <v>#VALUE!</v>
      </c>
      <c r="B58" t="e">
        <f xml:space="preserve"> B$1&amp;" """ &amp; Tableau1[[#This Row],[Constructor]] &amp; """, "</f>
        <v>#VALUE!</v>
      </c>
      <c r="C58" t="e">
        <f xml:space="preserve"> C$1&amp;" " &amp; Tableau1[[#This Row],[Category]] &amp; ", "</f>
        <v>#VALUE!</v>
      </c>
      <c r="D58" t="e">
        <f xml:space="preserve"> D$1&amp;" " &amp; Tableau1[[#This Row],[Inauguration]] &amp; ", "</f>
        <v>#VALUE!</v>
      </c>
      <c r="E58" t="e">
        <f xml:space="preserve"> E$1&amp;" " &amp; Tableau1[[#This Row],[Range]] &amp; ", "</f>
        <v>#VALUE!</v>
      </c>
      <c r="F58" t="e">
        <f xml:space="preserve"> F$1&amp;" " &amp; Tableau1[[#This Row],[Consumption]] &amp; ", "</f>
        <v>#VALUE!</v>
      </c>
      <c r="G58" t="e">
        <f xml:space="preserve"> G$1&amp;" " &amp; Tableau1[[#This Row],[Speed]] &amp; ", "</f>
        <v>#VALUE!</v>
      </c>
      <c r="H58" t="e">
        <f xml:space="preserve"> H$1&amp;" " &amp; Tableau1[[#This Row],[Capacity]] &amp; ", "</f>
        <v>#VALUE!</v>
      </c>
      <c r="I58" t="e">
        <f xml:space="preserve"> I$1&amp;" " &amp; Tableau1[[#This Row],[BuyPrice]] &amp; ", "</f>
        <v>#VALUE!</v>
      </c>
      <c r="J58" t="e">
        <f xml:space="preserve"> J$1&amp;" " &amp; Tableau1[[#This Row],[IsAvailable]] &amp; ", "</f>
        <v>#VALUE!</v>
      </c>
      <c r="K58" t="e">
        <f xml:space="preserve"> K$1&amp;" " &amp; Tableau1[[#This Row],[RentPrice]] &amp; ", "</f>
        <v>#VALUE!</v>
      </c>
      <c r="L58" t="e">
        <f xml:space="preserve"> L$1&amp;" " &amp; Tableau1[[#This Row],[RentCautionPrice]] &amp; ", "</f>
        <v>#VALUE!</v>
      </c>
      <c r="M58" t="e">
        <f xml:space="preserve"> M$1&amp;" " &amp; Tableau1[[#This Row],[RentCompany]] &amp; ", "</f>
        <v>#VALUE!</v>
      </c>
    </row>
    <row r="59" spans="1:13" x14ac:dyDescent="0.25">
      <c r="A59" t="e">
        <f xml:space="preserve"> $A$1&amp;" """ &amp; Tableau1[[#This Row],[Modele]] &amp; """, "</f>
        <v>#VALUE!</v>
      </c>
      <c r="B59" t="e">
        <f xml:space="preserve"> B$1&amp;" """ &amp; Tableau1[[#This Row],[Constructor]] &amp; """, "</f>
        <v>#VALUE!</v>
      </c>
      <c r="C59" t="e">
        <f xml:space="preserve"> C$1&amp;" " &amp; Tableau1[[#This Row],[Category]] &amp; ", "</f>
        <v>#VALUE!</v>
      </c>
      <c r="D59" t="e">
        <f xml:space="preserve"> D$1&amp;" " &amp; Tableau1[[#This Row],[Inauguration]] &amp; ", "</f>
        <v>#VALUE!</v>
      </c>
      <c r="E59" t="e">
        <f xml:space="preserve"> E$1&amp;" " &amp; Tableau1[[#This Row],[Range]] &amp; ", "</f>
        <v>#VALUE!</v>
      </c>
      <c r="F59" t="e">
        <f xml:space="preserve"> F$1&amp;" " &amp; Tableau1[[#This Row],[Consumption]] &amp; ", "</f>
        <v>#VALUE!</v>
      </c>
      <c r="G59" t="e">
        <f xml:space="preserve"> G$1&amp;" " &amp; Tableau1[[#This Row],[Speed]] &amp; ", "</f>
        <v>#VALUE!</v>
      </c>
      <c r="H59" t="e">
        <f xml:space="preserve"> H$1&amp;" " &amp; Tableau1[[#This Row],[Capacity]] &amp; ", "</f>
        <v>#VALUE!</v>
      </c>
      <c r="I59" t="e">
        <f xml:space="preserve"> I$1&amp;" " &amp; Tableau1[[#This Row],[BuyPrice]] &amp; ", "</f>
        <v>#VALUE!</v>
      </c>
      <c r="J59" t="e">
        <f xml:space="preserve"> J$1&amp;" " &amp; Tableau1[[#This Row],[IsAvailable]] &amp; ", "</f>
        <v>#VALUE!</v>
      </c>
      <c r="K59" t="e">
        <f xml:space="preserve"> K$1&amp;" " &amp; Tableau1[[#This Row],[RentPrice]] &amp; ", "</f>
        <v>#VALUE!</v>
      </c>
      <c r="L59" t="e">
        <f xml:space="preserve"> L$1&amp;" " &amp; Tableau1[[#This Row],[RentCautionPrice]] &amp; ", "</f>
        <v>#VALUE!</v>
      </c>
      <c r="M59" t="e">
        <f xml:space="preserve"> M$1&amp;" " &amp; Tableau1[[#This Row],[RentCompany]] &amp; ", "</f>
        <v>#VALUE!</v>
      </c>
    </row>
    <row r="60" spans="1:13" x14ac:dyDescent="0.25">
      <c r="A60" t="e">
        <f xml:space="preserve"> $A$1&amp;" """ &amp; Tableau1[[#This Row],[Modele]] &amp; """, "</f>
        <v>#VALUE!</v>
      </c>
      <c r="B60" t="e">
        <f xml:space="preserve"> B$1&amp;" """ &amp; Tableau1[[#This Row],[Constructor]] &amp; """, "</f>
        <v>#VALUE!</v>
      </c>
      <c r="C60" t="e">
        <f xml:space="preserve"> C$1&amp;" " &amp; Tableau1[[#This Row],[Category]] &amp; ", "</f>
        <v>#VALUE!</v>
      </c>
      <c r="D60" t="e">
        <f xml:space="preserve"> D$1&amp;" " &amp; Tableau1[[#This Row],[Inauguration]] &amp; ", "</f>
        <v>#VALUE!</v>
      </c>
      <c r="E60" t="e">
        <f xml:space="preserve"> E$1&amp;" " &amp; Tableau1[[#This Row],[Range]] &amp; ", "</f>
        <v>#VALUE!</v>
      </c>
      <c r="F60" t="e">
        <f xml:space="preserve"> F$1&amp;" " &amp; Tableau1[[#This Row],[Consumption]] &amp; ", "</f>
        <v>#VALUE!</v>
      </c>
      <c r="G60" t="e">
        <f xml:space="preserve"> G$1&amp;" " &amp; Tableau1[[#This Row],[Speed]] &amp; ", "</f>
        <v>#VALUE!</v>
      </c>
      <c r="H60" t="e">
        <f xml:space="preserve"> H$1&amp;" " &amp; Tableau1[[#This Row],[Capacity]] &amp; ", "</f>
        <v>#VALUE!</v>
      </c>
      <c r="I60" t="e">
        <f xml:space="preserve"> I$1&amp;" " &amp; Tableau1[[#This Row],[BuyPrice]] &amp; ", "</f>
        <v>#VALUE!</v>
      </c>
      <c r="J60" t="e">
        <f xml:space="preserve"> J$1&amp;" " &amp; Tableau1[[#This Row],[IsAvailable]] &amp; ", "</f>
        <v>#VALUE!</v>
      </c>
      <c r="K60" t="e">
        <f xml:space="preserve"> K$1&amp;" " &amp; Tableau1[[#This Row],[RentPrice]] &amp; ", "</f>
        <v>#VALUE!</v>
      </c>
      <c r="L60" t="e">
        <f xml:space="preserve"> L$1&amp;" " &amp; Tableau1[[#This Row],[RentCautionPrice]] &amp; ", "</f>
        <v>#VALUE!</v>
      </c>
      <c r="M60" t="e">
        <f xml:space="preserve"> M$1&amp;" " &amp; Tableau1[[#This Row],[RentCompany]] &amp; ", "</f>
        <v>#VALUE!</v>
      </c>
    </row>
    <row r="61" spans="1:13" x14ac:dyDescent="0.25">
      <c r="A61" t="e">
        <f xml:space="preserve"> $A$1&amp;" """ &amp; Tableau1[[#This Row],[Modele]] &amp; """, "</f>
        <v>#VALUE!</v>
      </c>
      <c r="B61" t="e">
        <f xml:space="preserve"> B$1&amp;" """ &amp; Tableau1[[#This Row],[Constructor]] &amp; """, "</f>
        <v>#VALUE!</v>
      </c>
      <c r="C61" t="e">
        <f xml:space="preserve"> C$1&amp;" " &amp; Tableau1[[#This Row],[Category]] &amp; ", "</f>
        <v>#VALUE!</v>
      </c>
      <c r="D61" t="e">
        <f xml:space="preserve"> D$1&amp;" " &amp; Tableau1[[#This Row],[Inauguration]] &amp; ", "</f>
        <v>#VALUE!</v>
      </c>
      <c r="E61" t="e">
        <f xml:space="preserve"> E$1&amp;" " &amp; Tableau1[[#This Row],[Range]] &amp; ", "</f>
        <v>#VALUE!</v>
      </c>
      <c r="F61" t="e">
        <f xml:space="preserve"> F$1&amp;" " &amp; Tableau1[[#This Row],[Consumption]] &amp; ", "</f>
        <v>#VALUE!</v>
      </c>
      <c r="G61" t="e">
        <f xml:space="preserve"> G$1&amp;" " &amp; Tableau1[[#This Row],[Speed]] &amp; ", "</f>
        <v>#VALUE!</v>
      </c>
      <c r="H61" t="e">
        <f xml:space="preserve"> H$1&amp;" " &amp; Tableau1[[#This Row],[Capacity]] &amp; ", "</f>
        <v>#VALUE!</v>
      </c>
      <c r="I61" t="e">
        <f xml:space="preserve"> I$1&amp;" " &amp; Tableau1[[#This Row],[BuyPrice]] &amp; ", "</f>
        <v>#VALUE!</v>
      </c>
      <c r="J61" t="e">
        <f xml:space="preserve"> J$1&amp;" " &amp; Tableau1[[#This Row],[IsAvailable]] &amp; ", "</f>
        <v>#VALUE!</v>
      </c>
      <c r="K61" t="e">
        <f xml:space="preserve"> K$1&amp;" " &amp; Tableau1[[#This Row],[RentPrice]] &amp; ", "</f>
        <v>#VALUE!</v>
      </c>
      <c r="L61" t="e">
        <f xml:space="preserve"> L$1&amp;" " &amp; Tableau1[[#This Row],[RentCautionPrice]] &amp; ", "</f>
        <v>#VALUE!</v>
      </c>
      <c r="M61" t="e">
        <f xml:space="preserve"> M$1&amp;" " &amp; Tableau1[[#This Row],[RentCompany]] &amp; ", "</f>
        <v>#VALUE!</v>
      </c>
    </row>
    <row r="62" spans="1:13" x14ac:dyDescent="0.25">
      <c r="A62" t="e">
        <f xml:space="preserve"> $A$1&amp;" """ &amp; Tableau1[[#This Row],[Modele]] &amp; """, "</f>
        <v>#VALUE!</v>
      </c>
      <c r="B62" t="e">
        <f xml:space="preserve"> B$1&amp;" """ &amp; Tableau1[[#This Row],[Constructor]] &amp; """, "</f>
        <v>#VALUE!</v>
      </c>
      <c r="C62" t="e">
        <f xml:space="preserve"> C$1&amp;" " &amp; Tableau1[[#This Row],[Category]] &amp; ", "</f>
        <v>#VALUE!</v>
      </c>
      <c r="D62" t="e">
        <f xml:space="preserve"> D$1&amp;" " &amp; Tableau1[[#This Row],[Inauguration]] &amp; ", "</f>
        <v>#VALUE!</v>
      </c>
      <c r="E62" t="e">
        <f xml:space="preserve"> E$1&amp;" " &amp; Tableau1[[#This Row],[Range]] &amp; ", "</f>
        <v>#VALUE!</v>
      </c>
      <c r="F62" t="e">
        <f xml:space="preserve"> F$1&amp;" " &amp; Tableau1[[#This Row],[Consumption]] &amp; ", "</f>
        <v>#VALUE!</v>
      </c>
      <c r="G62" t="e">
        <f xml:space="preserve"> G$1&amp;" " &amp; Tableau1[[#This Row],[Speed]] &amp; ", "</f>
        <v>#VALUE!</v>
      </c>
      <c r="H62" t="e">
        <f xml:space="preserve"> H$1&amp;" " &amp; Tableau1[[#This Row],[Capacity]] &amp; ", "</f>
        <v>#VALUE!</v>
      </c>
      <c r="I62" t="e">
        <f xml:space="preserve"> I$1&amp;" " &amp; Tableau1[[#This Row],[BuyPrice]] &amp; ", "</f>
        <v>#VALUE!</v>
      </c>
      <c r="J62" t="e">
        <f xml:space="preserve"> J$1&amp;" " &amp; Tableau1[[#This Row],[IsAvailable]] &amp; ", "</f>
        <v>#VALUE!</v>
      </c>
      <c r="K62" t="e">
        <f xml:space="preserve"> K$1&amp;" " &amp; Tableau1[[#This Row],[RentPrice]] &amp; ", "</f>
        <v>#VALUE!</v>
      </c>
      <c r="L62" t="e">
        <f xml:space="preserve"> L$1&amp;" " &amp; Tableau1[[#This Row],[RentCautionPrice]] &amp; ", "</f>
        <v>#VALUE!</v>
      </c>
      <c r="M62" t="e">
        <f xml:space="preserve"> M$1&amp;" " &amp; Tableau1[[#This Row],[RentCompany]] &amp; ", "</f>
        <v>#VALUE!</v>
      </c>
    </row>
    <row r="63" spans="1:13" x14ac:dyDescent="0.25">
      <c r="A63" t="e">
        <f xml:space="preserve"> $A$1&amp;" """ &amp; Tableau1[[#This Row],[Modele]] &amp; """, "</f>
        <v>#VALUE!</v>
      </c>
      <c r="B63" t="e">
        <f xml:space="preserve"> B$1&amp;" """ &amp; Tableau1[[#This Row],[Constructor]] &amp; """, "</f>
        <v>#VALUE!</v>
      </c>
      <c r="C63" t="e">
        <f xml:space="preserve"> C$1&amp;" " &amp; Tableau1[[#This Row],[Category]] &amp; ", "</f>
        <v>#VALUE!</v>
      </c>
      <c r="D63" t="e">
        <f xml:space="preserve"> D$1&amp;" " &amp; Tableau1[[#This Row],[Inauguration]] &amp; ", "</f>
        <v>#VALUE!</v>
      </c>
      <c r="E63" t="e">
        <f xml:space="preserve"> E$1&amp;" " &amp; Tableau1[[#This Row],[Range]] &amp; ", "</f>
        <v>#VALUE!</v>
      </c>
      <c r="F63" t="e">
        <f xml:space="preserve"> F$1&amp;" " &amp; Tableau1[[#This Row],[Consumption]] &amp; ", "</f>
        <v>#VALUE!</v>
      </c>
      <c r="G63" t="e">
        <f xml:space="preserve"> G$1&amp;" " &amp; Tableau1[[#This Row],[Speed]] &amp; ", "</f>
        <v>#VALUE!</v>
      </c>
      <c r="H63" t="e">
        <f xml:space="preserve"> H$1&amp;" " &amp; Tableau1[[#This Row],[Capacity]] &amp; ", "</f>
        <v>#VALUE!</v>
      </c>
      <c r="I63" t="e">
        <f xml:space="preserve"> I$1&amp;" " &amp; Tableau1[[#This Row],[BuyPrice]] &amp; ", "</f>
        <v>#VALUE!</v>
      </c>
      <c r="J63" t="e">
        <f xml:space="preserve"> J$1&amp;" " &amp; Tableau1[[#This Row],[IsAvailable]] &amp; ", "</f>
        <v>#VALUE!</v>
      </c>
      <c r="K63" t="e">
        <f xml:space="preserve"> K$1&amp;" " &amp; Tableau1[[#This Row],[RentPrice]] &amp; ", "</f>
        <v>#VALUE!</v>
      </c>
      <c r="L63" t="e">
        <f xml:space="preserve"> L$1&amp;" " &amp; Tableau1[[#This Row],[RentCautionPrice]] &amp; ", "</f>
        <v>#VALUE!</v>
      </c>
      <c r="M63" t="e">
        <f xml:space="preserve"> M$1&amp;" " &amp; Tableau1[[#This Row],[RentCompany]] &amp; ", "</f>
        <v>#VALUE!</v>
      </c>
    </row>
    <row r="64" spans="1:13" x14ac:dyDescent="0.25">
      <c r="A64" t="e">
        <f xml:space="preserve"> $A$1&amp;" """ &amp; Tableau1[[#This Row],[Modele]] &amp; """, "</f>
        <v>#VALUE!</v>
      </c>
      <c r="B64" t="e">
        <f xml:space="preserve"> B$1&amp;" """ &amp; Tableau1[[#This Row],[Constructor]] &amp; """, "</f>
        <v>#VALUE!</v>
      </c>
      <c r="C64" t="e">
        <f xml:space="preserve"> C$1&amp;" " &amp; Tableau1[[#This Row],[Category]] &amp; ", "</f>
        <v>#VALUE!</v>
      </c>
      <c r="D64" t="e">
        <f xml:space="preserve"> D$1&amp;" " &amp; Tableau1[[#This Row],[Inauguration]] &amp; ", "</f>
        <v>#VALUE!</v>
      </c>
      <c r="E64" t="e">
        <f xml:space="preserve"> E$1&amp;" " &amp; Tableau1[[#This Row],[Range]] &amp; ", "</f>
        <v>#VALUE!</v>
      </c>
      <c r="F64" t="e">
        <f xml:space="preserve"> F$1&amp;" " &amp; Tableau1[[#This Row],[Consumption]] &amp; ", "</f>
        <v>#VALUE!</v>
      </c>
      <c r="G64" t="e">
        <f xml:space="preserve"> G$1&amp;" " &amp; Tableau1[[#This Row],[Speed]] &amp; ", "</f>
        <v>#VALUE!</v>
      </c>
      <c r="H64" t="e">
        <f xml:space="preserve"> H$1&amp;" " &amp; Tableau1[[#This Row],[Capacity]] &amp; ", "</f>
        <v>#VALUE!</v>
      </c>
      <c r="I64" t="e">
        <f xml:space="preserve"> I$1&amp;" " &amp; Tableau1[[#This Row],[BuyPrice]] &amp; ", "</f>
        <v>#VALUE!</v>
      </c>
      <c r="J64" t="e">
        <f xml:space="preserve"> J$1&amp;" " &amp; Tableau1[[#This Row],[IsAvailable]] &amp; ", "</f>
        <v>#VALUE!</v>
      </c>
      <c r="K64" t="e">
        <f xml:space="preserve"> K$1&amp;" " &amp; Tableau1[[#This Row],[RentPrice]] &amp; ", "</f>
        <v>#VALUE!</v>
      </c>
      <c r="L64" t="e">
        <f xml:space="preserve"> L$1&amp;" " &amp; Tableau1[[#This Row],[RentCautionPrice]] &amp; ", "</f>
        <v>#VALUE!</v>
      </c>
      <c r="M64" t="e">
        <f xml:space="preserve"> M$1&amp;" " &amp; Tableau1[[#This Row],[RentCompany]] &amp; ", "</f>
        <v>#VALUE!</v>
      </c>
    </row>
    <row r="65" spans="1:13" x14ac:dyDescent="0.25">
      <c r="A65" t="e">
        <f xml:space="preserve"> $A$1&amp;" """ &amp; Tableau1[[#This Row],[Modele]] &amp; """, "</f>
        <v>#VALUE!</v>
      </c>
      <c r="B65" t="e">
        <f xml:space="preserve"> B$1&amp;" """ &amp; Tableau1[[#This Row],[Constructor]] &amp; """, "</f>
        <v>#VALUE!</v>
      </c>
      <c r="C65" t="e">
        <f xml:space="preserve"> C$1&amp;" " &amp; Tableau1[[#This Row],[Category]] &amp; ", "</f>
        <v>#VALUE!</v>
      </c>
      <c r="D65" t="e">
        <f xml:space="preserve"> D$1&amp;" " &amp; Tableau1[[#This Row],[Inauguration]] &amp; ", "</f>
        <v>#VALUE!</v>
      </c>
      <c r="E65" t="e">
        <f xml:space="preserve"> E$1&amp;" " &amp; Tableau1[[#This Row],[Range]] &amp; ", "</f>
        <v>#VALUE!</v>
      </c>
      <c r="F65" t="e">
        <f xml:space="preserve"> F$1&amp;" " &amp; Tableau1[[#This Row],[Consumption]] &amp; ", "</f>
        <v>#VALUE!</v>
      </c>
      <c r="G65" t="e">
        <f xml:space="preserve"> G$1&amp;" " &amp; Tableau1[[#This Row],[Speed]] &amp; ", "</f>
        <v>#VALUE!</v>
      </c>
      <c r="H65" t="e">
        <f xml:space="preserve"> H$1&amp;" " &amp; Tableau1[[#This Row],[Capacity]] &amp; ", "</f>
        <v>#VALUE!</v>
      </c>
      <c r="I65" t="e">
        <f xml:space="preserve"> I$1&amp;" " &amp; Tableau1[[#This Row],[BuyPrice]] &amp; ", "</f>
        <v>#VALUE!</v>
      </c>
      <c r="J65" t="e">
        <f xml:space="preserve"> J$1&amp;" " &amp; Tableau1[[#This Row],[IsAvailable]] &amp; ", "</f>
        <v>#VALUE!</v>
      </c>
      <c r="K65" t="e">
        <f xml:space="preserve"> K$1&amp;" " &amp; Tableau1[[#This Row],[RentPrice]] &amp; ", "</f>
        <v>#VALUE!</v>
      </c>
      <c r="L65" t="e">
        <f xml:space="preserve"> L$1&amp;" " &amp; Tableau1[[#This Row],[RentCautionPrice]] &amp; ", "</f>
        <v>#VALUE!</v>
      </c>
      <c r="M65" t="e">
        <f xml:space="preserve"> M$1&amp;" " &amp; Tableau1[[#This Row],[RentCompany]] &amp; ", "</f>
        <v>#VALUE!</v>
      </c>
    </row>
    <row r="66" spans="1:13" x14ac:dyDescent="0.25">
      <c r="A66" t="e">
        <f xml:space="preserve"> $A$1&amp;" """ &amp; Tableau1[[#This Row],[Modele]] &amp; """, "</f>
        <v>#VALUE!</v>
      </c>
      <c r="B66" t="e">
        <f xml:space="preserve"> B$1&amp;" """ &amp; Tableau1[[#This Row],[Constructor]] &amp; """, "</f>
        <v>#VALUE!</v>
      </c>
      <c r="C66" t="e">
        <f xml:space="preserve"> C$1&amp;" " &amp; Tableau1[[#This Row],[Category]] &amp; ", "</f>
        <v>#VALUE!</v>
      </c>
      <c r="D66" t="e">
        <f xml:space="preserve"> D$1&amp;" " &amp; Tableau1[[#This Row],[Inauguration]] &amp; ", "</f>
        <v>#VALUE!</v>
      </c>
      <c r="E66" t="e">
        <f xml:space="preserve"> E$1&amp;" " &amp; Tableau1[[#This Row],[Range]] &amp; ", "</f>
        <v>#VALUE!</v>
      </c>
      <c r="F66" t="e">
        <f xml:space="preserve"> F$1&amp;" " &amp; Tableau1[[#This Row],[Consumption]] &amp; ", "</f>
        <v>#VALUE!</v>
      </c>
      <c r="G66" t="e">
        <f xml:space="preserve"> G$1&amp;" " &amp; Tableau1[[#This Row],[Speed]] &amp; ", "</f>
        <v>#VALUE!</v>
      </c>
      <c r="H66" t="e">
        <f xml:space="preserve"> H$1&amp;" " &amp; Tableau1[[#This Row],[Capacity]] &amp; ", "</f>
        <v>#VALUE!</v>
      </c>
      <c r="I66" t="e">
        <f xml:space="preserve"> I$1&amp;" " &amp; Tableau1[[#This Row],[BuyPrice]] &amp; ", "</f>
        <v>#VALUE!</v>
      </c>
      <c r="J66" t="e">
        <f xml:space="preserve"> J$1&amp;" " &amp; Tableau1[[#This Row],[IsAvailable]] &amp; ", "</f>
        <v>#VALUE!</v>
      </c>
      <c r="K66" t="e">
        <f xml:space="preserve"> K$1&amp;" " &amp; Tableau1[[#This Row],[RentPrice]] &amp; ", "</f>
        <v>#VALUE!</v>
      </c>
      <c r="L66" t="e">
        <f xml:space="preserve"> L$1&amp;" " &amp; Tableau1[[#This Row],[RentCautionPrice]] &amp; ", "</f>
        <v>#VALUE!</v>
      </c>
      <c r="M66" t="e">
        <f xml:space="preserve"> M$1&amp;" " &amp; Tableau1[[#This Row],[RentCompany]] &amp; ", "</f>
        <v>#VALUE!</v>
      </c>
    </row>
    <row r="67" spans="1:13" x14ac:dyDescent="0.25">
      <c r="A67" t="e">
        <f xml:space="preserve"> $A$1&amp;" """ &amp; Tableau1[[#This Row],[Modele]] &amp; """, "</f>
        <v>#VALUE!</v>
      </c>
      <c r="B67" t="e">
        <f xml:space="preserve"> B$1&amp;" """ &amp; Tableau1[[#This Row],[Constructor]] &amp; """, "</f>
        <v>#VALUE!</v>
      </c>
      <c r="C67" t="e">
        <f xml:space="preserve"> C$1&amp;" " &amp; Tableau1[[#This Row],[Category]] &amp; ", "</f>
        <v>#VALUE!</v>
      </c>
      <c r="D67" t="e">
        <f xml:space="preserve"> D$1&amp;" " &amp; Tableau1[[#This Row],[Inauguration]] &amp; ", "</f>
        <v>#VALUE!</v>
      </c>
      <c r="E67" t="e">
        <f xml:space="preserve"> E$1&amp;" " &amp; Tableau1[[#This Row],[Range]] &amp; ", "</f>
        <v>#VALUE!</v>
      </c>
      <c r="F67" t="e">
        <f xml:space="preserve"> F$1&amp;" " &amp; Tableau1[[#This Row],[Consumption]] &amp; ", "</f>
        <v>#VALUE!</v>
      </c>
      <c r="G67" t="e">
        <f xml:space="preserve"> G$1&amp;" " &amp; Tableau1[[#This Row],[Speed]] &amp; ", "</f>
        <v>#VALUE!</v>
      </c>
      <c r="H67" t="e">
        <f xml:space="preserve"> H$1&amp;" " &amp; Tableau1[[#This Row],[Capacity]] &amp; ", "</f>
        <v>#VALUE!</v>
      </c>
      <c r="I67" t="e">
        <f xml:space="preserve"> I$1&amp;" " &amp; Tableau1[[#This Row],[BuyPrice]] &amp; ", "</f>
        <v>#VALUE!</v>
      </c>
      <c r="J67" t="e">
        <f xml:space="preserve"> J$1&amp;" " &amp; Tableau1[[#This Row],[IsAvailable]] &amp; ", "</f>
        <v>#VALUE!</v>
      </c>
      <c r="K67" t="e">
        <f xml:space="preserve"> K$1&amp;" " &amp; Tableau1[[#This Row],[RentPrice]] &amp; ", "</f>
        <v>#VALUE!</v>
      </c>
      <c r="L67" t="e">
        <f xml:space="preserve"> L$1&amp;" " &amp; Tableau1[[#This Row],[RentCautionPrice]] &amp; ", "</f>
        <v>#VALUE!</v>
      </c>
      <c r="M67" t="e">
        <f xml:space="preserve"> M$1&amp;" " &amp; Tableau1[[#This Row],[RentCompany]] &amp; ", "</f>
        <v>#VALUE!</v>
      </c>
    </row>
    <row r="68" spans="1:13" x14ac:dyDescent="0.25">
      <c r="A68" t="e">
        <f xml:space="preserve"> $A$1&amp;" """ &amp; Tableau1[[#This Row],[Modele]] &amp; """, "</f>
        <v>#VALUE!</v>
      </c>
      <c r="B68" t="e">
        <f xml:space="preserve"> B$1&amp;" """ &amp; Tableau1[[#This Row],[Constructor]] &amp; """, "</f>
        <v>#VALUE!</v>
      </c>
      <c r="C68" t="e">
        <f xml:space="preserve"> C$1&amp;" " &amp; Tableau1[[#This Row],[Category]] &amp; ", "</f>
        <v>#VALUE!</v>
      </c>
      <c r="D68" t="e">
        <f xml:space="preserve"> D$1&amp;" " &amp; Tableau1[[#This Row],[Inauguration]] &amp; ", "</f>
        <v>#VALUE!</v>
      </c>
      <c r="E68" t="e">
        <f xml:space="preserve"> E$1&amp;" " &amp; Tableau1[[#This Row],[Range]] &amp; ", "</f>
        <v>#VALUE!</v>
      </c>
      <c r="F68" t="e">
        <f xml:space="preserve"> F$1&amp;" " &amp; Tableau1[[#This Row],[Consumption]] &amp; ", "</f>
        <v>#VALUE!</v>
      </c>
      <c r="G68" t="e">
        <f xml:space="preserve"> G$1&amp;" " &amp; Tableau1[[#This Row],[Speed]] &amp; ", "</f>
        <v>#VALUE!</v>
      </c>
      <c r="H68" t="e">
        <f xml:space="preserve"> H$1&amp;" " &amp; Tableau1[[#This Row],[Capacity]] &amp; ", "</f>
        <v>#VALUE!</v>
      </c>
      <c r="I68" t="e">
        <f xml:space="preserve"> I$1&amp;" " &amp; Tableau1[[#This Row],[BuyPrice]] &amp; ", "</f>
        <v>#VALUE!</v>
      </c>
      <c r="J68" t="e">
        <f xml:space="preserve"> J$1&amp;" " &amp; Tableau1[[#This Row],[IsAvailable]] &amp; ", "</f>
        <v>#VALUE!</v>
      </c>
      <c r="K68" t="e">
        <f xml:space="preserve"> K$1&amp;" " &amp; Tableau1[[#This Row],[RentPrice]] &amp; ", "</f>
        <v>#VALUE!</v>
      </c>
      <c r="L68" t="e">
        <f xml:space="preserve"> L$1&amp;" " &amp; Tableau1[[#This Row],[RentCautionPrice]] &amp; ", "</f>
        <v>#VALUE!</v>
      </c>
      <c r="M68" t="e">
        <f xml:space="preserve"> M$1&amp;" " &amp; Tableau1[[#This Row],[RentCompany]] &amp; ", "</f>
        <v>#VALUE!</v>
      </c>
    </row>
    <row r="69" spans="1:13" x14ac:dyDescent="0.25">
      <c r="A69" t="e">
        <f xml:space="preserve"> $A$1&amp;" """ &amp; Tableau1[[#This Row],[Modele]] &amp; """, "</f>
        <v>#VALUE!</v>
      </c>
      <c r="B69" t="e">
        <f xml:space="preserve"> B$1&amp;" """ &amp; Tableau1[[#This Row],[Constructor]] &amp; """, "</f>
        <v>#VALUE!</v>
      </c>
      <c r="C69" t="e">
        <f xml:space="preserve"> C$1&amp;" " &amp; Tableau1[[#This Row],[Category]] &amp; ", "</f>
        <v>#VALUE!</v>
      </c>
      <c r="D69" t="e">
        <f xml:space="preserve"> D$1&amp;" " &amp; Tableau1[[#This Row],[Inauguration]] &amp; ", "</f>
        <v>#VALUE!</v>
      </c>
      <c r="E69" t="e">
        <f xml:space="preserve"> E$1&amp;" " &amp; Tableau1[[#This Row],[Range]] &amp; ", "</f>
        <v>#VALUE!</v>
      </c>
      <c r="F69" t="e">
        <f xml:space="preserve"> F$1&amp;" " &amp; Tableau1[[#This Row],[Consumption]] &amp; ", "</f>
        <v>#VALUE!</v>
      </c>
      <c r="G69" t="e">
        <f xml:space="preserve"> G$1&amp;" " &amp; Tableau1[[#This Row],[Speed]] &amp; ", "</f>
        <v>#VALUE!</v>
      </c>
      <c r="H69" t="e">
        <f xml:space="preserve"> H$1&amp;" " &amp; Tableau1[[#This Row],[Capacity]] &amp; ", "</f>
        <v>#VALUE!</v>
      </c>
      <c r="I69" t="e">
        <f xml:space="preserve"> I$1&amp;" " &amp; Tableau1[[#This Row],[BuyPrice]] &amp; ", "</f>
        <v>#VALUE!</v>
      </c>
      <c r="J69" t="e">
        <f xml:space="preserve"> J$1&amp;" " &amp; Tableau1[[#This Row],[IsAvailable]] &amp; ", "</f>
        <v>#VALUE!</v>
      </c>
      <c r="K69" t="e">
        <f xml:space="preserve"> K$1&amp;" " &amp; Tableau1[[#This Row],[RentPrice]] &amp; ", "</f>
        <v>#VALUE!</v>
      </c>
      <c r="L69" t="e">
        <f xml:space="preserve"> L$1&amp;" " &amp; Tableau1[[#This Row],[RentCautionPrice]] &amp; ", "</f>
        <v>#VALUE!</v>
      </c>
      <c r="M69" t="e">
        <f xml:space="preserve"> M$1&amp;" " &amp; Tableau1[[#This Row],[RentCompany]] &amp; ", "</f>
        <v>#VALUE!</v>
      </c>
    </row>
    <row r="70" spans="1:13" x14ac:dyDescent="0.25">
      <c r="A70" t="e">
        <f xml:space="preserve"> $A$1&amp;" """ &amp; Tableau1[[#This Row],[Modele]] &amp; """, "</f>
        <v>#VALUE!</v>
      </c>
      <c r="B70" t="e">
        <f xml:space="preserve"> B$1&amp;" """ &amp; Tableau1[[#This Row],[Constructor]] &amp; """, "</f>
        <v>#VALUE!</v>
      </c>
      <c r="C70" t="e">
        <f xml:space="preserve"> C$1&amp;" " &amp; Tableau1[[#This Row],[Category]] &amp; ", "</f>
        <v>#VALUE!</v>
      </c>
      <c r="D70" t="e">
        <f xml:space="preserve"> D$1&amp;" " &amp; Tableau1[[#This Row],[Inauguration]] &amp; ", "</f>
        <v>#VALUE!</v>
      </c>
      <c r="E70" t="e">
        <f xml:space="preserve"> E$1&amp;" " &amp; Tableau1[[#This Row],[Range]] &amp; ", "</f>
        <v>#VALUE!</v>
      </c>
      <c r="F70" t="e">
        <f xml:space="preserve"> F$1&amp;" " &amp; Tableau1[[#This Row],[Consumption]] &amp; ", "</f>
        <v>#VALUE!</v>
      </c>
      <c r="G70" t="e">
        <f xml:space="preserve"> G$1&amp;" " &amp; Tableau1[[#This Row],[Speed]] &amp; ", "</f>
        <v>#VALUE!</v>
      </c>
      <c r="H70" t="e">
        <f xml:space="preserve"> H$1&amp;" " &amp; Tableau1[[#This Row],[Capacity]] &amp; ", "</f>
        <v>#VALUE!</v>
      </c>
      <c r="I70" t="e">
        <f xml:space="preserve"> I$1&amp;" " &amp; Tableau1[[#This Row],[BuyPrice]] &amp; ", "</f>
        <v>#VALUE!</v>
      </c>
      <c r="J70" t="e">
        <f xml:space="preserve"> J$1&amp;" " &amp; Tableau1[[#This Row],[IsAvailable]] &amp; ", "</f>
        <v>#VALUE!</v>
      </c>
      <c r="K70" t="e">
        <f xml:space="preserve"> K$1&amp;" " &amp; Tableau1[[#This Row],[RentPrice]] &amp; ", "</f>
        <v>#VALUE!</v>
      </c>
      <c r="L70" t="e">
        <f xml:space="preserve"> L$1&amp;" " &amp; Tableau1[[#This Row],[RentCautionPrice]] &amp; ", "</f>
        <v>#VALUE!</v>
      </c>
      <c r="M70" t="e">
        <f xml:space="preserve"> M$1&amp;" " &amp; Tableau1[[#This Row],[RentCompany]] &amp; ", "</f>
        <v>#VALUE!</v>
      </c>
    </row>
    <row r="71" spans="1:13" x14ac:dyDescent="0.25">
      <c r="A71" t="e">
        <f xml:space="preserve"> $A$1&amp;" """ &amp; Tableau1[[#This Row],[Modele]] &amp; """, "</f>
        <v>#VALUE!</v>
      </c>
      <c r="B71" t="e">
        <f xml:space="preserve"> B$1&amp;" """ &amp; Tableau1[[#This Row],[Constructor]] &amp; """, "</f>
        <v>#VALUE!</v>
      </c>
      <c r="C71" t="e">
        <f xml:space="preserve"> C$1&amp;" " &amp; Tableau1[[#This Row],[Category]] &amp; ", "</f>
        <v>#VALUE!</v>
      </c>
      <c r="D71" t="e">
        <f xml:space="preserve"> D$1&amp;" " &amp; Tableau1[[#This Row],[Inauguration]] &amp; ", "</f>
        <v>#VALUE!</v>
      </c>
      <c r="E71" t="e">
        <f xml:space="preserve"> E$1&amp;" " &amp; Tableau1[[#This Row],[Range]] &amp; ", "</f>
        <v>#VALUE!</v>
      </c>
      <c r="F71" t="e">
        <f xml:space="preserve"> F$1&amp;" " &amp; Tableau1[[#This Row],[Consumption]] &amp; ", "</f>
        <v>#VALUE!</v>
      </c>
      <c r="G71" t="e">
        <f xml:space="preserve"> G$1&amp;" " &amp; Tableau1[[#This Row],[Speed]] &amp; ", "</f>
        <v>#VALUE!</v>
      </c>
      <c r="H71" t="e">
        <f xml:space="preserve"> H$1&amp;" " &amp; Tableau1[[#This Row],[Capacity]] &amp; ", "</f>
        <v>#VALUE!</v>
      </c>
      <c r="I71" t="e">
        <f xml:space="preserve"> I$1&amp;" " &amp; Tableau1[[#This Row],[BuyPrice]] &amp; ", "</f>
        <v>#VALUE!</v>
      </c>
      <c r="J71" t="e">
        <f xml:space="preserve"> J$1&amp;" " &amp; Tableau1[[#This Row],[IsAvailable]] &amp; ", "</f>
        <v>#VALUE!</v>
      </c>
      <c r="K71" t="e">
        <f xml:space="preserve"> K$1&amp;" " &amp; Tableau1[[#This Row],[RentPrice]] &amp; ", "</f>
        <v>#VALUE!</v>
      </c>
      <c r="L71" t="e">
        <f xml:space="preserve"> L$1&amp;" " &amp; Tableau1[[#This Row],[RentCautionPrice]] &amp; ", "</f>
        <v>#VALUE!</v>
      </c>
      <c r="M71" t="e">
        <f xml:space="preserve"> M$1&amp;" " &amp; Tableau1[[#This Row],[RentCompany]] &amp; ", "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77" workbookViewId="0">
      <selection activeCell="B99" sqref="B99"/>
    </sheetView>
  </sheetViews>
  <sheetFormatPr baseColWidth="10" defaultRowHeight="15" x14ac:dyDescent="0.25"/>
  <cols>
    <col min="1" max="1" width="16.42578125" customWidth="1"/>
  </cols>
  <sheetData>
    <row r="1" spans="1:1" x14ac:dyDescent="0.25">
      <c r="A1" t="str">
        <f xml:space="preserve"> "{ " &amp; FormatedInfo!A2 &amp; FormatedInfo!B2 &amp; FormatedInfo!J2 &amp; FormatedInfo!C2 &amp; FormatedInfo!E2 &amp; FormatedInfo!F2 &amp; FormatedInfo!G2 &amp; FormatedInfo!H2 &amp; FormatedInfo!I2 &amp; FormatedInfo!K2 &amp; FormatedInfo!L2 &amp; FormatedInfo!M2 &amp; REPLACE(FormatedInfo!D2,LEN(FormatedInfo!D2)-1,1,"") &amp; " }, "</f>
        <v xml:space="preserve">{ "Modele": "A318-100", "Constructor": "Airbus", "IsAvailable": false, "Category": 3, "Range": 6019, "Consumption": 5.39, "Speed": 828, "Capacity": 136, "BuyPrice": 70100000, "RentPrice": 0, "RentCautionPrice": 0, "RentCompany": "", "Inauguration": 2003  }, </v>
      </c>
    </row>
    <row r="2" spans="1:1" x14ac:dyDescent="0.25">
      <c r="A2" t="str">
        <f xml:space="preserve"> "{ " &amp; FormatedInfo!A3 &amp; FormatedInfo!B3 &amp; FormatedInfo!J3 &amp; FormatedInfo!C3 &amp; FormatedInfo!E3 &amp; FormatedInfo!F3 &amp; FormatedInfo!G3 &amp; FormatedInfo!H3 &amp; FormatedInfo!I3 &amp; FormatedInfo!K3 &amp; FormatedInfo!L3 &amp; FormatedInfo!M3 &amp; REPLACE(FormatedInfo!D3,LEN(FormatedInfo!D3)-1,1,"") &amp; " }, "</f>
        <v xml:space="preserve">{ "Modele": "A319-100", "Constructor": "Airbus", "IsAvailable": false, "Category": 4, "Range": 7130, "Consumption": 4.81, "Speed": 828, "Capacity": 160, "BuyPrice": 83600000, "RentPrice": 0, "RentCautionPrice": 0, "RentCompany": "", "Inauguration": 1996  }, </v>
      </c>
    </row>
    <row r="3" spans="1:1" x14ac:dyDescent="0.25">
      <c r="A3" t="str">
        <f xml:space="preserve"> "{ " &amp; FormatedInfo!A4 &amp; FormatedInfo!B4 &amp; FormatedInfo!J4 &amp; FormatedInfo!C4 &amp; FormatedInfo!E4 &amp; FormatedInfo!F4 &amp; FormatedInfo!G4 &amp; FormatedInfo!H4 &amp; FormatedInfo!I4 &amp; FormatedInfo!K4 &amp; FormatedInfo!L4 &amp; FormatedInfo!M4 &amp; REPLACE(FormatedInfo!D4,LEN(FormatedInfo!D4)-1,1,"") &amp; " }, "</f>
        <v xml:space="preserve">{ "Modele": "A319-100LR", "Constructor": "Airbus", "IsAvailable": true, "Category": 4, "Range": 9250, "Consumption": 5.13, "Speed": 828, "Capacity": 160, "BuyPrice": 85800000, "RentPrice": 0, "RentCautionPrice": 0, "RentCompany": "", "Inauguration": 1996  }, </v>
      </c>
    </row>
    <row r="4" spans="1:1" x14ac:dyDescent="0.25">
      <c r="A4" t="str">
        <f xml:space="preserve"> "{ " &amp; FormatedInfo!A5 &amp; FormatedInfo!B5 &amp; FormatedInfo!J5 &amp; FormatedInfo!C5 &amp; FormatedInfo!E5 &amp; FormatedInfo!F5 &amp; FormatedInfo!G5 &amp; FormatedInfo!H5 &amp; FormatedInfo!I5 &amp; FormatedInfo!K5 &amp; FormatedInfo!L5 &amp; FormatedInfo!M5 &amp; REPLACE(FormatedInfo!D5,LEN(FormatedInfo!D5)-1,1,"") &amp; " }, "</f>
        <v xml:space="preserve">{ "Modele": "A320-200", "Constructor": "Airbus", "IsAvailable": true, "Category": 5, "Range": 6111, "Consumption": 4.43, "Speed": 828, "Capacity": 180, "BuyPrice": 91500000, "RentPrice": 0, "RentCautionPrice": 0, "RentCompany": "", "Inauguration": 1988  }, </v>
      </c>
    </row>
    <row r="5" spans="1:1" x14ac:dyDescent="0.25">
      <c r="A5" t="str">
        <f xml:space="preserve"> "{ " &amp; FormatedInfo!A6 &amp; FormatedInfo!B6 &amp; FormatedInfo!J6 &amp; FormatedInfo!C6 &amp; FormatedInfo!E6 &amp; FormatedInfo!F6 &amp; FormatedInfo!G6 &amp; FormatedInfo!H6 &amp; FormatedInfo!I6 &amp; FormatedInfo!K6 &amp; FormatedInfo!L6 &amp; FormatedInfo!M6 &amp; REPLACE(FormatedInfo!D6,LEN(FormatedInfo!D6)-1,1,"") &amp; " }, "</f>
        <v xml:space="preserve">{ "Modele": "A321-200", "Constructor": "Airbus", "IsAvailable": false, "Category": 5, "Range": 5950, "Consumption": 4.2, "Speed": 828, "Capacity": 220, "BuyPrice": 107300000, "RentPrice": 0, "RentCautionPrice": 0, "RentCompany": "", "Inauguration": 1997  }, </v>
      </c>
    </row>
    <row r="6" spans="1:1" x14ac:dyDescent="0.25">
      <c r="A6" t="str">
        <f xml:space="preserve"> "{ " &amp; FormatedInfo!A7 &amp; FormatedInfo!B7 &amp; FormatedInfo!J7 &amp; FormatedInfo!C7 &amp; FormatedInfo!E7 &amp; FormatedInfo!F7 &amp; FormatedInfo!G7 &amp; FormatedInfo!H7 &amp; FormatedInfo!I7 &amp; FormatedInfo!K7 &amp; FormatedInfo!L7 &amp; FormatedInfo!M7 &amp; REPLACE(FormatedInfo!D7,LEN(FormatedInfo!D7)-1,1,"") &amp; " }, "</f>
        <v xml:space="preserve">{ "Modele": "A310-300", "Constructor": "Airbus", "IsAvailable": true, "Category": 6, "Range": 9630, "Consumption": 5.27, "Speed": 850, "Capacity": 275, "BuyPrice": 157300000, "RentPrice": 0, "RentCautionPrice": 0, "RentCompany": "", "Inauguration": 1986  }, </v>
      </c>
    </row>
    <row r="7" spans="1:1" x14ac:dyDescent="0.25">
      <c r="A7" t="str">
        <f xml:space="preserve"> "{ " &amp; FormatedInfo!A8 &amp; FormatedInfo!B8 &amp; FormatedInfo!J8 &amp; FormatedInfo!C8 &amp; FormatedInfo!E8 &amp; FormatedInfo!F8 &amp; FormatedInfo!G8 &amp; FormatedInfo!H8 &amp; FormatedInfo!I8 &amp; FormatedInfo!K8 &amp; FormatedInfo!L8 &amp; FormatedInfo!M8 &amp; REPLACE(FormatedInfo!D8,LEN(FormatedInfo!D8)-1,1,"") &amp; " }, "</f>
        <v xml:space="preserve">{ "Modele": "A300-600R", "Constructor": "Airbus", "IsAvailable": false, "Category": 4, "Range": 7540, "Consumption": 4.65, "Speed": 850, "Capacity": 360, "BuyPrice": 197900000, "RentPrice": 0, "RentCautionPrice": 0, "RentCompany": "", "Inauguration": 1988  }, </v>
      </c>
    </row>
    <row r="8" spans="1:1" x14ac:dyDescent="0.25">
      <c r="A8" t="str">
        <f xml:space="preserve"> "{ " &amp; FormatedInfo!A9 &amp; FormatedInfo!B9 &amp; FormatedInfo!J9 &amp; FormatedInfo!C9 &amp; FormatedInfo!E9 &amp; FormatedInfo!F9 &amp; FormatedInfo!G9 &amp; FormatedInfo!H9 &amp; FormatedInfo!I9 &amp; FormatedInfo!K9 &amp; FormatedInfo!L9 &amp; FormatedInfo!M9 &amp; REPLACE(FormatedInfo!D9,LEN(FormatedInfo!D9)-1,1,"") &amp; " }, "</f>
        <v xml:space="preserve">{ "Modele": "A330-200", "Constructor": "Airbus", "IsAvailable": true, "Category": 7, "Range": 13435, "Consumption": 4.72, "Speed": 871, "Capacity": 406, "BuyPrice": 216100000, "RentPrice": 0, "RentCautionPrice": 0, "RentCompany": "", "Inauguration": 1998  }, </v>
      </c>
    </row>
    <row r="9" spans="1:1" x14ac:dyDescent="0.25">
      <c r="A9" t="str">
        <f xml:space="preserve"> "{ " &amp; FormatedInfo!A10 &amp; FormatedInfo!B10 &amp; FormatedInfo!J10 &amp; FormatedInfo!C10 &amp; FormatedInfo!E10 &amp; FormatedInfo!F10 &amp; FormatedInfo!G10 &amp; FormatedInfo!H10 &amp; FormatedInfo!I10 &amp; FormatedInfo!K10 &amp; FormatedInfo!L10 &amp; FormatedInfo!M10 &amp; REPLACE(FormatedInfo!D10,LEN(FormatedInfo!D10)-1,1,"") &amp; " }, "</f>
        <v xml:space="preserve">{ "Modele": "A330-300", "Constructor": "Airbus", "IsAvailable": true, "Category": 7, "Range": 10804, "Consumption": 3.8, "Speed": 871, "Capacity": 440, "BuyPrice": 239400000, "RentPrice": 0, "RentCautionPrice": 0, "RentCompany": "", "Inauguration": 1994  }, </v>
      </c>
    </row>
    <row r="10" spans="1:1" x14ac:dyDescent="0.25">
      <c r="A10" t="str">
        <f xml:space="preserve"> "{ " &amp; FormatedInfo!A11 &amp; FormatedInfo!B11 &amp; FormatedInfo!J11 &amp; FormatedInfo!C11 &amp; FormatedInfo!E11 &amp; FormatedInfo!F11 &amp; FormatedInfo!G11 &amp; FormatedInfo!H11 &amp; FormatedInfo!I11 &amp; FormatedInfo!K11 &amp; FormatedInfo!L11 &amp; FormatedInfo!M11 &amp; REPLACE(FormatedInfo!D11,LEN(FormatedInfo!D11)-1,1,"") &amp; " }, "</f>
        <v xml:space="preserve">{ "Modele": "A340-300", "Constructor": "Airbus", "IsAvailable": false, "Category": 8, "Range": 13704, "Consumption": 4.54, "Speed": 871, "Capacity": 440, "BuyPrice": 254600000, "RentPrice": 0, "RentCautionPrice": 0, "RentCompany": "", "Inauguration": 1993  }, </v>
      </c>
    </row>
    <row r="11" spans="1:1" x14ac:dyDescent="0.25">
      <c r="A11" t="str">
        <f xml:space="preserve"> "{ " &amp; FormatedInfo!A12 &amp; FormatedInfo!B12 &amp; FormatedInfo!J12 &amp; FormatedInfo!C12 &amp; FormatedInfo!E12 &amp; FormatedInfo!F12 &amp; FormatedInfo!G12 &amp; FormatedInfo!H12 &amp; FormatedInfo!I12 &amp; FormatedInfo!K12 &amp; FormatedInfo!L12 &amp; FormatedInfo!M12 &amp; REPLACE(FormatedInfo!D12,LEN(FormatedInfo!D12)-1,1,"") &amp; " }, "</f>
        <v xml:space="preserve">{ "Modele": "A340-500", "Constructor": "Airbus", "IsAvailable": false, "Category": 9, "Range": 16678, "Consumption": 5.21, "Speed": 881, "Capacity": 475, "BuyPrice": 280100000, "RentPrice": 0, "RentCautionPrice": 0, "RentCompany": "", "Inauguration": 2002  }, </v>
      </c>
    </row>
    <row r="12" spans="1:1" x14ac:dyDescent="0.25">
      <c r="A12" t="str">
        <f xml:space="preserve"> "{ " &amp; FormatedInfo!A13 &amp; FormatedInfo!B13 &amp; FormatedInfo!J13 &amp; FormatedInfo!C13 &amp; FormatedInfo!E13 &amp; FormatedInfo!F13 &amp; FormatedInfo!G13 &amp; FormatedInfo!H13 &amp; FormatedInfo!I13 &amp; FormatedInfo!K13 &amp; FormatedInfo!L13 &amp; FormatedInfo!M13 &amp; REPLACE(FormatedInfo!D13,LEN(FormatedInfo!D13)-1,1,"") &amp; " }, "</f>
        <v xml:space="preserve">{ "Modele": "A340-600", "Constructor": "Airbus", "IsAvailable": false, "Category": 9, "Range": 14640, "Consumption": 4.88, "Speed": 881, "Capacity": 530, "BuyPrice": 294600000, "RentPrice": 0, "RentCautionPrice": 0, "RentCompany": "", "Inauguration": 2002  }, </v>
      </c>
    </row>
    <row r="13" spans="1:1" x14ac:dyDescent="0.25">
      <c r="A13" t="str">
        <f xml:space="preserve"> "{ " &amp; FormatedInfo!A14 &amp; FormatedInfo!B14 &amp; FormatedInfo!J14 &amp; FormatedInfo!C14 &amp; FormatedInfo!E14 &amp; FormatedInfo!F14 &amp; FormatedInfo!G14 &amp; FormatedInfo!H14 &amp; FormatedInfo!I14 &amp; FormatedInfo!K14 &amp; FormatedInfo!L14 &amp; FormatedInfo!M14 &amp; REPLACE(FormatedInfo!D14,LEN(FormatedInfo!D14)-1,1,"") &amp; " }, "</f>
        <v xml:space="preserve">{ "Modele": "A380-800", "Constructor": "Airbus", "IsAvailable": false, "Category": 8, "Range": 15556, "Consumption": 4.51, "Speed": 903, "Capacity": 853, "BuyPrice": 403000000, "RentPrice": 0, "RentCautionPrice": 0, "RentCompany": "", "Inauguration": 2007  }, </v>
      </c>
    </row>
    <row r="14" spans="1:1" x14ac:dyDescent="0.25">
      <c r="A14" t="str">
        <f xml:space="preserve"> "{ " &amp; FormatedInfo!A15 &amp; FormatedInfo!B15 &amp; FormatedInfo!J15 &amp; FormatedInfo!C15 &amp; FormatedInfo!E15 &amp; FormatedInfo!F15 &amp; FormatedInfo!G15 &amp; FormatedInfo!H15 &amp; FormatedInfo!I15 &amp; FormatedInfo!K15 &amp; FormatedInfo!L15 &amp; FormatedInfo!M15 &amp; REPLACE(FormatedInfo!D15,LEN(FormatedInfo!D15)-1,1,"") &amp; " }, "</f>
        <v xml:space="preserve">{ "Modele": "DC-3", "Constructor": "Boeing", "IsAvailable": true, "Category": 1, "Range": 2420, "Consumption": 8.37, "Speed": 312, "Capacity": 32, "BuyPrice": 8152000, "RentPrice": 0, "RentCautionPrice": 0, "RentCompany": "", "Inauguration": 1935  }, </v>
      </c>
    </row>
    <row r="15" spans="1:1" x14ac:dyDescent="0.25">
      <c r="A15" t="str">
        <f xml:space="preserve"> "{ " &amp; FormatedInfo!A16 &amp; FormatedInfo!B16 &amp; FormatedInfo!J16 &amp; FormatedInfo!C16 &amp; FormatedInfo!E16 &amp; FormatedInfo!F16 &amp; FormatedInfo!G16 &amp; FormatedInfo!H16 &amp; FormatedInfo!I16 &amp; FormatedInfo!K16 &amp; FormatedInfo!L16 &amp; FormatedInfo!M16 &amp; REPLACE(FormatedInfo!D16,LEN(FormatedInfo!D16)-1,1,"") &amp; " }, "</f>
        <v xml:space="preserve">{ "Modele": "717-200", "Constructor": "Boeing", "IsAvailable": false, "Category": 3, "Range": 3815, "Consumption": 6.03, "Speed": 828, "Capacity": 134, "BuyPrice": 61196000, "RentPrice": 0, "RentCautionPrice": 0, "RentCompany": "", "Inauguration": 1999  }, </v>
      </c>
    </row>
    <row r="16" spans="1:1" x14ac:dyDescent="0.25">
      <c r="A16" t="str">
        <f xml:space="preserve"> "{ " &amp; FormatedInfo!A17 &amp; FormatedInfo!B17 &amp; FormatedInfo!J17 &amp; FormatedInfo!C17 &amp; FormatedInfo!E17 &amp; FormatedInfo!F17 &amp; FormatedInfo!G17 &amp; FormatedInfo!H17 &amp; FormatedInfo!I17 &amp; FormatedInfo!K17 &amp; FormatedInfo!L17 &amp; FormatedInfo!M17 &amp; REPLACE(FormatedInfo!D17,LEN(FormatedInfo!D17)-1,1,"") &amp; " }, "</f>
        <v xml:space="preserve">{ "Modele": "737-600", "Constructor": "Boeing", "IsAvailable": true, "Category": 4, "Range": 5976, "Consumption": 6.11, "Speed": 834, "Capacity": 132, "BuyPrice": 69565000, "RentPrice": 0, "RentCautionPrice": 0, "RentCompany": "", "Inauguration": 1998  }, </v>
      </c>
    </row>
    <row r="17" spans="1:1" x14ac:dyDescent="0.25">
      <c r="A17" t="str">
        <f xml:space="preserve"> "{ " &amp; FormatedInfo!A18 &amp; FormatedInfo!B18 &amp; FormatedInfo!J18 &amp; FormatedInfo!C18 &amp; FormatedInfo!E18 &amp; FormatedInfo!F18 &amp; FormatedInfo!G18 &amp; FormatedInfo!H18 &amp; FormatedInfo!I18 &amp; FormatedInfo!K18 &amp; FormatedInfo!L18 &amp; FormatedInfo!M18 &amp; REPLACE(FormatedInfo!D18,LEN(FormatedInfo!D18)-1,1,"") &amp; " }, "</f>
        <v xml:space="preserve">{ "Modele": "737-500", "Constructor": "Boeing", "IsAvailable": true, "Category": 6, "Range": 4725, "Consumption": 5.97, "Speed": 786, "Capacity": 132, "BuyPrice": 69783000, "RentPrice": 0, "RentCautionPrice": 0, "RentCompany": "", "Inauguration": 1990  }, </v>
      </c>
    </row>
    <row r="18" spans="1:1" x14ac:dyDescent="0.25">
      <c r="A18" t="str">
        <f xml:space="preserve"> "{ " &amp; FormatedInfo!A19 &amp; FormatedInfo!B19 &amp; FormatedInfo!J19 &amp; FormatedInfo!C19 &amp; FormatedInfo!E19 &amp; FormatedInfo!F19 &amp; FormatedInfo!G19 &amp; FormatedInfo!H19 &amp; FormatedInfo!I19 &amp; FormatedInfo!K19 &amp; FormatedInfo!L19 &amp; FormatedInfo!M19 &amp; REPLACE(FormatedInfo!D19,LEN(FormatedInfo!D19)-1,1,"") &amp; " }, "</f>
        <v xml:space="preserve">{ "Modele": "B727-100", "Constructor": "Boeing", "IsAvailable": true, "Category": 4, "Range": 2659, "Consumption": 8.22, "Speed": 890, "Capacity": 131, "BuyPrice": 73913000, "RentPrice": 0, "RentCautionPrice": 0, "RentCompany": "", "Inauguration": 1963  }, </v>
      </c>
    </row>
    <row r="19" spans="1:1" x14ac:dyDescent="0.25">
      <c r="A19" t="str">
        <f xml:space="preserve"> "{ " &amp; FormatedInfo!A20 &amp; FormatedInfo!B20 &amp; FormatedInfo!J20 &amp; FormatedInfo!C20 &amp; FormatedInfo!E20 &amp; FormatedInfo!F20 &amp; FormatedInfo!G20 &amp; FormatedInfo!H20 &amp; FormatedInfo!I20 &amp; FormatedInfo!K20 &amp; FormatedInfo!L20 &amp; FormatedInfo!M20 &amp; REPLACE(FormatedInfo!D20,LEN(FormatedInfo!D20)-1,1,"") &amp; " }, "</f>
        <v xml:space="preserve">{ "Modele": "737-300", "Constructor": "Boeing", "IsAvailable": true, "Category": 5, "Range": 4540, "Consumption": 6.52, "Speed": 786, "Capacity": 149, "BuyPrice": 79674000, "RentPrice": 0, "RentCautionPrice": 0, "RentCompany": "", "Inauguration": 1984  }, </v>
      </c>
    </row>
    <row r="20" spans="1:1" x14ac:dyDescent="0.25">
      <c r="A20" t="str">
        <f xml:space="preserve"> "{ " &amp; FormatedInfo!A21 &amp; FormatedInfo!B21 &amp; FormatedInfo!J21 &amp; FormatedInfo!C21 &amp; FormatedInfo!E21 &amp; FormatedInfo!F21 &amp; FormatedInfo!G21 &amp; FormatedInfo!H21 &amp; FormatedInfo!I21 &amp; FormatedInfo!K21 &amp; FormatedInfo!L21 &amp; FormatedInfo!M21 &amp; REPLACE(FormatedInfo!D21,LEN(FormatedInfo!D21)-1,1,"") &amp; " }, "</f>
        <v xml:space="preserve">{ "Modele": "737-700", "Constructor": "Boeing", "IsAvailable": false, "Category": 3, "Range": 6374, "Consumption": 5.07, "Speed": 834, "Capacity": 149, "BuyPrice": 81304000, "RentPrice": 0, "RentCautionPrice": 0, "RentCompany": "", "Inauguration": 1998  }, </v>
      </c>
    </row>
    <row r="21" spans="1:1" x14ac:dyDescent="0.25">
      <c r="A21" t="str">
        <f xml:space="preserve"> "{ " &amp; FormatedInfo!A22 &amp; FormatedInfo!B22 &amp; FormatedInfo!J22 &amp; FormatedInfo!C22 &amp; FormatedInfo!E22 &amp; FormatedInfo!F22 &amp; FormatedInfo!G22 &amp; FormatedInfo!H22 &amp; FormatedInfo!I22 &amp; FormatedInfo!K22 &amp; FormatedInfo!L22 &amp; FormatedInfo!M22 &amp; REPLACE(FormatedInfo!D22,LEN(FormatedInfo!D22)-1,1,"") &amp; " }, "</f>
        <v xml:space="preserve">{ "Modele": "737-400", "Constructor": "Boeing", "IsAvailable": false, "Category": 6, "Range": 3891, "Consumption": 5.86, "Speed": 786, "Capacity": 189, "BuyPrice": 88043000, "RentPrice": 0, "RentCautionPrice": 0, "RentCompany": "", "Inauguration": 1989  }, </v>
      </c>
    </row>
    <row r="22" spans="1:1" x14ac:dyDescent="0.25">
      <c r="A22" t="str">
        <f xml:space="preserve"> "{ " &amp; FormatedInfo!A23 &amp; FormatedInfo!B23 &amp; FormatedInfo!J23 &amp; FormatedInfo!C23 &amp; FormatedInfo!E23 &amp; FormatedInfo!F23 &amp; FormatedInfo!G23 &amp; FormatedInfo!H23 &amp; FormatedInfo!I23 &amp; FormatedInfo!K23 &amp; FormatedInfo!L23 &amp; FormatedInfo!M23 &amp; REPLACE(FormatedInfo!D23,LEN(FormatedInfo!D23)-1,1,"") &amp; " }, "</f>
        <v xml:space="preserve">{ "Modele": "737-700ER", "Constructor": "Boeing", "IsAvailable": true, "Category": 5, "Range": 9080, "Consumption": 5.55, "Speed": 834, "Capacity": 149, "BuyPrice": 88370000, "RentPrice": 0, "RentCautionPrice": 0, "RentCompany": "", "Inauguration": 2007  }, </v>
      </c>
    </row>
    <row r="23" spans="1:1" x14ac:dyDescent="0.25">
      <c r="A23" t="str">
        <f xml:space="preserve"> "{ " &amp; FormatedInfo!A24 &amp; FormatedInfo!B24 &amp; FormatedInfo!J24 &amp; FormatedInfo!C24 &amp; FormatedInfo!E24 &amp; FormatedInfo!F24 &amp; FormatedInfo!G24 &amp; FormatedInfo!H24 &amp; FormatedInfo!I24 &amp; FormatedInfo!K24 &amp; FormatedInfo!L24 &amp; FormatedInfo!M24 &amp; REPLACE(FormatedInfo!D24,LEN(FormatedInfo!D24)-1,1,"") &amp; " }, "</f>
        <v xml:space="preserve">{ "Modele": "MD-90-30", "Constructor": "Boeing", "IsAvailable": false, "Category": 5, "Range": 3861, "Consumption": 6.34, "Speed": 807, "Capacity": 167, "BuyPrice": 91739000, "RentPrice": 0, "RentCautionPrice": 0, "RentCompany": "", "Inauguration": 1995  }, </v>
      </c>
    </row>
    <row r="24" spans="1:1" x14ac:dyDescent="0.25">
      <c r="A24" t="str">
        <f xml:space="preserve"> "{ " &amp; FormatedInfo!A25 &amp; FormatedInfo!B25 &amp; FormatedInfo!J25 &amp; FormatedInfo!C25 &amp; FormatedInfo!E25 &amp; FormatedInfo!F25 &amp; FormatedInfo!G25 &amp; FormatedInfo!H25 &amp; FormatedInfo!I25 &amp; FormatedInfo!K25 &amp; FormatedInfo!L25 &amp; FormatedInfo!M25 &amp; REPLACE(FormatedInfo!D25,LEN(FormatedInfo!D25)-1,1,"") &amp; " }, "</f>
        <v xml:space="preserve">{ "Modele": "MD-83", "Constructor": "Boeing", "IsAvailable": true, "Category": 6, "Range": 4637, "Consumption": 6.33, "Speed": 807, "Capacity": 167, "BuyPrice": 92935000, "RentPrice": 0, "RentCautionPrice": 0, "RentCompany": "", "Inauguration": 1985  }, </v>
      </c>
    </row>
    <row r="25" spans="1:1" x14ac:dyDescent="0.25">
      <c r="A25" t="str">
        <f xml:space="preserve"> "{ " &amp; FormatedInfo!A26 &amp; FormatedInfo!B26 &amp; FormatedInfo!J26 &amp; FormatedInfo!C26 &amp; FormatedInfo!E26 &amp; FormatedInfo!F26 &amp; FormatedInfo!G26 &amp; FormatedInfo!H26 &amp; FormatedInfo!I26 &amp; FormatedInfo!K26 &amp; FormatedInfo!L26 &amp; FormatedInfo!M26 &amp; REPLACE(FormatedInfo!D26,LEN(FormatedInfo!D26)-1,1,"") &amp; " }, "</f>
        <v xml:space="preserve">{ "Modele": "737-800", "Constructor": "Boeing", "IsAvailable": false, "Category": 6, "Range": 5772, "Consumption": 4.42, "Speed": 834, "Capacity": 189, "BuyPrice": 96848000, "RentPrice": 0, "RentCautionPrice": 0, "RentCompany": "", "Inauguration": 1998  }, </v>
      </c>
    </row>
    <row r="26" spans="1:1" x14ac:dyDescent="0.25">
      <c r="A26" t="str">
        <f xml:space="preserve"> "{ " &amp; FormatedInfo!A27 &amp; FormatedInfo!B27 &amp; FormatedInfo!J27 &amp; FormatedInfo!C27 &amp; FormatedInfo!E27 &amp; FormatedInfo!F27 &amp; FormatedInfo!G27 &amp; FormatedInfo!H27 &amp; FormatedInfo!I27 &amp; FormatedInfo!K27 &amp; FormatedInfo!L27 &amp; FormatedInfo!M27 &amp; REPLACE(FormatedInfo!D27,LEN(FormatedInfo!D27)-1,1,"") &amp; " }, "</f>
        <v xml:space="preserve">{ "Modele": "737-900ER", "Constructor": "Boeing", "IsAvailable": false, "Category": 6, "Range": 6050, "Consumption": 4.13, "Speed": 834, "Capacity": 220, "BuyPrice": 102826000, "RentPrice": 0, "RentCautionPrice": 0, "RentCompany": "", "Inauguration": 2007  }, </v>
      </c>
    </row>
    <row r="27" spans="1:1" x14ac:dyDescent="0.25">
      <c r="A27" t="str">
        <f xml:space="preserve"> "{ " &amp; FormatedInfo!A28 &amp; FormatedInfo!B28 &amp; FormatedInfo!J28 &amp; FormatedInfo!C28 &amp; FormatedInfo!E28 &amp; FormatedInfo!F28 &amp; FormatedInfo!G28 &amp; FormatedInfo!H28 &amp; FormatedInfo!I28 &amp; FormatedInfo!K28 &amp; FormatedInfo!L28 &amp; FormatedInfo!M28 &amp; REPLACE(FormatedInfo!D28,LEN(FormatedInfo!D28)-1,1,"") &amp; " }, "</f>
        <v xml:space="preserve">{ "Modele": "757-200", "Constructor": "Boeing", "IsAvailable": true, "Category": 5, "Range": 7593, "Consumption": 4.44, "Speed": 850, "Capacity": 239, "BuyPrice": 121304000, "RentPrice": 0, "RentCautionPrice": 0, "RentCompany": "", "Inauguration": 1983  }, </v>
      </c>
    </row>
    <row r="28" spans="1:1" x14ac:dyDescent="0.25">
      <c r="A28" t="str">
        <f xml:space="preserve"> "{ " &amp; FormatedInfo!A29 &amp; FormatedInfo!B29 &amp; FormatedInfo!J29 &amp; FormatedInfo!C29 &amp; FormatedInfo!E29 &amp; FormatedInfo!F29 &amp; FormatedInfo!G29 &amp; FormatedInfo!H29 &amp; FormatedInfo!I29 &amp; FormatedInfo!K29 &amp; FormatedInfo!L29 &amp; FormatedInfo!M29 &amp; REPLACE(FormatedInfo!D29,LEN(FormatedInfo!D29)-1,1,"") &amp; " }, "</f>
        <v xml:space="preserve">{ "Modele": "707-320C", "Constructor": "Boeing", "IsAvailable": true, "Category": 10, "Range": 9917, "Consumption": 7.7, "Speed": 890, "Capacity": 219, "BuyPrice": 135870000, "RentPrice": 0, "RentCautionPrice": 0, "RentCompany": "", "Inauguration": 1965  }, </v>
      </c>
    </row>
    <row r="29" spans="1:1" x14ac:dyDescent="0.25">
      <c r="A29" t="str">
        <f xml:space="preserve"> "{ " &amp; FormatedInfo!A30 &amp; FormatedInfo!B30 &amp; FormatedInfo!J30 &amp; FormatedInfo!C30 &amp; FormatedInfo!E30 &amp; FormatedInfo!F30 &amp; FormatedInfo!G30 &amp; FormatedInfo!H30 &amp; FormatedInfo!I30 &amp; FormatedInfo!K30 &amp; FormatedInfo!L30 &amp; FormatedInfo!M30 &amp; REPLACE(FormatedInfo!D30,LEN(FormatedInfo!D30)-1,1,"") &amp; " }, "</f>
        <v xml:space="preserve">{ "Modele": "767-200ER", "Constructor": "Boeing", "IsAvailable": true, "Category": 6, "Range": 11832, "Consumption": 4.9, "Speed": 850, "Capacity": 290, "BuyPrice": 174130000, "RentPrice": 0, "RentCautionPrice": 0, "RentCompany": "", "Inauguration": 1984  }, </v>
      </c>
    </row>
    <row r="30" spans="1:1" x14ac:dyDescent="0.25">
      <c r="A30" t="str">
        <f xml:space="preserve"> "{ " &amp; FormatedInfo!A31 &amp; FormatedInfo!B31 &amp; FormatedInfo!J31 &amp; FormatedInfo!C31 &amp; FormatedInfo!E31 &amp; FormatedInfo!F31 &amp; FormatedInfo!G31 &amp; FormatedInfo!H31 &amp; FormatedInfo!I31 &amp; FormatedInfo!K31 &amp; FormatedInfo!L31 &amp; FormatedInfo!M31 &amp; REPLACE(FormatedInfo!D31,LEN(FormatedInfo!D31)-1,1,"") &amp; " }, "</f>
        <v xml:space="preserve">{ "Modele": "767-300ER", "Constructor": "Boeing", "IsAvailable": true, "Category": 7, "Range": 11100, "Consumption": 4.31, "Speed": 850, "Capacity": 351, "BuyPrice": 198696000, "RentPrice": 0, "RentCautionPrice": 0, "RentCompany": "", "Inauguration": 1988  }, </v>
      </c>
    </row>
    <row r="31" spans="1:1" x14ac:dyDescent="0.25">
      <c r="A31" t="str">
        <f xml:space="preserve"> "{ " &amp; FormatedInfo!A32 &amp; FormatedInfo!B32 &amp; FormatedInfo!J32 &amp; FormatedInfo!C32 &amp; FormatedInfo!E32 &amp; FormatedInfo!F32 &amp; FormatedInfo!G32 &amp; FormatedInfo!H32 &amp; FormatedInfo!I32 &amp; FormatedInfo!K32 &amp; FormatedInfo!L32 &amp; FormatedInfo!M32 &amp; REPLACE(FormatedInfo!D32,LEN(FormatedInfo!D32)-1,1,"") &amp; " }, "</f>
        <v xml:space="preserve">{ "Modele": "767-400ER", "Constructor": "Boeing", "IsAvailable": false, "Category": 9, "Range": 10424, "Consumption": 4.3, "Speed": 850, "Capacity": 375, "BuyPrice": 218261000, "RentPrice": 0, "RentCautionPrice": 0, "RentCompany": "", "Inauguration": 2000  }, </v>
      </c>
    </row>
    <row r="32" spans="1:1" x14ac:dyDescent="0.25">
      <c r="A32" t="str">
        <f xml:space="preserve"> "{ " &amp; FormatedInfo!A33 &amp; FormatedInfo!B33 &amp; FormatedInfo!J33 &amp; FormatedInfo!C33 &amp; FormatedInfo!E33 &amp; FormatedInfo!F33 &amp; FormatedInfo!G33 &amp; FormatedInfo!H33 &amp; FormatedInfo!I33 &amp; FormatedInfo!K33 &amp; FormatedInfo!L33 &amp; FormatedInfo!M33 &amp; REPLACE(FormatedInfo!D33,LEN(FormatedInfo!D33)-1,1,"") &amp; " }, "</f>
        <v xml:space="preserve">{ "Modele": "787-8", "Constructor": "Boeing", "IsAvailable": true, "Category": 8, "Range": 15196, "Consumption": 4.13, "Speed": 903, "Capacity": 381, "BuyPrice": 224783000, "RentPrice": 0, "RentCautionPrice": 0, "RentCompany": "", "Inauguration": 2011  }, </v>
      </c>
    </row>
    <row r="33" spans="1:1" x14ac:dyDescent="0.25">
      <c r="A33" t="str">
        <f xml:space="preserve"> "{ " &amp; FormatedInfo!A34 &amp; FormatedInfo!B34 &amp; FormatedInfo!J34 &amp; FormatedInfo!C34 &amp; FormatedInfo!E34 &amp; FormatedInfo!F34 &amp; FormatedInfo!G34 &amp; FormatedInfo!H34 &amp; FormatedInfo!I34 &amp; FormatedInfo!K34 &amp; FormatedInfo!L34 &amp; FormatedInfo!M34 &amp; REPLACE(FormatedInfo!D34,LEN(FormatedInfo!D34)-1,1,"") &amp; " }, "</f>
        <v xml:space="preserve">{ "Modele": "MD-11", "Constructor": "Boeing", "IsAvailable": true, "Category": 9, "Range": 12270, "Consumption": 5.38, "Speed": 876, "Capacity": 410, "BuyPrice": 252174000, "RentPrice": 0, "RentCautionPrice": 0, "RentCompany": "", "Inauguration": 1988  }, </v>
      </c>
    </row>
    <row r="34" spans="1:1" x14ac:dyDescent="0.25">
      <c r="A34" t="str">
        <f xml:space="preserve"> "{ " &amp; FormatedInfo!A35 &amp; FormatedInfo!B35 &amp; FormatedInfo!J35 &amp; FormatedInfo!C35 &amp; FormatedInfo!E35 &amp; FormatedInfo!F35 &amp; FormatedInfo!G35 &amp; FormatedInfo!H35 &amp; FormatedInfo!I35 &amp; FormatedInfo!K35 &amp; FormatedInfo!L35 &amp; FormatedInfo!M35 &amp; REPLACE(FormatedInfo!D35,LEN(FormatedInfo!D35)-1,1,"") &amp; " }, "</f>
        <v xml:space="preserve">{ "Modele": "777-200", "Constructor": "Boeing", "IsAvailable": true, "Category": 6, "Range": 9710, "Consumption": 5.08, "Speed": 892, "Capacity": 440, "BuyPrice": 259348000, "RentPrice": 0, "RentCautionPrice": 0, "RentCompany": "", "Inauguration": 1995  }, </v>
      </c>
    </row>
    <row r="35" spans="1:1" x14ac:dyDescent="0.25">
      <c r="A35" t="str">
        <f xml:space="preserve"> "{ " &amp; FormatedInfo!A36 &amp; FormatedInfo!B36 &amp; FormatedInfo!J36 &amp; FormatedInfo!C36 &amp; FormatedInfo!E36 &amp; FormatedInfo!F36 &amp; FormatedInfo!G36 &amp; FormatedInfo!H36 &amp; FormatedInfo!I36 &amp; FormatedInfo!K36 &amp; FormatedInfo!L36 &amp; FormatedInfo!M36 &amp; REPLACE(FormatedInfo!D36,LEN(FormatedInfo!D36)-1,1,"") &amp; " }, "</f>
        <v xml:space="preserve">{ "Modele": "787-9", "Constructor": "Boeing", "IsAvailable": false, "Category": 8, "Range": 15556, "Consumption": 3.93, "Speed": 905, "Capacity": 420, "BuyPrice": 271196000, "RentPrice": 0, "RentCautionPrice": 0, "RentCompany": "", "Inauguration": 2013  }, </v>
      </c>
    </row>
    <row r="36" spans="1:1" x14ac:dyDescent="0.25">
      <c r="A36" t="str">
        <f xml:space="preserve"> "{ " &amp; FormatedInfo!A37 &amp; FormatedInfo!B37 &amp; FormatedInfo!J37 &amp; FormatedInfo!C37 &amp; FormatedInfo!E37 &amp; FormatedInfo!F37 &amp; FormatedInfo!G37 &amp; FormatedInfo!H37 &amp; FormatedInfo!I37 &amp; FormatedInfo!K37 &amp; FormatedInfo!L37 &amp; FormatedInfo!M37 &amp; REPLACE(FormatedInfo!D37,LEN(FormatedInfo!D37)-1,1,"") &amp; " }, "</f>
        <v xml:space="preserve">{ "Modele": "777-200ER", "Constructor": "Boeing", "IsAvailable": true, "Category": 8, "Range": 14315, "Consumption": 5.03, "Speed": 892, "Capacity": 440, "BuyPrice": 281304000, "RentPrice": 0, "RentCautionPrice": 0, "RentCompany": "", "Inauguration": 1997  }, </v>
      </c>
    </row>
    <row r="37" spans="1:1" x14ac:dyDescent="0.25">
      <c r="A37" t="str">
        <f xml:space="preserve"> "{ " &amp; FormatedInfo!A38 &amp; FormatedInfo!B38 &amp; FormatedInfo!J38 &amp; FormatedInfo!C38 &amp; FormatedInfo!E38 &amp; FormatedInfo!F38 &amp; FormatedInfo!G38 &amp; FormatedInfo!H38 &amp; FormatedInfo!I38 &amp; FormatedInfo!K38 &amp; FormatedInfo!L38 &amp; FormatedInfo!M38 &amp; REPLACE(FormatedInfo!D38,LEN(FormatedInfo!D38)-1,1,"") &amp; " }, "</f>
        <v xml:space="preserve">{ "Modele": "777-300", "Constructor": "Boeing", "IsAvailable": false, "Category": 9, "Range": 11119, "Consumption": 5.18, "Speed": 892, "Capacity": 550, "BuyPrice": 309457000, "RentPrice": 0, "RentCautionPrice": 0, "RentCompany": "", "Inauguration": 1998  }, </v>
      </c>
    </row>
    <row r="38" spans="1:1" x14ac:dyDescent="0.25">
      <c r="A38" t="str">
        <f xml:space="preserve"> "{ " &amp; FormatedInfo!A39 &amp; FormatedInfo!B39 &amp; FormatedInfo!J39 &amp; FormatedInfo!C39 &amp; FormatedInfo!E39 &amp; FormatedInfo!F39 &amp; FormatedInfo!G39 &amp; FormatedInfo!H39 &amp; FormatedInfo!I39 &amp; FormatedInfo!K39 &amp; FormatedInfo!L39 &amp; FormatedInfo!M39 &amp; REPLACE(FormatedInfo!D39,LEN(FormatedInfo!D39)-1,1,"") &amp; " }, "</f>
        <v xml:space="preserve">{ "Modele": "777-200LR", "Constructor": "Boeing", "IsAvailable": false, "Category": 8, "Range": 17512, "Consumption": 4.9, "Speed": 892, "Capacity": 440, "BuyPrice": 316522000, "RentPrice": 0, "RentCautionPrice": 0, "RentCompany": "", "Inauguration": 2006  }, </v>
      </c>
    </row>
    <row r="39" spans="1:1" x14ac:dyDescent="0.25">
      <c r="A39" t="str">
        <f xml:space="preserve"> "{ " &amp; FormatedInfo!A40 &amp; FormatedInfo!B40 &amp; FormatedInfo!J40 &amp; FormatedInfo!C40 &amp; FormatedInfo!E40 &amp; FormatedInfo!F40 &amp; FormatedInfo!G40 &amp; FormatedInfo!H40 &amp; FormatedInfo!I40 &amp; FormatedInfo!K40 &amp; FormatedInfo!L40 &amp; FormatedInfo!M40 &amp; REPLACE(FormatedInfo!D40,LEN(FormatedInfo!D40)-1,1,"") &amp; " }, "</f>
        <v xml:space="preserve">{ "Modele": "747-400", "Constructor": "Boeing", "IsAvailable": false, "Category": 8, "Range": 13454, "Consumption": 4.76, "Speed": 903, "Capacity": 660, "BuyPrice": 322065000, "RentPrice": 0, "RentCautionPrice": 0, "RentCompany": "", "Inauguration": 1989  }, </v>
      </c>
    </row>
    <row r="40" spans="1:1" x14ac:dyDescent="0.25">
      <c r="A40" t="str">
        <f xml:space="preserve"> "{ " &amp; FormatedInfo!A41 &amp; FormatedInfo!B41 &amp; FormatedInfo!J41 &amp; FormatedInfo!C41 &amp; FormatedInfo!E41 &amp; FormatedInfo!F41 &amp; FormatedInfo!G41 &amp; FormatedInfo!H41 &amp; FormatedInfo!I41 &amp; FormatedInfo!K41 &amp; FormatedInfo!L41 &amp; FormatedInfo!M41 &amp; REPLACE(FormatedInfo!D41,LEN(FormatedInfo!D41)-1,1,"") &amp; " }, "</f>
        <v xml:space="preserve">{ "Modele": "777-300ER", "Constructor": "Boeing", "IsAvailable": false, "Category": 8, "Range": 14695, "Consumption": 4.21, "Speed": 892, "Capacity": 550, "BuyPrice": 342391000, "RentPrice": 0, "RentCautionPrice": 0, "RentCompany": "", "Inauguration": 2004  }, </v>
      </c>
    </row>
    <row r="41" spans="1:1" x14ac:dyDescent="0.25">
      <c r="A41" t="str">
        <f xml:space="preserve"> "{ " &amp; FormatedInfo!A42 &amp; FormatedInfo!B42 &amp; FormatedInfo!J42 &amp; FormatedInfo!C42 &amp; FormatedInfo!E42 &amp; FormatedInfo!F42 &amp; FormatedInfo!G42 &amp; FormatedInfo!H42 &amp; FormatedInfo!I42 &amp; FormatedInfo!K42 &amp; FormatedInfo!L42 &amp; FormatedInfo!M42 &amp; REPLACE(FormatedInfo!D42,LEN(FormatedInfo!D42)-1,1,"") &amp; " }, "</f>
        <v xml:space="preserve">{ "Modele": "747-8I", "Constructor": "Boeing", "IsAvailable": false, "Category": 9, "Range": 14825, "Consumption": 4.15, "Speed": 908, "Capacity": 730, "BuyPrice": 383478000, "RentPrice": 0, "RentCautionPrice": 0, "RentCompany": "", "Inauguration": 2012  }, </v>
      </c>
    </row>
    <row r="42" spans="1:1" x14ac:dyDescent="0.25">
      <c r="A42" t="str">
        <f xml:space="preserve"> "{ " &amp; FormatedInfo!A43 &amp; FormatedInfo!B43 &amp; FormatedInfo!J43 &amp; FormatedInfo!C43 &amp; FormatedInfo!E43 &amp; FormatedInfo!F43 &amp; FormatedInfo!G43 &amp; FormatedInfo!H43 &amp; FormatedInfo!I43 &amp; FormatedInfo!K43 &amp; FormatedInfo!L43 &amp; FormatedInfo!M43 &amp; REPLACE(FormatedInfo!D43,LEN(FormatedInfo!D43)-1,1,"") &amp; " }, "</f>
        <v xml:space="preserve">{ "Modele": "Q-200", "Constructor": "Bombardier", "IsAvailable": false, "Category": 1, "Range": 1796, "Consumption": 8.14, "Speed": 537, "Capacity": 40, "BuyPrice": 14130000, "RentPrice": 0, "RentCautionPrice": 0, "RentCompany": "", "Inauguration": 1995  }, </v>
      </c>
    </row>
    <row r="43" spans="1:1" x14ac:dyDescent="0.25">
      <c r="A43" t="str">
        <f xml:space="preserve"> "{ " &amp; FormatedInfo!A44 &amp; FormatedInfo!B44 &amp; FormatedInfo!J44 &amp; FormatedInfo!C44 &amp; FormatedInfo!E44 &amp; FormatedInfo!F44 &amp; FormatedInfo!G44 &amp; FormatedInfo!H44 &amp; FormatedInfo!I44 &amp; FormatedInfo!K44 &amp; FormatedInfo!L44 &amp; FormatedInfo!M44 &amp; REPLACE(FormatedInfo!D44,LEN(FormatedInfo!D44)-1,1,"") &amp; " }, "</f>
        <v xml:space="preserve">{ "Modele": "Q-300", "Constructor": "Bombardier", "IsAvailable": false, "Category": 1, "Range": 2274, "Consumption": 8.28, "Speed": 537, "Capacity": 56, "BuyPrice": 18478000, "RentPrice": 0, "RentCautionPrice": 0, "RentCompany": "", "Inauguration": 1989  }, </v>
      </c>
    </row>
    <row r="44" spans="1:1" x14ac:dyDescent="0.25">
      <c r="A44" t="str">
        <f xml:space="preserve"> "{ " &amp; FormatedInfo!A45 &amp; FormatedInfo!B45 &amp; FormatedInfo!J45 &amp; FormatedInfo!C45 &amp; FormatedInfo!E45 &amp; FormatedInfo!F45 &amp; FormatedInfo!G45 &amp; FormatedInfo!H45 &amp; FormatedInfo!I45 &amp; FormatedInfo!K45 &amp; FormatedInfo!L45 &amp; FormatedInfo!M45 &amp; REPLACE(FormatedInfo!D45,LEN(FormatedInfo!D45)-1,1,"") &amp; " }, "</f>
        <v xml:space="preserve">{ "Modele": "CRJ-200", "Constructor": "Bombardier", "IsAvailable": false, "Category": 4, "Range": 3650, "Consumption": 8.06, "Speed": 828, "Capacity": 50, "BuyPrice": 25000000, "RentPrice": 0, "RentCautionPrice": 0, "RentCompany": "", "Inauguration": 1992  }, </v>
      </c>
    </row>
    <row r="45" spans="1:1" x14ac:dyDescent="0.25">
      <c r="A45" t="str">
        <f xml:space="preserve"> "{ " &amp; FormatedInfo!A46 &amp; FormatedInfo!B46 &amp; FormatedInfo!J46 &amp; FormatedInfo!C46 &amp; FormatedInfo!E46 &amp; FormatedInfo!F46 &amp; FormatedInfo!G46 &amp; FormatedInfo!H46 &amp; FormatedInfo!I46 &amp; FormatedInfo!K46 &amp; FormatedInfo!L46 &amp; FormatedInfo!M46 &amp; REPLACE(FormatedInfo!D46,LEN(FormatedInfo!D46)-1,1,"") &amp; " }, "</f>
        <v xml:space="preserve">{ "Modele": "Q-400", "Constructor": "Bombardier", "IsAvailable": true, "Category": 2, "Range": 2400, "Consumption": 6.29, "Speed": 667, "Capacity": 80, "BuyPrice": 28804000, "RentPrice": 0, "RentCautionPrice": 0, "RentCompany": "", "Inauguration": 2000  }, </v>
      </c>
    </row>
    <row r="46" spans="1:1" x14ac:dyDescent="0.25">
      <c r="A46" t="str">
        <f xml:space="preserve"> "{ " &amp; FormatedInfo!A47 &amp; FormatedInfo!B47 &amp; FormatedInfo!J47 &amp; FormatedInfo!C47 &amp; FormatedInfo!E47 &amp; FormatedInfo!F47 &amp; FormatedInfo!G47 &amp; FormatedInfo!H47 &amp; FormatedInfo!I47 &amp; FormatedInfo!K47 &amp; FormatedInfo!L47 &amp; FormatedInfo!M47 &amp; REPLACE(FormatedInfo!D47,LEN(FormatedInfo!D47)-1,1,"") &amp; " }, "</f>
        <v xml:space="preserve">{ "Modele": "CRJ-700", "Constructor": "Bombardier", "IsAvailable": false, "Category": 3, "Range": 3699, "Consumption": 6.93, "Speed": 834, "Capacity": 78, "BuyPrice": 36087000, "RentPrice": 0, "RentCautionPrice": 0, "RentCompany": "", "Inauguration": 2001  }, </v>
      </c>
    </row>
    <row r="47" spans="1:1" x14ac:dyDescent="0.25">
      <c r="A47" t="str">
        <f xml:space="preserve"> "{ " &amp; FormatedInfo!A48 &amp; FormatedInfo!B48 &amp; FormatedInfo!J48 &amp; FormatedInfo!C48 &amp; FormatedInfo!E48 &amp; FormatedInfo!F48 &amp; FormatedInfo!G48 &amp; FormatedInfo!H48 &amp; FormatedInfo!I48 &amp; FormatedInfo!K48 &amp; FormatedInfo!L48 &amp; FormatedInfo!M48 &amp; REPLACE(FormatedInfo!D48,LEN(FormatedInfo!D48)-1,1,"") &amp; " }, "</f>
        <v xml:space="preserve">{ "Modele": "CRJ-900", "Constructor": "Bombardier", "IsAvailable": false, "Category": 4, "Range": 3407, "Consumption": 6.63, "Speed": 850, "Capacity": 90, "BuyPrice": 41522000, "RentPrice": 0, "RentCautionPrice": 0, "RentCompany": "", "Inauguration": 2003  }, </v>
      </c>
    </row>
    <row r="48" spans="1:1" x14ac:dyDescent="0.25">
      <c r="A48" t="str">
        <f xml:space="preserve"> "{ " &amp; FormatedInfo!A49 &amp; FormatedInfo!B49 &amp; FormatedInfo!J49 &amp; FormatedInfo!C49 &amp; FormatedInfo!E49 &amp; FormatedInfo!F49 &amp; FormatedInfo!G49 &amp; FormatedInfo!H49 &amp; FormatedInfo!I49 &amp; FormatedInfo!K49 &amp; FormatedInfo!L49 &amp; FormatedInfo!M49 &amp; REPLACE(FormatedInfo!D49,LEN(FormatedInfo!D49)-1,1,"") &amp; " }, "</f>
        <v xml:space="preserve">{ "Modele": "CRJ-1000", "Constructor": "Bombardier", "IsAvailable": false, "Category": 5, "Range": 3129, "Consumption": 5.95, "Speed": 850, "Capacity": 104, "BuyPrice": 46957000, "RentPrice": 0, "RentCautionPrice": 0, "RentCompany": "", "Inauguration": 2011  }, </v>
      </c>
    </row>
    <row r="49" spans="1:1" x14ac:dyDescent="0.25">
      <c r="A49" t="e">
        <f xml:space="preserve"> "{ " &amp; FormatedInfo!A50 &amp; FormatedInfo!B50 &amp; FormatedInfo!J50 &amp; FormatedInfo!C50 &amp; FormatedInfo!E50 &amp; FormatedInfo!F50 &amp; FormatedInfo!G50 &amp; FormatedInfo!H50 &amp; FormatedInfo!I50 &amp; FormatedInfo!K50 &amp; FormatedInfo!L50 &amp; FormatedInfo!M50 &amp; REPLACE(FormatedInfo!D50,LEN(FormatedInfo!D50)-1,1,"") &amp; " }, "</f>
        <v>#VALUE!</v>
      </c>
    </row>
    <row r="50" spans="1:1" x14ac:dyDescent="0.25">
      <c r="A50" t="e">
        <f xml:space="preserve"> "{ " &amp; FormatedInfo!A51 &amp; FormatedInfo!B51 &amp; FormatedInfo!J51 &amp; FormatedInfo!C51 &amp; FormatedInfo!E51 &amp; FormatedInfo!F51 &amp; FormatedInfo!G51 &amp; FormatedInfo!H51 &amp; FormatedInfo!I51 &amp; FormatedInfo!K51 &amp; FormatedInfo!L51 &amp; FormatedInfo!M51 &amp; REPLACE(FormatedInfo!D51,LEN(FormatedInfo!D51)-1,1,"") &amp; " }, "</f>
        <v>#VALUE!</v>
      </c>
    </row>
    <row r="51" spans="1:1" x14ac:dyDescent="0.25">
      <c r="A51" t="e">
        <f xml:space="preserve"> "{ " &amp; FormatedInfo!A52 &amp; FormatedInfo!B52 &amp; FormatedInfo!J52 &amp; FormatedInfo!C52 &amp; FormatedInfo!E52 &amp; FormatedInfo!F52 &amp; FormatedInfo!G52 &amp; FormatedInfo!H52 &amp; FormatedInfo!I52 &amp; FormatedInfo!K52 &amp; FormatedInfo!L52 &amp; FormatedInfo!M52 &amp; REPLACE(FormatedInfo!D52,LEN(FormatedInfo!D52)-1,1,"") &amp; " }, "</f>
        <v>#VALUE!</v>
      </c>
    </row>
    <row r="52" spans="1:1" x14ac:dyDescent="0.25">
      <c r="A52" t="e">
        <f xml:space="preserve"> "{ " &amp; FormatedInfo!A53 &amp; FormatedInfo!B53 &amp; FormatedInfo!J53 &amp; FormatedInfo!C53 &amp; FormatedInfo!E53 &amp; FormatedInfo!F53 &amp; FormatedInfo!G53 &amp; FormatedInfo!H53 &amp; FormatedInfo!I53 &amp; FormatedInfo!K53 &amp; FormatedInfo!L53 &amp; FormatedInfo!M53 &amp; REPLACE(FormatedInfo!D53,LEN(FormatedInfo!D53)-1,1,"") &amp; " }, "</f>
        <v>#VALUE!</v>
      </c>
    </row>
    <row r="53" spans="1:1" x14ac:dyDescent="0.25">
      <c r="A53" t="e">
        <f xml:space="preserve"> "{ " &amp; FormatedInfo!A54 &amp; FormatedInfo!B54 &amp; FormatedInfo!J54 &amp; FormatedInfo!C54 &amp; FormatedInfo!E54 &amp; FormatedInfo!F54 &amp; FormatedInfo!G54 &amp; FormatedInfo!H54 &amp; FormatedInfo!I54 &amp; FormatedInfo!K54 &amp; FormatedInfo!L54 &amp; FormatedInfo!M54 &amp; REPLACE(FormatedInfo!D54,LEN(FormatedInfo!D54)-1,1,"") &amp; " }, "</f>
        <v>#VALUE!</v>
      </c>
    </row>
    <row r="54" spans="1:1" x14ac:dyDescent="0.25">
      <c r="A54" t="e">
        <f xml:space="preserve"> "{ " &amp; FormatedInfo!A55 &amp; FormatedInfo!B55 &amp; FormatedInfo!J55 &amp; FormatedInfo!C55 &amp; FormatedInfo!E55 &amp; FormatedInfo!F55 &amp; FormatedInfo!G55 &amp; FormatedInfo!H55 &amp; FormatedInfo!I55 &amp; FormatedInfo!K55 &amp; FormatedInfo!L55 &amp; FormatedInfo!M55 &amp; REPLACE(FormatedInfo!D55,LEN(FormatedInfo!D55)-1,1,"") &amp; " }, "</f>
        <v>#VALUE!</v>
      </c>
    </row>
    <row r="55" spans="1:1" x14ac:dyDescent="0.25">
      <c r="A55" t="e">
        <f xml:space="preserve"> "{ " &amp; FormatedInfo!A56 &amp; FormatedInfo!B56 &amp; FormatedInfo!J56 &amp; FormatedInfo!C56 &amp; FormatedInfo!E56 &amp; FormatedInfo!F56 &amp; FormatedInfo!G56 &amp; FormatedInfo!H56 &amp; FormatedInfo!I56 &amp; FormatedInfo!K56 &amp; FormatedInfo!L56 &amp; FormatedInfo!M56 &amp; REPLACE(FormatedInfo!D56,LEN(FormatedInfo!D56)-1,1,"") &amp; " }, "</f>
        <v>#VALUE!</v>
      </c>
    </row>
    <row r="56" spans="1:1" x14ac:dyDescent="0.25">
      <c r="A56" t="e">
        <f xml:space="preserve"> "{ " &amp; FormatedInfo!A57 &amp; FormatedInfo!B57 &amp; FormatedInfo!J57 &amp; FormatedInfo!C57 &amp; FormatedInfo!E57 &amp; FormatedInfo!F57 &amp; FormatedInfo!G57 &amp; FormatedInfo!H57 &amp; FormatedInfo!I57 &amp; FormatedInfo!K57 &amp; FormatedInfo!L57 &amp; FormatedInfo!M57 &amp; REPLACE(FormatedInfo!D57,LEN(FormatedInfo!D57)-1,1,"") &amp; " }, "</f>
        <v>#VALUE!</v>
      </c>
    </row>
    <row r="57" spans="1:1" x14ac:dyDescent="0.25">
      <c r="A57" t="e">
        <f xml:space="preserve"> "{ " &amp; FormatedInfo!A58 &amp; FormatedInfo!B58 &amp; FormatedInfo!J58 &amp; FormatedInfo!C58 &amp; FormatedInfo!E58 &amp; FormatedInfo!F58 &amp; FormatedInfo!G58 &amp; FormatedInfo!H58 &amp; FormatedInfo!I58 &amp; FormatedInfo!K58 &amp; FormatedInfo!L58 &amp; FormatedInfo!M58 &amp; REPLACE(FormatedInfo!D58,LEN(FormatedInfo!D58)-1,1,"") &amp; " }, "</f>
        <v>#VALUE!</v>
      </c>
    </row>
    <row r="58" spans="1:1" x14ac:dyDescent="0.25">
      <c r="A58" t="e">
        <f xml:space="preserve"> "{ " &amp; FormatedInfo!A59 &amp; FormatedInfo!B59 &amp; FormatedInfo!J59 &amp; FormatedInfo!C59 &amp; FormatedInfo!E59 &amp; FormatedInfo!F59 &amp; FormatedInfo!G59 &amp; FormatedInfo!H59 &amp; FormatedInfo!I59 &amp; FormatedInfo!K59 &amp; FormatedInfo!L59 &amp; FormatedInfo!M59 &amp; REPLACE(FormatedInfo!D59,LEN(FormatedInfo!D59)-1,1,"") &amp; " }, "</f>
        <v>#VALUE!</v>
      </c>
    </row>
    <row r="59" spans="1:1" x14ac:dyDescent="0.25">
      <c r="A59" t="e">
        <f xml:space="preserve"> "{ " &amp; FormatedInfo!A60 &amp; FormatedInfo!B60 &amp; FormatedInfo!J60 &amp; FormatedInfo!C60 &amp; FormatedInfo!E60 &amp; FormatedInfo!F60 &amp; FormatedInfo!G60 &amp; FormatedInfo!H60 &amp; FormatedInfo!I60 &amp; FormatedInfo!K60 &amp; FormatedInfo!L60 &amp; FormatedInfo!M60 &amp; REPLACE(FormatedInfo!D60,LEN(FormatedInfo!D60)-1,1,"") &amp; " }, "</f>
        <v>#VALUE!</v>
      </c>
    </row>
    <row r="60" spans="1:1" x14ac:dyDescent="0.25">
      <c r="A60" t="e">
        <f xml:space="preserve"> "{ " &amp; FormatedInfo!A61 &amp; FormatedInfo!B61 &amp; FormatedInfo!J61 &amp; FormatedInfo!C61 &amp; FormatedInfo!E61 &amp; FormatedInfo!F61 &amp; FormatedInfo!G61 &amp; FormatedInfo!H61 &amp; FormatedInfo!I61 &amp; FormatedInfo!K61 &amp; FormatedInfo!L61 &amp; FormatedInfo!M61 &amp; REPLACE(FormatedInfo!D61,LEN(FormatedInfo!D61)-1,1,"") &amp; " }, "</f>
        <v>#VALUE!</v>
      </c>
    </row>
    <row r="61" spans="1:1" x14ac:dyDescent="0.25">
      <c r="A61" t="e">
        <f xml:space="preserve"> "{ " &amp; FormatedInfo!A62 &amp; FormatedInfo!B62 &amp; FormatedInfo!J62 &amp; FormatedInfo!C62 &amp; FormatedInfo!E62 &amp; FormatedInfo!F62 &amp; FormatedInfo!G62 &amp; FormatedInfo!H62 &amp; FormatedInfo!I62 &amp; FormatedInfo!K62 &amp; FormatedInfo!L62 &amp; FormatedInfo!M62 &amp; REPLACE(FormatedInfo!D62,LEN(FormatedInfo!D62)-1,1,"") &amp; " }, "</f>
        <v>#VALUE!</v>
      </c>
    </row>
    <row r="62" spans="1:1" x14ac:dyDescent="0.25">
      <c r="A62" t="e">
        <f xml:space="preserve"> "{ " &amp; FormatedInfo!A63 &amp; FormatedInfo!B63 &amp; FormatedInfo!J63 &amp; FormatedInfo!C63 &amp; FormatedInfo!E63 &amp; FormatedInfo!F63 &amp; FormatedInfo!G63 &amp; FormatedInfo!H63 &amp; FormatedInfo!I63 &amp; FormatedInfo!K63 &amp; FormatedInfo!L63 &amp; FormatedInfo!M63 &amp; REPLACE(FormatedInfo!D63,LEN(FormatedInfo!D63)-1,1,"") &amp; " }, "</f>
        <v>#VALUE!</v>
      </c>
    </row>
    <row r="63" spans="1:1" x14ac:dyDescent="0.25">
      <c r="A63" t="e">
        <f xml:space="preserve"> "{ " &amp; FormatedInfo!A64 &amp; FormatedInfo!B64 &amp; FormatedInfo!J64 &amp; FormatedInfo!C64 &amp; FormatedInfo!E64 &amp; FormatedInfo!F64 &amp; FormatedInfo!G64 &amp; FormatedInfo!H64 &amp; FormatedInfo!I64 &amp; FormatedInfo!K64 &amp; FormatedInfo!L64 &amp; FormatedInfo!M64 &amp; REPLACE(FormatedInfo!D64,LEN(FormatedInfo!D64)-1,1,"") &amp; " }, "</f>
        <v>#VALUE!</v>
      </c>
    </row>
    <row r="64" spans="1:1" x14ac:dyDescent="0.25">
      <c r="A64" t="e">
        <f xml:space="preserve"> "{ " &amp; FormatedInfo!A65 &amp; FormatedInfo!B65 &amp; FormatedInfo!J65 &amp; FormatedInfo!C65 &amp; FormatedInfo!E65 &amp; FormatedInfo!F65 &amp; FormatedInfo!G65 &amp; FormatedInfo!H65 &amp; FormatedInfo!I65 &amp; FormatedInfo!K65 &amp; FormatedInfo!L65 &amp; FormatedInfo!M65 &amp; REPLACE(FormatedInfo!D65,LEN(FormatedInfo!D65)-1,1,"") &amp; " }, "</f>
        <v>#VALUE!</v>
      </c>
    </row>
    <row r="65" spans="1:1" x14ac:dyDescent="0.25">
      <c r="A65" t="e">
        <f xml:space="preserve"> "{ " &amp; FormatedInfo!A66 &amp; FormatedInfo!B66 &amp; FormatedInfo!J66 &amp; FormatedInfo!C66 &amp; FormatedInfo!E66 &amp; FormatedInfo!F66 &amp; FormatedInfo!G66 &amp; FormatedInfo!H66 &amp; FormatedInfo!I66 &amp; FormatedInfo!K66 &amp; FormatedInfo!L66 &amp; FormatedInfo!M66 &amp; REPLACE(FormatedInfo!D66,LEN(FormatedInfo!D66)-1,1,"") &amp; " }, "</f>
        <v>#VALUE!</v>
      </c>
    </row>
    <row r="66" spans="1:1" x14ac:dyDescent="0.25">
      <c r="A66" t="e">
        <f xml:space="preserve"> "{ " &amp; FormatedInfo!A67 &amp; FormatedInfo!B67 &amp; FormatedInfo!J67 &amp; FormatedInfo!C67 &amp; FormatedInfo!E67 &amp; FormatedInfo!F67 &amp; FormatedInfo!G67 &amp; FormatedInfo!H67 &amp; FormatedInfo!I67 &amp; FormatedInfo!K67 &amp; FormatedInfo!L67 &amp; FormatedInfo!M67 &amp; REPLACE(FormatedInfo!D67,LEN(FormatedInfo!D67)-1,1,"") &amp; " }, "</f>
        <v>#VALUE!</v>
      </c>
    </row>
    <row r="67" spans="1:1" x14ac:dyDescent="0.25">
      <c r="A67" t="e">
        <f xml:space="preserve"> "{ " &amp; FormatedInfo!A68 &amp; FormatedInfo!B68 &amp; FormatedInfo!J68 &amp; FormatedInfo!C68 &amp; FormatedInfo!E68 &amp; FormatedInfo!F68 &amp; FormatedInfo!G68 &amp; FormatedInfo!H68 &amp; FormatedInfo!I68 &amp; FormatedInfo!K68 &amp; FormatedInfo!L68 &amp; FormatedInfo!M68 &amp; REPLACE(FormatedInfo!D68,LEN(FormatedInfo!D68)-1,1,"") &amp; " }, "</f>
        <v>#VALUE!</v>
      </c>
    </row>
    <row r="68" spans="1:1" x14ac:dyDescent="0.25">
      <c r="A68" t="e">
        <f xml:space="preserve"> "{ " &amp; FormatedInfo!A69 &amp; FormatedInfo!B69 &amp; FormatedInfo!J69 &amp; FormatedInfo!C69 &amp; FormatedInfo!E69 &amp; FormatedInfo!F69 &amp; FormatedInfo!G69 &amp; FormatedInfo!H69 &amp; FormatedInfo!I69 &amp; FormatedInfo!K69 &amp; FormatedInfo!L69 &amp; FormatedInfo!M69 &amp; REPLACE(FormatedInfo!D69,LEN(FormatedInfo!D69)-1,1,"") &amp; " }, "</f>
        <v>#VALUE!</v>
      </c>
    </row>
    <row r="69" spans="1:1" x14ac:dyDescent="0.25">
      <c r="A69" t="e">
        <f xml:space="preserve"> "{ " &amp; FormatedInfo!A70 &amp; FormatedInfo!B70 &amp; FormatedInfo!J70 &amp; FormatedInfo!C70 &amp; FormatedInfo!E70 &amp; FormatedInfo!F70 &amp; FormatedInfo!G70 &amp; FormatedInfo!H70 &amp; FormatedInfo!I70 &amp; FormatedInfo!K70 &amp; FormatedInfo!L70 &amp; FormatedInfo!M70 &amp; REPLACE(FormatedInfo!D70,LEN(FormatedInfo!D70)-1,1,"") &amp; " }, "</f>
        <v>#VALUE!</v>
      </c>
    </row>
    <row r="70" spans="1:1" x14ac:dyDescent="0.25">
      <c r="A70" t="e">
        <f xml:space="preserve"> "{ " &amp; FormatedInfo!A71 &amp; FormatedInfo!B71 &amp; FormatedInfo!J71 &amp; FormatedInfo!C71 &amp; FormatedInfo!E71 &amp; FormatedInfo!F71 &amp; FormatedInfo!G71 &amp; FormatedInfo!H71 &amp; FormatedInfo!I71 &amp; FormatedInfo!K71 &amp; FormatedInfo!L71 &amp; FormatedInfo!M71 &amp; REPLACE(FormatedInfo!D71,LEN(FormatedInfo!D71)-1,1,"") &amp; " }, "</f>
        <v>#VALUE!</v>
      </c>
    </row>
    <row r="71" spans="1:1" x14ac:dyDescent="0.25">
      <c r="A71" t="e">
        <f xml:space="preserve"> "{ " &amp; FormatedInfo!A72 &amp; FormatedInfo!B72 &amp; FormatedInfo!J72 &amp; FormatedInfo!C72 &amp; FormatedInfo!E72 &amp; FormatedInfo!F72 &amp; FormatedInfo!G72 &amp; FormatedInfo!H72 &amp; FormatedInfo!I72 &amp; FormatedInfo!K72 &amp; FormatedInfo!L72 &amp; FormatedInfo!M72 &amp; REPLACE(FormatedInfo!D72,LEN(FormatedInfo!D72)-1,1,"") &amp; " }, "</f>
        <v>#VALUE!</v>
      </c>
    </row>
    <row r="72" spans="1:1" x14ac:dyDescent="0.25">
      <c r="A72" t="e">
        <f xml:space="preserve"> "{ " &amp; FormatedInfo!A73 &amp; FormatedInfo!B73 &amp; FormatedInfo!J73 &amp; FormatedInfo!C73 &amp; FormatedInfo!E73 &amp; FormatedInfo!F73 &amp; FormatedInfo!G73 &amp; FormatedInfo!H73 &amp; FormatedInfo!I73 &amp; FormatedInfo!K73 &amp; FormatedInfo!L73 &amp; FormatedInfo!M73 &amp; REPLACE(FormatedInfo!D73,LEN(FormatedInfo!D73)-1,1,"") &amp; " }, "</f>
        <v>#VALUE!</v>
      </c>
    </row>
    <row r="73" spans="1:1" x14ac:dyDescent="0.25">
      <c r="A73" t="e">
        <f xml:space="preserve"> "{ " &amp; FormatedInfo!A74 &amp; FormatedInfo!B74 &amp; FormatedInfo!J74 &amp; FormatedInfo!C74 &amp; FormatedInfo!E74 &amp; FormatedInfo!F74 &amp; FormatedInfo!G74 &amp; FormatedInfo!H74 &amp; FormatedInfo!I74 &amp; FormatedInfo!K74 &amp; FormatedInfo!L74 &amp; FormatedInfo!M74 &amp; REPLACE(FormatedInfo!D74,LEN(FormatedInfo!D74)-1,1,"") &amp; " }, "</f>
        <v>#VALUE!</v>
      </c>
    </row>
    <row r="74" spans="1:1" x14ac:dyDescent="0.25">
      <c r="A74" t="e">
        <f xml:space="preserve"> "{ " &amp; FormatedInfo!A75 &amp; FormatedInfo!B75 &amp; FormatedInfo!J75 &amp; FormatedInfo!C75 &amp; FormatedInfo!E75 &amp; FormatedInfo!F75 &amp; FormatedInfo!G75 &amp; FormatedInfo!H75 &amp; FormatedInfo!I75 &amp; FormatedInfo!K75 &amp; FormatedInfo!L75 &amp; FormatedInfo!M75 &amp; REPLACE(FormatedInfo!D75,LEN(FormatedInfo!D75)-1,1,"") &amp; " }, "</f>
        <v>#VALUE!</v>
      </c>
    </row>
    <row r="75" spans="1:1" x14ac:dyDescent="0.25">
      <c r="A75" t="e">
        <f xml:space="preserve"> "{ " &amp; FormatedInfo!A76 &amp; FormatedInfo!B76 &amp; FormatedInfo!J76 &amp; FormatedInfo!C76 &amp; FormatedInfo!E76 &amp; FormatedInfo!F76 &amp; FormatedInfo!G76 &amp; FormatedInfo!H76 &amp; FormatedInfo!I76 &amp; FormatedInfo!K76 &amp; FormatedInfo!L76 &amp; FormatedInfo!M76 &amp; REPLACE(FormatedInfo!D76,LEN(FormatedInfo!D76)-1,1,"") &amp; " }, "</f>
        <v>#VALUE!</v>
      </c>
    </row>
    <row r="76" spans="1:1" x14ac:dyDescent="0.25">
      <c r="A76" t="e">
        <f xml:space="preserve"> "{ " &amp; FormatedInfo!A77 &amp; FormatedInfo!B77 &amp; FormatedInfo!J77 &amp; FormatedInfo!C77 &amp; FormatedInfo!E77 &amp; FormatedInfo!F77 &amp; FormatedInfo!G77 &amp; FormatedInfo!H77 &amp; FormatedInfo!I77 &amp; FormatedInfo!K77 &amp; FormatedInfo!L77 &amp; FormatedInfo!M77 &amp; REPLACE(FormatedInfo!D77,LEN(FormatedInfo!D77)-1,1,"") &amp; " }, "</f>
        <v>#VALUE!</v>
      </c>
    </row>
    <row r="77" spans="1:1" x14ac:dyDescent="0.25">
      <c r="A77" t="e">
        <f xml:space="preserve"> "{ " &amp; FormatedInfo!A78 &amp; FormatedInfo!B78 &amp; FormatedInfo!J78 &amp; FormatedInfo!C78 &amp; FormatedInfo!E78 &amp; FormatedInfo!F78 &amp; FormatedInfo!G78 &amp; FormatedInfo!H78 &amp; FormatedInfo!I78 &amp; FormatedInfo!K78 &amp; FormatedInfo!L78 &amp; FormatedInfo!M78 &amp; REPLACE(FormatedInfo!D78,LEN(FormatedInfo!D78)-1,1,"") &amp; " }, "</f>
        <v>#VALUE!</v>
      </c>
    </row>
    <row r="78" spans="1:1" x14ac:dyDescent="0.25">
      <c r="A78" t="e">
        <f xml:space="preserve"> "{ " &amp; FormatedInfo!A79 &amp; FormatedInfo!B79 &amp; FormatedInfo!J79 &amp; FormatedInfo!C79 &amp; FormatedInfo!E79 &amp; FormatedInfo!F79 &amp; FormatedInfo!G79 &amp; FormatedInfo!H79 &amp; FormatedInfo!I79 &amp; FormatedInfo!K79 &amp; FormatedInfo!L79 &amp; FormatedInfo!M79 &amp; REPLACE(FormatedInfo!D79,LEN(FormatedInfo!D79)-1,1,"") &amp; " }, "</f>
        <v>#VALUE!</v>
      </c>
    </row>
    <row r="79" spans="1:1" x14ac:dyDescent="0.25">
      <c r="A79" t="e">
        <f xml:space="preserve"> "{ " &amp; FormatedInfo!A80 &amp; FormatedInfo!B80 &amp; FormatedInfo!J80 &amp; FormatedInfo!C80 &amp; FormatedInfo!E80 &amp; FormatedInfo!F80 &amp; FormatedInfo!G80 &amp; FormatedInfo!H80 &amp; FormatedInfo!I80 &amp; FormatedInfo!K80 &amp; FormatedInfo!L80 &amp; FormatedInfo!M80 &amp; REPLACE(FormatedInfo!D80,LEN(FormatedInfo!D80)-1,1,"") &amp; " }, "</f>
        <v>#VALUE!</v>
      </c>
    </row>
    <row r="80" spans="1:1" x14ac:dyDescent="0.25">
      <c r="A80" t="e">
        <f xml:space="preserve"> "{ " &amp; FormatedInfo!A81 &amp; FormatedInfo!B81 &amp; FormatedInfo!J81 &amp; FormatedInfo!C81 &amp; FormatedInfo!E81 &amp; FormatedInfo!F81 &amp; FormatedInfo!G81 &amp; FormatedInfo!H81 &amp; FormatedInfo!I81 &amp; FormatedInfo!K81 &amp; FormatedInfo!L81 &amp; FormatedInfo!M81 &amp; REPLACE(FormatedInfo!D81,LEN(FormatedInfo!D81)-1,1,"") &amp; " }, "</f>
        <v>#VALUE!</v>
      </c>
    </row>
    <row r="81" spans="1:1" x14ac:dyDescent="0.25">
      <c r="A81" t="e">
        <f xml:space="preserve"> "{ " &amp; FormatedInfo!A82 &amp; FormatedInfo!B82 &amp; FormatedInfo!J82 &amp; FormatedInfo!C82 &amp; FormatedInfo!E82 &amp; FormatedInfo!F82 &amp; FormatedInfo!G82 &amp; FormatedInfo!H82 &amp; FormatedInfo!I82 &amp; FormatedInfo!K82 &amp; FormatedInfo!L82 &amp; FormatedInfo!M82 &amp; REPLACE(FormatedInfo!D82,LEN(FormatedInfo!D82)-1,1,"") &amp; " }, "</f>
        <v>#VALUE!</v>
      </c>
    </row>
    <row r="82" spans="1:1" x14ac:dyDescent="0.25">
      <c r="A82" t="e">
        <f xml:space="preserve"> "{ " &amp; FormatedInfo!A83 &amp; FormatedInfo!B83 &amp; FormatedInfo!J83 &amp; FormatedInfo!C83 &amp; FormatedInfo!E83 &amp; FormatedInfo!F83 &amp; FormatedInfo!G83 &amp; FormatedInfo!H83 &amp; FormatedInfo!I83 &amp; FormatedInfo!K83 &amp; FormatedInfo!L83 &amp; FormatedInfo!M83 &amp; REPLACE(FormatedInfo!D83,LEN(FormatedInfo!D83)-1,1,"") &amp; " }, "</f>
        <v>#VALUE!</v>
      </c>
    </row>
    <row r="83" spans="1:1" x14ac:dyDescent="0.25">
      <c r="A83" t="e">
        <f xml:space="preserve"> "{ " &amp; FormatedInfo!A84 &amp; FormatedInfo!B84 &amp; FormatedInfo!J84 &amp; FormatedInfo!C84 &amp; FormatedInfo!E84 &amp; FormatedInfo!F84 &amp; FormatedInfo!G84 &amp; FormatedInfo!H84 &amp; FormatedInfo!I84 &amp; FormatedInfo!K84 &amp; FormatedInfo!L84 &amp; FormatedInfo!M84 &amp; REPLACE(FormatedInfo!D84,LEN(FormatedInfo!D84)-1,1,"") &amp; " }, "</f>
        <v>#VALUE!</v>
      </c>
    </row>
    <row r="84" spans="1:1" x14ac:dyDescent="0.25">
      <c r="A84" t="e">
        <f xml:space="preserve"> "{ " &amp; FormatedInfo!A85 &amp; FormatedInfo!B85 &amp; FormatedInfo!J85 &amp; FormatedInfo!C85 &amp; FormatedInfo!E85 &amp; FormatedInfo!F85 &amp; FormatedInfo!G85 &amp; FormatedInfo!H85 &amp; FormatedInfo!I85 &amp; FormatedInfo!K85 &amp; FormatedInfo!L85 &amp; FormatedInfo!M85 &amp; REPLACE(FormatedInfo!D85,LEN(FormatedInfo!D85)-1,1,"") &amp; " }, "</f>
        <v>#VALUE!</v>
      </c>
    </row>
    <row r="85" spans="1:1" x14ac:dyDescent="0.25">
      <c r="A85" t="e">
        <f xml:space="preserve"> "{ " &amp; FormatedInfo!A86 &amp; FormatedInfo!B86 &amp; FormatedInfo!J86 &amp; FormatedInfo!C86 &amp; FormatedInfo!E86 &amp; FormatedInfo!F86 &amp; FormatedInfo!G86 &amp; FormatedInfo!H86 &amp; FormatedInfo!I86 &amp; FormatedInfo!K86 &amp; FormatedInfo!L86 &amp; FormatedInfo!M86 &amp; REPLACE(FormatedInfo!D86,LEN(FormatedInfo!D86)-1,1,"") &amp; " }, "</f>
        <v>#VALUE!</v>
      </c>
    </row>
    <row r="86" spans="1:1" x14ac:dyDescent="0.25">
      <c r="A86" t="e">
        <f xml:space="preserve"> "{ " &amp; FormatedInfo!A87 &amp; FormatedInfo!B87 &amp; FormatedInfo!J87 &amp; FormatedInfo!C87 &amp; FormatedInfo!E87 &amp; FormatedInfo!F87 &amp; FormatedInfo!G87 &amp; FormatedInfo!H87 &amp; FormatedInfo!I87 &amp; FormatedInfo!K87 &amp; FormatedInfo!L87 &amp; FormatedInfo!M87 &amp; REPLACE(FormatedInfo!D87,LEN(FormatedInfo!D87)-1,1,"") &amp; " }, "</f>
        <v>#VALUE!</v>
      </c>
    </row>
    <row r="87" spans="1:1" x14ac:dyDescent="0.25">
      <c r="A87" t="e">
        <f xml:space="preserve"> "{ " &amp; FormatedInfo!A88 &amp; FormatedInfo!B88 &amp; FormatedInfo!J88 &amp; FormatedInfo!C88 &amp; FormatedInfo!E88 &amp; FormatedInfo!F88 &amp; FormatedInfo!G88 &amp; FormatedInfo!H88 &amp; FormatedInfo!I88 &amp; FormatedInfo!K88 &amp; FormatedInfo!L88 &amp; FormatedInfo!M88 &amp; REPLACE(FormatedInfo!D88,LEN(FormatedInfo!D88)-1,1,"") &amp; " }, "</f>
        <v>#VALUE!</v>
      </c>
    </row>
    <row r="88" spans="1:1" x14ac:dyDescent="0.25">
      <c r="A88" t="e">
        <f xml:space="preserve"> "{ " &amp; FormatedInfo!A89 &amp; FormatedInfo!B89 &amp; FormatedInfo!J89 &amp; FormatedInfo!C89 &amp; FormatedInfo!E89 &amp; FormatedInfo!F89 &amp; FormatedInfo!G89 &amp; FormatedInfo!H89 &amp; FormatedInfo!I89 &amp; FormatedInfo!K89 &amp; FormatedInfo!L89 &amp; FormatedInfo!M89 &amp; REPLACE(FormatedInfo!D89,LEN(FormatedInfo!D89)-1,1,"") &amp; " }, "</f>
        <v>#VALUE!</v>
      </c>
    </row>
    <row r="89" spans="1:1" x14ac:dyDescent="0.25">
      <c r="A89" t="e">
        <f xml:space="preserve"> "{ " &amp; FormatedInfo!A90 &amp; FormatedInfo!B90 &amp; FormatedInfo!J90 &amp; FormatedInfo!C90 &amp; FormatedInfo!E90 &amp; FormatedInfo!F90 &amp; FormatedInfo!G90 &amp; FormatedInfo!H90 &amp; FormatedInfo!I90 &amp; FormatedInfo!K90 &amp; FormatedInfo!L90 &amp; FormatedInfo!M90 &amp; REPLACE(FormatedInfo!D90,LEN(FormatedInfo!D90)-1,1,"") &amp; " }, "</f>
        <v>#VALUE!</v>
      </c>
    </row>
    <row r="90" spans="1:1" x14ac:dyDescent="0.25">
      <c r="A90" t="e">
        <f xml:space="preserve"> "{ " &amp; FormatedInfo!A91 &amp; FormatedInfo!B91 &amp; FormatedInfo!J91 &amp; FormatedInfo!C91 &amp; FormatedInfo!E91 &amp; FormatedInfo!F91 &amp; FormatedInfo!G91 &amp; FormatedInfo!H91 &amp; FormatedInfo!I91 &amp; FormatedInfo!K91 &amp; FormatedInfo!L91 &amp; FormatedInfo!M91 &amp; REPLACE(FormatedInfo!D91,LEN(FormatedInfo!D91)-1,1,"") &amp; " }, "</f>
        <v>#VALUE!</v>
      </c>
    </row>
    <row r="91" spans="1:1" x14ac:dyDescent="0.25">
      <c r="A91" t="e">
        <f xml:space="preserve"> "{ " &amp; FormatedInfo!A92 &amp; FormatedInfo!B92 &amp; FormatedInfo!J92 &amp; FormatedInfo!C92 &amp; FormatedInfo!E92 &amp; FormatedInfo!F92 &amp; FormatedInfo!G92 &amp; FormatedInfo!H92 &amp; FormatedInfo!I92 &amp; FormatedInfo!K92 &amp; FormatedInfo!L92 &amp; FormatedInfo!M92 &amp; REPLACE(FormatedInfo!D92,LEN(FormatedInfo!D92)-1,1,"") &amp; " }, "</f>
        <v>#VALUE!</v>
      </c>
    </row>
    <row r="92" spans="1:1" x14ac:dyDescent="0.25">
      <c r="A92" t="e">
        <f xml:space="preserve"> "{ " &amp; FormatedInfo!A93 &amp; FormatedInfo!B93 &amp; FormatedInfo!J93 &amp; FormatedInfo!C93 &amp; FormatedInfo!E93 &amp; FormatedInfo!F93 &amp; FormatedInfo!G93 &amp; FormatedInfo!H93 &amp; FormatedInfo!I93 &amp; FormatedInfo!K93 &amp; FormatedInfo!L93 &amp; FormatedInfo!M93 &amp; REPLACE(FormatedInfo!D93,LEN(FormatedInfo!D93)-1,1,"") &amp; " }, "</f>
        <v>#VALUE!</v>
      </c>
    </row>
    <row r="93" spans="1:1" x14ac:dyDescent="0.25">
      <c r="A93" t="e">
        <f xml:space="preserve"> "{ " &amp; FormatedInfo!A94 &amp; FormatedInfo!B94 &amp; FormatedInfo!J94 &amp; FormatedInfo!C94 &amp; FormatedInfo!E94 &amp; FormatedInfo!F94 &amp; FormatedInfo!G94 &amp; FormatedInfo!H94 &amp; FormatedInfo!I94 &amp; FormatedInfo!K94 &amp; FormatedInfo!L94 &amp; FormatedInfo!M94 &amp; REPLACE(FormatedInfo!D94,LEN(FormatedInfo!D94)-1,1,"") &amp; " }, "</f>
        <v>#VALUE!</v>
      </c>
    </row>
    <row r="94" spans="1:1" x14ac:dyDescent="0.25">
      <c r="A94" t="e">
        <f xml:space="preserve"> "{ " &amp; FormatedInfo!A95 &amp; FormatedInfo!B95 &amp; FormatedInfo!J95 &amp; FormatedInfo!C95 &amp; FormatedInfo!E95 &amp; FormatedInfo!F95 &amp; FormatedInfo!G95 &amp; FormatedInfo!H95 &amp; FormatedInfo!I95 &amp; FormatedInfo!K95 &amp; FormatedInfo!L95 &amp; FormatedInfo!M95 &amp; REPLACE(FormatedInfo!D95,LEN(FormatedInfo!D95)-1,1,"") &amp; " }, "</f>
        <v>#VALUE!</v>
      </c>
    </row>
    <row r="95" spans="1:1" x14ac:dyDescent="0.25">
      <c r="A95" t="e">
        <f xml:space="preserve"> "{ " &amp; FormatedInfo!A96 &amp; FormatedInfo!B96 &amp; FormatedInfo!J96 &amp; FormatedInfo!C96 &amp; FormatedInfo!E96 &amp; FormatedInfo!F96 &amp; FormatedInfo!G96 &amp; FormatedInfo!H96 &amp; FormatedInfo!I96 &amp; FormatedInfo!K96 &amp; FormatedInfo!L96 &amp; FormatedInfo!M96 &amp; REPLACE(FormatedInfo!D96,LEN(FormatedInfo!D96)-1,1,"") &amp; " }, "</f>
        <v>#VALUE!</v>
      </c>
    </row>
    <row r="96" spans="1:1" x14ac:dyDescent="0.25">
      <c r="A96" t="e">
        <f xml:space="preserve"> "{ " &amp; FormatedInfo!A97 &amp; FormatedInfo!B97 &amp; FormatedInfo!J97 &amp; FormatedInfo!C97 &amp; FormatedInfo!E97 &amp; FormatedInfo!F97 &amp; FormatedInfo!G97 &amp; FormatedInfo!H97 &amp; FormatedInfo!I97 &amp; FormatedInfo!K97 &amp; FormatedInfo!L97 &amp; FormatedInfo!M97 &amp; REPLACE(FormatedInfo!D97,LEN(FormatedInfo!D97)-1,1,"") &amp; " }, "</f>
        <v>#VALUE!</v>
      </c>
    </row>
    <row r="97" spans="1:1" x14ac:dyDescent="0.25">
      <c r="A97" t="e">
        <f xml:space="preserve"> "{ " &amp; FormatedInfo!A98 &amp; FormatedInfo!B98 &amp; FormatedInfo!J98 &amp; FormatedInfo!C98 &amp; FormatedInfo!E98 &amp; FormatedInfo!F98 &amp; FormatedInfo!G98 &amp; FormatedInfo!H98 &amp; FormatedInfo!I98 &amp; FormatedInfo!K98 &amp; FormatedInfo!L98 &amp; FormatedInfo!M98 &amp; REPLACE(FormatedInfo!D98,LEN(FormatedInfo!D98)-1,1,"") &amp; " }, "</f>
        <v>#VALUE!</v>
      </c>
    </row>
    <row r="98" spans="1:1" x14ac:dyDescent="0.25">
      <c r="A98" t="e">
        <f xml:space="preserve"> "{ " &amp; FormatedInfo!A99 &amp; FormatedInfo!B99 &amp; FormatedInfo!J99 &amp; FormatedInfo!C99 &amp; FormatedInfo!E99 &amp; FormatedInfo!F99 &amp; FormatedInfo!G99 &amp; FormatedInfo!H99 &amp; FormatedInfo!I99 &amp; FormatedInfo!K99 &amp; FormatedInfo!L99 &amp; FormatedInfo!M99 &amp; REPLACE(FormatedInfo!D99,LEN(FormatedInfo!D99)-1,1,"") &amp; " }, "</f>
        <v>#VALUE!</v>
      </c>
    </row>
    <row r="99" spans="1:1" x14ac:dyDescent="0.25">
      <c r="A99" t="e">
        <f xml:space="preserve"> "{ " &amp; FormatedInfo!A100 &amp; FormatedInfo!B100 &amp; FormatedInfo!J100 &amp; FormatedInfo!C100 &amp; FormatedInfo!E100 &amp; FormatedInfo!F100 &amp; FormatedInfo!G100 &amp; FormatedInfo!H100 &amp; FormatedInfo!I100 &amp; FormatedInfo!K100 &amp; FormatedInfo!L100 &amp; FormatedInfo!M100 &amp; REPLACE(FormatedInfo!D100,LEN(FormatedInfo!D100)-1,1,"") &amp; " }, "</f>
        <v>#VALUE!</v>
      </c>
    </row>
    <row r="100" spans="1:1" x14ac:dyDescent="0.25">
      <c r="A100" t="e">
        <f xml:space="preserve"> "{ " &amp; FormatedInfo!A101 &amp; FormatedInfo!B101 &amp; FormatedInfo!J101 &amp; FormatedInfo!C101 &amp; FormatedInfo!E101 &amp; FormatedInfo!F101 &amp; FormatedInfo!G101 &amp; FormatedInfo!H101 &amp; FormatedInfo!I101 &amp; FormatedInfo!K101 &amp; FormatedInfo!L101 &amp; FormatedInfo!M101 &amp; REPLACE(FormatedInfo!D101,LEN(FormatedInfo!D101)-1,1,"") &amp; " }, "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DataMiner</vt:lpstr>
      <vt:lpstr>FormatedInfo</vt:lpstr>
      <vt:lpstr>Json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Pier-Luc</dc:creator>
  <cp:lastModifiedBy>Pier-Luc Auger</cp:lastModifiedBy>
  <dcterms:created xsi:type="dcterms:W3CDTF">2015-01-10T19:18:51Z</dcterms:created>
  <dcterms:modified xsi:type="dcterms:W3CDTF">2015-01-17T00:47:15Z</dcterms:modified>
</cp:coreProperties>
</file>