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PRING25\Basic Modeling\Module 6\"/>
    </mc:Choice>
  </mc:AlternateContent>
  <xr:revisionPtr revIDLastSave="0" documentId="8_{F83953DF-A368-4D15-B942-EA0BF28A8A8D}" xr6:coauthVersionLast="47" xr6:coauthVersionMax="47" xr10:uidLastSave="{00000000-0000-0000-0000-000000000000}"/>
  <bookViews>
    <workbookView xWindow="-110" yWindow="-110" windowWidth="19420" windowHeight="10300" firstSheet="1" activeTab="1" xr2:uid="{B9FB9437-8AFC-4272-8CE9-7BAD1635C9E5}"/>
  </bookViews>
  <sheets>
    <sheet name="Sheet1" sheetId="1" r:id="rId1"/>
    <sheet name="Sheet3" sheetId="3" r:id="rId2"/>
    <sheet name="Q5" sheetId="4" r:id="rId3"/>
  </sheets>
  <definedNames>
    <definedName name="solver_adj" localSheetId="2" hidden="1">'Q5'!$B$5:$B$20</definedName>
    <definedName name="solver_adj" localSheetId="1" hidden="1">Sheet3!$B$5:$B$20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'Q5'!$B$5:$B$20</definedName>
    <definedName name="solver_lhs1" localSheetId="1" hidden="1">Sheet3!$B$5:$B$20</definedName>
    <definedName name="solver_lhs2" localSheetId="2" hidden="1">'Q5'!$M$5:$M$13</definedName>
    <definedName name="solver_lhs2" localSheetId="1" hidden="1">Sheet3!$M$5:$M$13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'Q5'!$F$2</definedName>
    <definedName name="solver_opt" localSheetId="1" hidden="1">Sheet3!$F$2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3</definedName>
    <definedName name="solver_rel1" localSheetId="1" hidden="1">3</definedName>
    <definedName name="solver_rel2" localSheetId="2" hidden="1">1</definedName>
    <definedName name="solver_rel2" localSheetId="1" hidden="1">1</definedName>
    <definedName name="solver_rhs1" localSheetId="2" hidden="1">0</definedName>
    <definedName name="solver_rhs1" localSheetId="1" hidden="1">0</definedName>
    <definedName name="solver_rhs2" localSheetId="2" hidden="1">'Q5'!$N$5:$N$13</definedName>
    <definedName name="solver_rhs2" localSheetId="1" hidden="1">Sheet3!$N$5:$N$13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L13" i="4"/>
  <c r="K13" i="4"/>
  <c r="M13" i="4" s="1"/>
  <c r="F13" i="4"/>
  <c r="D13" i="4"/>
  <c r="L12" i="4"/>
  <c r="K12" i="4"/>
  <c r="M12" i="4" s="1"/>
  <c r="F12" i="4"/>
  <c r="D12" i="4"/>
  <c r="L11" i="4"/>
  <c r="K11" i="4"/>
  <c r="F11" i="4"/>
  <c r="D11" i="4"/>
  <c r="L10" i="4"/>
  <c r="K10" i="4"/>
  <c r="F10" i="4"/>
  <c r="D10" i="4"/>
  <c r="L9" i="4"/>
  <c r="K9" i="4"/>
  <c r="F9" i="4"/>
  <c r="D9" i="4"/>
  <c r="L8" i="4"/>
  <c r="K8" i="4"/>
  <c r="M8" i="4" s="1"/>
  <c r="F8" i="4"/>
  <c r="D8" i="4"/>
  <c r="L7" i="4"/>
  <c r="K7" i="4"/>
  <c r="F7" i="4"/>
  <c r="D7" i="4"/>
  <c r="L6" i="4"/>
  <c r="K6" i="4"/>
  <c r="M6" i="4" s="1"/>
  <c r="F6" i="4"/>
  <c r="D6" i="4"/>
  <c r="L5" i="4"/>
  <c r="K5" i="4"/>
  <c r="F5" i="4"/>
  <c r="D5" i="4"/>
  <c r="F2" i="4"/>
  <c r="F2" i="3"/>
  <c r="L11" i="3"/>
  <c r="K5" i="3"/>
  <c r="L5" i="3"/>
  <c r="L6" i="3"/>
  <c r="L7" i="3"/>
  <c r="L8" i="3"/>
  <c r="L9" i="3"/>
  <c r="L10" i="3"/>
  <c r="L12" i="3"/>
  <c r="L13" i="3"/>
  <c r="K6" i="3"/>
  <c r="K7" i="3"/>
  <c r="K8" i="3"/>
  <c r="K9" i="3"/>
  <c r="K10" i="3"/>
  <c r="K11" i="3"/>
  <c r="K12" i="3"/>
  <c r="K1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M5" i="4" l="1"/>
  <c r="M10" i="4"/>
  <c r="M7" i="4"/>
  <c r="M11" i="4"/>
  <c r="M9" i="4"/>
  <c r="M7" i="3"/>
  <c r="M12" i="3"/>
  <c r="M6" i="3"/>
  <c r="M8" i="3"/>
  <c r="M13" i="3"/>
  <c r="M10" i="3"/>
  <c r="M11" i="3"/>
  <c r="M9" i="3"/>
  <c r="M5" i="3"/>
</calcChain>
</file>

<file path=xl/sharedStrings.xml><?xml version="1.0" encoding="utf-8"?>
<sst xmlns="http://schemas.openxmlformats.org/spreadsheetml/2006/main" count="63" uniqueCount="28">
  <si>
    <t>location_id</t>
  </si>
  <si>
    <t>location_name</t>
  </si>
  <si>
    <t>gumdrop_requirement</t>
  </si>
  <si>
    <t>loc_type</t>
  </si>
  <si>
    <t>Caramel Cascades</t>
  </si>
  <si>
    <t>warehouse</t>
  </si>
  <si>
    <t>Coconut Cluster Caves</t>
  </si>
  <si>
    <t>Coconut Cream Cove</t>
  </si>
  <si>
    <t>Frozen Fudge Fjords</t>
  </si>
  <si>
    <t>retail</t>
  </si>
  <si>
    <t>Lava Cake Ledges</t>
  </si>
  <si>
    <t>Licorice Lanes</t>
  </si>
  <si>
    <t>Praline Park</t>
  </si>
  <si>
    <t>Sprinkle Street</t>
  </si>
  <si>
    <t>Starburst Starlit Skies</t>
  </si>
  <si>
    <t>from</t>
  </si>
  <si>
    <t>to</t>
  </si>
  <si>
    <t>cost_per_mile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</si>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</sst>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right"/>
    </xf>
    <xf numFmtId="44" fontId="0" fillId="0" borderId="5" xfId="1" applyFont="1" applyBorder="1" applyAlignment="1">
      <alignment horizontal="left"/>
    </xf>
    <xf numFmtId="44" fontId="0" fillId="0" borderId="6" xfId="1" applyFont="1" applyBorder="1" applyAlignment="1">
      <alignment horizontal="left"/>
    </xf>
    <xf numFmtId="164" fontId="0" fillId="0" borderId="7" xfId="1" applyNumberFormat="1" applyFont="1" applyBorder="1"/>
    <xf numFmtId="0" fontId="0" fillId="0" borderId="11" xfId="0" applyBorder="1"/>
    <xf numFmtId="164" fontId="0" fillId="0" borderId="12" xfId="1" applyNumberFormat="1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2" fillId="2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FBA7-2657-410E-B483-CDDB91499BB1}">
  <dimension ref="A1:H17"/>
  <sheetViews>
    <sheetView zoomScale="88" workbookViewId="0">
      <selection activeCell="C14" sqref="C14"/>
    </sheetView>
  </sheetViews>
  <sheetFormatPr defaultRowHeight="14.5" x14ac:dyDescent="0.35"/>
  <cols>
    <col min="1" max="1" width="9.6328125" bestFit="1" customWidth="1"/>
    <col min="2" max="2" width="19.54296875" bestFit="1" customWidth="1"/>
    <col min="3" max="3" width="18.81640625" bestFit="1" customWidth="1"/>
    <col min="4" max="4" width="9.6328125" bestFit="1" customWidth="1"/>
    <col min="6" max="6" width="4.6328125" bestFit="1" customWidth="1"/>
    <col min="8" max="8" width="12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15</v>
      </c>
      <c r="G1" t="s">
        <v>16</v>
      </c>
      <c r="H1" t="s">
        <v>17</v>
      </c>
    </row>
    <row r="2" spans="1:8" x14ac:dyDescent="0.35">
      <c r="A2">
        <v>0</v>
      </c>
      <c r="B2" t="s">
        <v>4</v>
      </c>
      <c r="C2">
        <v>300</v>
      </c>
      <c r="D2" t="s">
        <v>5</v>
      </c>
      <c r="F2">
        <v>0</v>
      </c>
      <c r="G2">
        <v>4</v>
      </c>
      <c r="H2">
        <v>35</v>
      </c>
    </row>
    <row r="3" spans="1:8" x14ac:dyDescent="0.35">
      <c r="A3">
        <v>1</v>
      </c>
      <c r="B3" t="s">
        <v>6</v>
      </c>
      <c r="C3">
        <v>350</v>
      </c>
      <c r="D3" t="s">
        <v>5</v>
      </c>
      <c r="F3">
        <v>1</v>
      </c>
      <c r="G3">
        <v>3</v>
      </c>
      <c r="H3">
        <v>26</v>
      </c>
    </row>
    <row r="4" spans="1:8" x14ac:dyDescent="0.35">
      <c r="A4">
        <v>2</v>
      </c>
      <c r="B4" t="s">
        <v>7</v>
      </c>
      <c r="C4">
        <v>250</v>
      </c>
      <c r="D4" t="s">
        <v>5</v>
      </c>
      <c r="F4">
        <v>1</v>
      </c>
      <c r="G4">
        <v>5</v>
      </c>
      <c r="H4">
        <v>32</v>
      </c>
    </row>
    <row r="5" spans="1:8" x14ac:dyDescent="0.35">
      <c r="A5">
        <v>3</v>
      </c>
      <c r="B5" t="s">
        <v>8</v>
      </c>
      <c r="C5">
        <v>206</v>
      </c>
      <c r="D5" t="s">
        <v>9</v>
      </c>
      <c r="F5">
        <v>2</v>
      </c>
      <c r="G5">
        <v>3</v>
      </c>
      <c r="H5">
        <v>25</v>
      </c>
    </row>
    <row r="6" spans="1:8" x14ac:dyDescent="0.35">
      <c r="A6">
        <v>4</v>
      </c>
      <c r="B6" t="s">
        <v>10</v>
      </c>
      <c r="C6">
        <v>126</v>
      </c>
      <c r="D6" t="s">
        <v>9</v>
      </c>
      <c r="F6">
        <v>2</v>
      </c>
      <c r="G6">
        <v>5</v>
      </c>
      <c r="H6">
        <v>34</v>
      </c>
    </row>
    <row r="7" spans="1:8" x14ac:dyDescent="0.35">
      <c r="A7">
        <v>5</v>
      </c>
      <c r="B7" t="s">
        <v>11</v>
      </c>
      <c r="C7">
        <v>111</v>
      </c>
      <c r="D7" t="s">
        <v>9</v>
      </c>
      <c r="F7">
        <v>3</v>
      </c>
      <c r="G7">
        <v>4</v>
      </c>
      <c r="H7">
        <v>47</v>
      </c>
    </row>
    <row r="8" spans="1:8" x14ac:dyDescent="0.35">
      <c r="A8">
        <v>6</v>
      </c>
      <c r="B8" t="s">
        <v>12</v>
      </c>
      <c r="C8">
        <v>206</v>
      </c>
      <c r="D8" t="s">
        <v>9</v>
      </c>
      <c r="F8">
        <v>3</v>
      </c>
      <c r="G8">
        <v>5</v>
      </c>
      <c r="H8">
        <v>40</v>
      </c>
    </row>
    <row r="9" spans="1:8" x14ac:dyDescent="0.35">
      <c r="A9">
        <v>7</v>
      </c>
      <c r="B9" t="s">
        <v>13</v>
      </c>
      <c r="C9">
        <v>190</v>
      </c>
      <c r="D9" t="s">
        <v>9</v>
      </c>
      <c r="F9">
        <v>3</v>
      </c>
      <c r="G9">
        <v>6</v>
      </c>
      <c r="H9">
        <v>36</v>
      </c>
    </row>
    <row r="10" spans="1:8" x14ac:dyDescent="0.35">
      <c r="A10">
        <v>8</v>
      </c>
      <c r="B10" t="s">
        <v>14</v>
      </c>
      <c r="C10">
        <v>161</v>
      </c>
      <c r="D10" t="s">
        <v>9</v>
      </c>
      <c r="F10">
        <v>3</v>
      </c>
      <c r="G10">
        <v>7</v>
      </c>
      <c r="H10">
        <v>49</v>
      </c>
    </row>
    <row r="11" spans="1:8" x14ac:dyDescent="0.35">
      <c r="F11">
        <v>3</v>
      </c>
      <c r="G11">
        <v>8</v>
      </c>
      <c r="H11">
        <v>31</v>
      </c>
    </row>
    <row r="12" spans="1:8" x14ac:dyDescent="0.35">
      <c r="F12">
        <v>4</v>
      </c>
      <c r="G12">
        <v>6</v>
      </c>
      <c r="H12">
        <v>49</v>
      </c>
    </row>
    <row r="13" spans="1:8" x14ac:dyDescent="0.35">
      <c r="F13">
        <v>4</v>
      </c>
      <c r="G13">
        <v>7</v>
      </c>
      <c r="H13">
        <v>47</v>
      </c>
    </row>
    <row r="14" spans="1:8" x14ac:dyDescent="0.35">
      <c r="F14">
        <v>4</v>
      </c>
      <c r="G14">
        <v>8</v>
      </c>
      <c r="H14">
        <v>38</v>
      </c>
    </row>
    <row r="15" spans="1:8" x14ac:dyDescent="0.35">
      <c r="F15">
        <v>5</v>
      </c>
      <c r="G15">
        <v>3</v>
      </c>
      <c r="H15">
        <v>48</v>
      </c>
    </row>
    <row r="16" spans="1:8" x14ac:dyDescent="0.35">
      <c r="F16">
        <v>5</v>
      </c>
      <c r="G16">
        <v>7</v>
      </c>
      <c r="H16">
        <v>30</v>
      </c>
    </row>
    <row r="17" spans="6:8" x14ac:dyDescent="0.35">
      <c r="F17">
        <v>8</v>
      </c>
      <c r="G17">
        <v>7</v>
      </c>
      <c r="H17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B0B5-BE00-49E0-ACF8-803AFD7C2BBE}">
  <dimension ref="B1:N20"/>
  <sheetViews>
    <sheetView showGridLines="0" tabSelected="1" zoomScale="71" workbookViewId="0">
      <selection activeCell="D9" sqref="D9"/>
    </sheetView>
  </sheetViews>
  <sheetFormatPr defaultRowHeight="14.5" x14ac:dyDescent="0.35"/>
  <cols>
    <col min="3" max="3" width="4" customWidth="1"/>
    <col min="4" max="4" width="19.54296875" bestFit="1" customWidth="1"/>
    <col min="5" max="5" width="3.90625" customWidth="1"/>
    <col min="6" max="6" width="20.6328125" customWidth="1"/>
    <col min="9" max="9" width="3.453125" customWidth="1"/>
    <col min="10" max="10" width="19.54296875" bestFit="1" customWidth="1"/>
    <col min="14" max="14" width="14.54296875" bestFit="1" customWidth="1"/>
  </cols>
  <sheetData>
    <row r="1" spans="2:14" ht="15" thickBot="1" x14ac:dyDescent="0.4"/>
    <row r="2" spans="2:14" ht="15" thickBot="1" x14ac:dyDescent="0.4">
      <c r="B2" s="5" t="s">
        <v>27</v>
      </c>
      <c r="C2" s="5"/>
      <c r="D2" s="5"/>
      <c r="E2" s="5"/>
      <c r="F2" s="6">
        <f>SUMPRODUCT(B5:B20,G5:G20)</f>
        <v>43433</v>
      </c>
      <c r="G2" s="7"/>
    </row>
    <row r="3" spans="2:14" ht="15" thickBot="1" x14ac:dyDescent="0.4"/>
    <row r="4" spans="2:14" ht="15" thickBot="1" x14ac:dyDescent="0.4">
      <c r="B4" s="15" t="s">
        <v>18</v>
      </c>
      <c r="C4" s="16" t="s">
        <v>19</v>
      </c>
      <c r="D4" s="16"/>
      <c r="E4" s="17" t="s">
        <v>20</v>
      </c>
      <c r="F4" s="17"/>
      <c r="G4" s="18" t="s">
        <v>21</v>
      </c>
      <c r="I4" s="21" t="s">
        <v>22</v>
      </c>
      <c r="J4" s="17"/>
      <c r="K4" s="22" t="s">
        <v>23</v>
      </c>
      <c r="L4" s="22" t="s">
        <v>24</v>
      </c>
      <c r="M4" s="22" t="s">
        <v>25</v>
      </c>
      <c r="N4" s="18" t="s">
        <v>26</v>
      </c>
    </row>
    <row r="5" spans="2:14" ht="15" thickBot="1" x14ac:dyDescent="0.4">
      <c r="B5" s="13">
        <v>300</v>
      </c>
      <c r="C5" s="11">
        <v>0</v>
      </c>
      <c r="D5" s="14" t="str">
        <f>VLOOKUP(C5,$I$5:$J$13,2,0)</f>
        <v>Caramel Cascades</v>
      </c>
      <c r="E5" s="11">
        <v>4</v>
      </c>
      <c r="F5" s="14" t="str">
        <f>VLOOKUP(E5,$I$5:$J$13,2,0)</f>
        <v>Lava Cake Ledges</v>
      </c>
      <c r="G5" s="8">
        <v>35</v>
      </c>
      <c r="I5" s="19">
        <v>0</v>
      </c>
      <c r="J5" s="14" t="s">
        <v>4</v>
      </c>
      <c r="K5" s="25">
        <f>SUMIF($E$5:$E$20,I5,$B$5:$B$20)</f>
        <v>0</v>
      </c>
      <c r="L5" s="25">
        <f>SUMIF($C$5:$C$20,I5,$B$5:$B$20)</f>
        <v>300</v>
      </c>
      <c r="M5" s="25">
        <f>K5-L5</f>
        <v>-300</v>
      </c>
      <c r="N5" s="23">
        <v>-300</v>
      </c>
    </row>
    <row r="6" spans="2:14" ht="15" thickBot="1" x14ac:dyDescent="0.4">
      <c r="B6" s="2">
        <v>162</v>
      </c>
      <c r="C6" s="11">
        <v>1</v>
      </c>
      <c r="D6" s="1" t="str">
        <f t="shared" ref="D6:D20" si="0">VLOOKUP(C6,$I$5:$J$13,2,0)</f>
        <v>Coconut Cluster Caves</v>
      </c>
      <c r="E6" s="11">
        <v>3</v>
      </c>
      <c r="F6" s="1" t="str">
        <f t="shared" ref="F6:F20" si="1">VLOOKUP(E6,$I$5:$J$13,2,0)</f>
        <v>Frozen Fudge Fjords</v>
      </c>
      <c r="G6" s="8">
        <v>26</v>
      </c>
      <c r="I6" s="19">
        <v>1</v>
      </c>
      <c r="J6" s="3" t="s">
        <v>6</v>
      </c>
      <c r="K6" s="26">
        <f t="shared" ref="K6:K13" si="2">SUMIF($E$5:$E$20,I6,$B$5:$B$20)</f>
        <v>0</v>
      </c>
      <c r="L6" s="26">
        <f>SUMIF($C$5:$C$20,I6,$B$5:$B$20)</f>
        <v>350</v>
      </c>
      <c r="M6" s="26">
        <f t="shared" ref="M6:M13" si="3">K6-L6</f>
        <v>-350</v>
      </c>
      <c r="N6" s="23">
        <v>-350</v>
      </c>
    </row>
    <row r="7" spans="2:14" ht="15" thickBot="1" x14ac:dyDescent="0.4">
      <c r="B7" s="2">
        <v>188</v>
      </c>
      <c r="C7" s="11">
        <v>1</v>
      </c>
      <c r="D7" s="1" t="str">
        <f t="shared" si="0"/>
        <v>Coconut Cluster Caves</v>
      </c>
      <c r="E7" s="11">
        <v>5</v>
      </c>
      <c r="F7" s="1" t="str">
        <f t="shared" si="1"/>
        <v>Licorice Lanes</v>
      </c>
      <c r="G7" s="8">
        <v>32</v>
      </c>
      <c r="I7" s="19">
        <v>2</v>
      </c>
      <c r="J7" s="3" t="s">
        <v>7</v>
      </c>
      <c r="K7" s="26">
        <f t="shared" si="2"/>
        <v>0</v>
      </c>
      <c r="L7" s="26">
        <f>SUMIF($C$5:$C$20,I7,$B$5:$B$20)</f>
        <v>250</v>
      </c>
      <c r="M7" s="26">
        <f t="shared" si="3"/>
        <v>-250</v>
      </c>
      <c r="N7" s="23">
        <v>-250</v>
      </c>
    </row>
    <row r="8" spans="2:14" ht="15" thickBot="1" x14ac:dyDescent="0.4">
      <c r="B8" s="2">
        <v>250</v>
      </c>
      <c r="C8" s="11">
        <v>2</v>
      </c>
      <c r="D8" s="1" t="str">
        <f t="shared" si="0"/>
        <v>Coconut Cream Cove</v>
      </c>
      <c r="E8" s="11">
        <v>3</v>
      </c>
      <c r="F8" s="1" t="str">
        <f t="shared" si="1"/>
        <v>Frozen Fudge Fjords</v>
      </c>
      <c r="G8" s="8">
        <v>25</v>
      </c>
      <c r="I8" s="19">
        <v>3</v>
      </c>
      <c r="J8" s="3" t="s">
        <v>8</v>
      </c>
      <c r="K8" s="26">
        <f t="shared" si="2"/>
        <v>412</v>
      </c>
      <c r="L8" s="26">
        <f>SUMIF($C$5:$C$20,I8,$B$5:$B$20)</f>
        <v>206</v>
      </c>
      <c r="M8" s="26">
        <f t="shared" si="3"/>
        <v>206</v>
      </c>
      <c r="N8" s="23">
        <v>206</v>
      </c>
    </row>
    <row r="9" spans="2:14" ht="15" thickBot="1" x14ac:dyDescent="0.4">
      <c r="B9" s="2">
        <v>0</v>
      </c>
      <c r="C9" s="11">
        <v>2</v>
      </c>
      <c r="D9" s="1" t="str">
        <f t="shared" si="0"/>
        <v>Coconut Cream Cove</v>
      </c>
      <c r="E9" s="11">
        <v>5</v>
      </c>
      <c r="F9" s="1" t="str">
        <f t="shared" si="1"/>
        <v>Licorice Lanes</v>
      </c>
      <c r="G9" s="8">
        <v>34</v>
      </c>
      <c r="I9" s="19">
        <v>4</v>
      </c>
      <c r="J9" s="3" t="s">
        <v>10</v>
      </c>
      <c r="K9" s="26">
        <f t="shared" si="2"/>
        <v>300</v>
      </c>
      <c r="L9" s="26">
        <f>SUMIF($C$5:$C$20,I9,$B$5:$B$20)</f>
        <v>174</v>
      </c>
      <c r="M9" s="26">
        <f t="shared" si="3"/>
        <v>126</v>
      </c>
      <c r="N9" s="23">
        <v>126</v>
      </c>
    </row>
    <row r="10" spans="2:14" ht="15" thickBot="1" x14ac:dyDescent="0.4">
      <c r="B10" s="2">
        <v>0</v>
      </c>
      <c r="C10" s="11">
        <v>3</v>
      </c>
      <c r="D10" s="1" t="str">
        <f t="shared" si="0"/>
        <v>Frozen Fudge Fjords</v>
      </c>
      <c r="E10" s="11">
        <v>4</v>
      </c>
      <c r="F10" s="1" t="str">
        <f t="shared" si="1"/>
        <v>Lava Cake Ledges</v>
      </c>
      <c r="G10" s="8">
        <v>47</v>
      </c>
      <c r="I10" s="19">
        <v>5</v>
      </c>
      <c r="J10" s="3" t="s">
        <v>11</v>
      </c>
      <c r="K10" s="26">
        <f t="shared" si="2"/>
        <v>188</v>
      </c>
      <c r="L10" s="26">
        <f>SUMIF($C$5:$C$20,I10,$B$5:$B$20)</f>
        <v>77</v>
      </c>
      <c r="M10" s="26">
        <f t="shared" si="3"/>
        <v>111</v>
      </c>
      <c r="N10" s="23">
        <v>111</v>
      </c>
    </row>
    <row r="11" spans="2:14" ht="15" thickBot="1" x14ac:dyDescent="0.4">
      <c r="B11" s="2">
        <v>0</v>
      </c>
      <c r="C11" s="11">
        <v>3</v>
      </c>
      <c r="D11" s="1" t="str">
        <f t="shared" si="0"/>
        <v>Frozen Fudge Fjords</v>
      </c>
      <c r="E11" s="11">
        <v>5</v>
      </c>
      <c r="F11" s="1" t="str">
        <f t="shared" si="1"/>
        <v>Licorice Lanes</v>
      </c>
      <c r="G11" s="8">
        <v>40</v>
      </c>
      <c r="I11" s="19">
        <v>6</v>
      </c>
      <c r="J11" s="3" t="s">
        <v>12</v>
      </c>
      <c r="K11" s="26">
        <f t="shared" si="2"/>
        <v>206</v>
      </c>
      <c r="L11" s="26">
        <f>SUMIF($C$5:$C$20,I11,$B$5:$B$20)</f>
        <v>0</v>
      </c>
      <c r="M11" s="26">
        <f>K11-L11</f>
        <v>206</v>
      </c>
      <c r="N11" s="23">
        <v>206</v>
      </c>
    </row>
    <row r="12" spans="2:14" ht="15" thickBot="1" x14ac:dyDescent="0.4">
      <c r="B12" s="2">
        <v>206</v>
      </c>
      <c r="C12" s="11">
        <v>3</v>
      </c>
      <c r="D12" s="1" t="str">
        <f t="shared" si="0"/>
        <v>Frozen Fudge Fjords</v>
      </c>
      <c r="E12" s="11">
        <v>6</v>
      </c>
      <c r="F12" s="1" t="str">
        <f t="shared" si="1"/>
        <v>Praline Park</v>
      </c>
      <c r="G12" s="8">
        <v>36</v>
      </c>
      <c r="I12" s="19">
        <v>7</v>
      </c>
      <c r="J12" s="3" t="s">
        <v>13</v>
      </c>
      <c r="K12" s="26">
        <f t="shared" si="2"/>
        <v>90</v>
      </c>
      <c r="L12" s="26">
        <f>SUMIF($C$5:$C$20,I12,$B$5:$B$20)</f>
        <v>0</v>
      </c>
      <c r="M12" s="26">
        <f>K12-L12</f>
        <v>90</v>
      </c>
      <c r="N12" s="23">
        <v>190</v>
      </c>
    </row>
    <row r="13" spans="2:14" ht="15" thickBot="1" x14ac:dyDescent="0.4">
      <c r="B13" s="2">
        <v>0</v>
      </c>
      <c r="C13" s="11">
        <v>3</v>
      </c>
      <c r="D13" s="1" t="str">
        <f t="shared" si="0"/>
        <v>Frozen Fudge Fjords</v>
      </c>
      <c r="E13" s="11">
        <v>7</v>
      </c>
      <c r="F13" s="1" t="str">
        <f t="shared" si="1"/>
        <v>Sprinkle Street</v>
      </c>
      <c r="G13" s="8">
        <v>49</v>
      </c>
      <c r="I13" s="20">
        <v>8</v>
      </c>
      <c r="J13" s="4" t="s">
        <v>14</v>
      </c>
      <c r="K13" s="27">
        <f t="shared" si="2"/>
        <v>161</v>
      </c>
      <c r="L13" s="27">
        <f>SUMIF($C$5:$C$20,I13,$B$5:$B$20)</f>
        <v>0</v>
      </c>
      <c r="M13" s="27">
        <f t="shared" si="3"/>
        <v>161</v>
      </c>
      <c r="N13" s="24">
        <v>161</v>
      </c>
    </row>
    <row r="14" spans="2:14" ht="15" thickBot="1" x14ac:dyDescent="0.4">
      <c r="B14" s="2">
        <v>0</v>
      </c>
      <c r="C14" s="11">
        <v>3</v>
      </c>
      <c r="D14" s="1" t="str">
        <f t="shared" si="0"/>
        <v>Frozen Fudge Fjords</v>
      </c>
      <c r="E14" s="11">
        <v>8</v>
      </c>
      <c r="F14" s="1" t="str">
        <f t="shared" si="1"/>
        <v>Starburst Starlit Skies</v>
      </c>
      <c r="G14" s="8">
        <v>31</v>
      </c>
    </row>
    <row r="15" spans="2:14" ht="15" thickBot="1" x14ac:dyDescent="0.4">
      <c r="B15" s="2">
        <v>0</v>
      </c>
      <c r="C15" s="11">
        <v>4</v>
      </c>
      <c r="D15" s="1" t="str">
        <f t="shared" si="0"/>
        <v>Lava Cake Ledges</v>
      </c>
      <c r="E15" s="11">
        <v>6</v>
      </c>
      <c r="F15" s="1" t="str">
        <f t="shared" si="1"/>
        <v>Praline Park</v>
      </c>
      <c r="G15" s="8">
        <v>49</v>
      </c>
    </row>
    <row r="16" spans="2:14" ht="15" thickBot="1" x14ac:dyDescent="0.4">
      <c r="B16" s="2">
        <v>13</v>
      </c>
      <c r="C16" s="11">
        <v>4</v>
      </c>
      <c r="D16" s="1" t="str">
        <f t="shared" si="0"/>
        <v>Lava Cake Ledges</v>
      </c>
      <c r="E16" s="11">
        <v>7</v>
      </c>
      <c r="F16" s="1" t="str">
        <f t="shared" si="1"/>
        <v>Sprinkle Street</v>
      </c>
      <c r="G16" s="8">
        <v>47</v>
      </c>
    </row>
    <row r="17" spans="2:7" ht="15" thickBot="1" x14ac:dyDescent="0.4">
      <c r="B17" s="2">
        <v>161</v>
      </c>
      <c r="C17" s="11">
        <v>4</v>
      </c>
      <c r="D17" s="1" t="str">
        <f t="shared" si="0"/>
        <v>Lava Cake Ledges</v>
      </c>
      <c r="E17" s="11">
        <v>8</v>
      </c>
      <c r="F17" s="1" t="str">
        <f t="shared" si="1"/>
        <v>Starburst Starlit Skies</v>
      </c>
      <c r="G17" s="8">
        <v>38</v>
      </c>
    </row>
    <row r="18" spans="2:7" ht="15" thickBot="1" x14ac:dyDescent="0.4">
      <c r="B18" s="2">
        <v>0</v>
      </c>
      <c r="C18" s="11">
        <v>5</v>
      </c>
      <c r="D18" s="1" t="str">
        <f t="shared" si="0"/>
        <v>Licorice Lanes</v>
      </c>
      <c r="E18" s="11">
        <v>3</v>
      </c>
      <c r="F18" s="1" t="str">
        <f t="shared" si="1"/>
        <v>Frozen Fudge Fjords</v>
      </c>
      <c r="G18" s="8">
        <v>48</v>
      </c>
    </row>
    <row r="19" spans="2:7" ht="15" thickBot="1" x14ac:dyDescent="0.4">
      <c r="B19" s="2">
        <v>77</v>
      </c>
      <c r="C19" s="11">
        <v>5</v>
      </c>
      <c r="D19" s="1" t="str">
        <f t="shared" si="0"/>
        <v>Licorice Lanes</v>
      </c>
      <c r="E19" s="11">
        <v>7</v>
      </c>
      <c r="F19" s="1" t="str">
        <f t="shared" si="1"/>
        <v>Sprinkle Street</v>
      </c>
      <c r="G19" s="8">
        <v>30</v>
      </c>
    </row>
    <row r="20" spans="2:7" ht="15" thickBot="1" x14ac:dyDescent="0.4">
      <c r="B20" s="2">
        <v>0</v>
      </c>
      <c r="C20" s="12">
        <v>8</v>
      </c>
      <c r="D20" s="9" t="str">
        <f t="shared" si="0"/>
        <v>Starburst Starlit Skies</v>
      </c>
      <c r="E20" s="12">
        <v>7</v>
      </c>
      <c r="F20" s="9" t="str">
        <f t="shared" si="1"/>
        <v>Sprinkle Street</v>
      </c>
      <c r="G20" s="10">
        <v>39</v>
      </c>
    </row>
  </sheetData>
  <mergeCells count="5">
    <mergeCell ref="C4:D4"/>
    <mergeCell ref="E4:F4"/>
    <mergeCell ref="I4:J4"/>
    <mergeCell ref="B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42B6-88FF-42B3-8C0D-E88566899B2F}">
  <dimension ref="B1:N20"/>
  <sheetViews>
    <sheetView zoomScale="80" workbookViewId="0">
      <selection activeCell="D10" sqref="D10"/>
    </sheetView>
  </sheetViews>
  <sheetFormatPr defaultRowHeight="14.5" x14ac:dyDescent="0.35"/>
  <cols>
    <col min="3" max="3" width="4" customWidth="1"/>
    <col min="4" max="4" width="19.54296875" bestFit="1" customWidth="1"/>
    <col min="5" max="5" width="3.90625" customWidth="1"/>
    <col min="6" max="6" width="20.6328125" customWidth="1"/>
    <col min="9" max="9" width="3.453125" customWidth="1"/>
    <col min="10" max="10" width="19.54296875" bestFit="1" customWidth="1"/>
    <col min="14" max="14" width="14.54296875" bestFit="1" customWidth="1"/>
  </cols>
  <sheetData>
    <row r="1" spans="2:14" ht="15" thickBot="1" x14ac:dyDescent="0.4"/>
    <row r="2" spans="2:14" ht="15" thickBot="1" x14ac:dyDescent="0.4">
      <c r="B2" s="5" t="s">
        <v>27</v>
      </c>
      <c r="C2" s="5"/>
      <c r="D2" s="5"/>
      <c r="E2" s="5"/>
      <c r="F2" s="6">
        <f>SUMPRODUCT(B5:B20,G5:G20)</f>
        <v>54275</v>
      </c>
      <c r="G2" s="7"/>
    </row>
    <row r="3" spans="2:14" ht="15" thickBot="1" x14ac:dyDescent="0.4"/>
    <row r="4" spans="2:14" ht="15" thickBot="1" x14ac:dyDescent="0.4">
      <c r="B4" s="15" t="s">
        <v>18</v>
      </c>
      <c r="C4" s="16" t="s">
        <v>19</v>
      </c>
      <c r="D4" s="16"/>
      <c r="E4" s="17" t="s">
        <v>20</v>
      </c>
      <c r="F4" s="17"/>
      <c r="G4" s="18" t="s">
        <v>21</v>
      </c>
      <c r="I4" s="21" t="s">
        <v>22</v>
      </c>
      <c r="J4" s="17"/>
      <c r="K4" s="22" t="s">
        <v>23</v>
      </c>
      <c r="L4" s="22" t="s">
        <v>24</v>
      </c>
      <c r="M4" s="22" t="s">
        <v>25</v>
      </c>
      <c r="N4" s="18" t="s">
        <v>26</v>
      </c>
    </row>
    <row r="5" spans="2:14" ht="15" thickBot="1" x14ac:dyDescent="0.4">
      <c r="B5" s="13">
        <v>400</v>
      </c>
      <c r="C5" s="11">
        <v>0</v>
      </c>
      <c r="D5" s="14" t="str">
        <f>VLOOKUP(C5,$I$5:$J$13,2,0)</f>
        <v>Caramel Cascades</v>
      </c>
      <c r="E5" s="11">
        <v>4</v>
      </c>
      <c r="F5" s="14" t="str">
        <f>VLOOKUP(E5,$I$5:$J$13,2,0)</f>
        <v>Lava Cake Ledges</v>
      </c>
      <c r="G5" s="8">
        <v>35</v>
      </c>
      <c r="I5" s="19">
        <v>0</v>
      </c>
      <c r="J5" s="14" t="s">
        <v>4</v>
      </c>
      <c r="K5" s="25">
        <f>SUMIF($E$5:$E$20,I5,$B$5:$B$20)</f>
        <v>0</v>
      </c>
      <c r="L5" s="25">
        <f>SUMIF($C$5:$C$20,I5,$B$5:$B$20)</f>
        <v>400</v>
      </c>
      <c r="M5" s="25">
        <f>K5-L5</f>
        <v>-400</v>
      </c>
      <c r="N5" s="23">
        <v>-415</v>
      </c>
    </row>
    <row r="6" spans="2:14" ht="15" thickBot="1" x14ac:dyDescent="0.4">
      <c r="B6" s="2">
        <v>239</v>
      </c>
      <c r="C6" s="11">
        <v>1</v>
      </c>
      <c r="D6" s="1" t="str">
        <f t="shared" ref="D6:D20" si="0">VLOOKUP(C6,$I$5:$J$13,2,0)</f>
        <v>Coconut Cluster Caves</v>
      </c>
      <c r="E6" s="11">
        <v>3</v>
      </c>
      <c r="F6" s="1" t="str">
        <f t="shared" ref="F6:F20" si="1">VLOOKUP(E6,$I$5:$J$13,2,0)</f>
        <v>Frozen Fudge Fjords</v>
      </c>
      <c r="G6" s="8">
        <v>26</v>
      </c>
      <c r="I6" s="19">
        <v>1</v>
      </c>
      <c r="J6" s="3" t="s">
        <v>6</v>
      </c>
      <c r="K6" s="26">
        <f t="shared" ref="K6:K13" si="2">SUMIF($E$5:$E$20,I6,$B$5:$B$20)</f>
        <v>0</v>
      </c>
      <c r="L6" s="26">
        <f>SUMIF($C$5:$C$20,I6,$B$5:$B$20)</f>
        <v>350</v>
      </c>
      <c r="M6" s="26">
        <f t="shared" ref="M6:M13" si="3">K6-L6</f>
        <v>-350</v>
      </c>
      <c r="N6" s="23">
        <v>-350</v>
      </c>
    </row>
    <row r="7" spans="2:14" ht="15" thickBot="1" x14ac:dyDescent="0.4">
      <c r="B7" s="2">
        <v>111</v>
      </c>
      <c r="C7" s="11">
        <v>1</v>
      </c>
      <c r="D7" s="1" t="str">
        <f t="shared" si="0"/>
        <v>Coconut Cluster Caves</v>
      </c>
      <c r="E7" s="11">
        <v>5</v>
      </c>
      <c r="F7" s="1" t="str">
        <f t="shared" si="1"/>
        <v>Licorice Lanes</v>
      </c>
      <c r="G7" s="8">
        <v>32</v>
      </c>
      <c r="I7" s="19">
        <v>2</v>
      </c>
      <c r="J7" s="3" t="s">
        <v>7</v>
      </c>
      <c r="K7" s="26">
        <f t="shared" si="2"/>
        <v>0</v>
      </c>
      <c r="L7" s="26">
        <f>SUMIF($C$5:$C$20,I7,$B$5:$B$20)</f>
        <v>250</v>
      </c>
      <c r="M7" s="26">
        <f t="shared" si="3"/>
        <v>-250</v>
      </c>
      <c r="N7" s="23">
        <v>-250</v>
      </c>
    </row>
    <row r="8" spans="2:14" ht="15" thickBot="1" x14ac:dyDescent="0.4">
      <c r="B8" s="2">
        <v>250</v>
      </c>
      <c r="C8" s="11">
        <v>2</v>
      </c>
      <c r="D8" s="1" t="str">
        <f t="shared" si="0"/>
        <v>Coconut Cream Cove</v>
      </c>
      <c r="E8" s="11">
        <v>3</v>
      </c>
      <c r="F8" s="1" t="str">
        <f t="shared" si="1"/>
        <v>Frozen Fudge Fjords</v>
      </c>
      <c r="G8" s="8">
        <v>25</v>
      </c>
      <c r="I8" s="19">
        <v>3</v>
      </c>
      <c r="J8" s="3" t="s">
        <v>8</v>
      </c>
      <c r="K8" s="26">
        <f t="shared" si="2"/>
        <v>489</v>
      </c>
      <c r="L8" s="26">
        <f>SUMIF($C$5:$C$20,I8,$B$5:$B$20)</f>
        <v>283</v>
      </c>
      <c r="M8" s="26">
        <f t="shared" si="3"/>
        <v>206</v>
      </c>
      <c r="N8" s="23">
        <v>206</v>
      </c>
    </row>
    <row r="9" spans="2:14" ht="15" thickBot="1" x14ac:dyDescent="0.4">
      <c r="B9" s="2">
        <v>0</v>
      </c>
      <c r="C9" s="11">
        <v>2</v>
      </c>
      <c r="D9" s="1" t="str">
        <f t="shared" si="0"/>
        <v>Coconut Cream Cove</v>
      </c>
      <c r="E9" s="11">
        <v>5</v>
      </c>
      <c r="F9" s="1" t="str">
        <f t="shared" si="1"/>
        <v>Licorice Lanes</v>
      </c>
      <c r="G9" s="8">
        <v>34</v>
      </c>
      <c r="I9" s="19">
        <v>4</v>
      </c>
      <c r="J9" s="3" t="s">
        <v>10</v>
      </c>
      <c r="K9" s="26">
        <f t="shared" si="2"/>
        <v>400</v>
      </c>
      <c r="L9" s="26">
        <f>SUMIF($C$5:$C$20,I9,$B$5:$B$20)</f>
        <v>274</v>
      </c>
      <c r="M9" s="26">
        <f t="shared" si="3"/>
        <v>126</v>
      </c>
      <c r="N9" s="23">
        <v>126</v>
      </c>
    </row>
    <row r="10" spans="2:14" ht="15" thickBot="1" x14ac:dyDescent="0.4">
      <c r="B10" s="2">
        <v>0</v>
      </c>
      <c r="C10" s="11">
        <v>3</v>
      </c>
      <c r="D10" s="1" t="str">
        <f t="shared" si="0"/>
        <v>Frozen Fudge Fjords</v>
      </c>
      <c r="E10" s="11">
        <v>4</v>
      </c>
      <c r="F10" s="1" t="str">
        <f t="shared" si="1"/>
        <v>Lava Cake Ledges</v>
      </c>
      <c r="G10" s="8">
        <v>47</v>
      </c>
      <c r="I10" s="19">
        <v>5</v>
      </c>
      <c r="J10" s="3" t="s">
        <v>11</v>
      </c>
      <c r="K10" s="26">
        <f t="shared" si="2"/>
        <v>111</v>
      </c>
      <c r="L10" s="26">
        <f>SUMIF($C$5:$C$20,I10,$B$5:$B$20)</f>
        <v>0</v>
      </c>
      <c r="M10" s="26">
        <f t="shared" si="3"/>
        <v>111</v>
      </c>
      <c r="N10" s="23">
        <v>111</v>
      </c>
    </row>
    <row r="11" spans="2:14" ht="15" thickBot="1" x14ac:dyDescent="0.4">
      <c r="B11" s="2">
        <v>0</v>
      </c>
      <c r="C11" s="11">
        <v>3</v>
      </c>
      <c r="D11" s="1" t="str">
        <f t="shared" si="0"/>
        <v>Frozen Fudge Fjords</v>
      </c>
      <c r="E11" s="11">
        <v>5</v>
      </c>
      <c r="F11" s="1" t="str">
        <f t="shared" si="1"/>
        <v>Licorice Lanes</v>
      </c>
      <c r="G11" s="8">
        <v>40</v>
      </c>
      <c r="I11" s="19">
        <v>6</v>
      </c>
      <c r="J11" s="3" t="s">
        <v>12</v>
      </c>
      <c r="K11" s="26">
        <f t="shared" si="2"/>
        <v>206</v>
      </c>
      <c r="L11" s="26">
        <f>SUMIF($C$5:$C$20,I11,$B$5:$B$20)</f>
        <v>0</v>
      </c>
      <c r="M11" s="26">
        <f>K11-L11</f>
        <v>206</v>
      </c>
      <c r="N11" s="23">
        <v>206</v>
      </c>
    </row>
    <row r="12" spans="2:14" ht="15" thickBot="1" x14ac:dyDescent="0.4">
      <c r="B12" s="2">
        <v>0</v>
      </c>
      <c r="C12" s="11">
        <v>3</v>
      </c>
      <c r="D12" s="1" t="str">
        <f t="shared" si="0"/>
        <v>Frozen Fudge Fjords</v>
      </c>
      <c r="E12" s="11">
        <v>6</v>
      </c>
      <c r="F12" s="1" t="str">
        <f t="shared" si="1"/>
        <v>Praline Park</v>
      </c>
      <c r="G12" s="8">
        <v>36</v>
      </c>
      <c r="I12" s="19">
        <v>7</v>
      </c>
      <c r="J12" s="3" t="s">
        <v>13</v>
      </c>
      <c r="K12" s="26">
        <f t="shared" si="2"/>
        <v>190</v>
      </c>
      <c r="L12" s="26">
        <f>SUMIF($C$5:$C$20,I12,$B$5:$B$20)</f>
        <v>0</v>
      </c>
      <c r="M12" s="26">
        <f>K12-L12</f>
        <v>190</v>
      </c>
      <c r="N12" s="23">
        <v>190</v>
      </c>
    </row>
    <row r="13" spans="2:14" ht="15" thickBot="1" x14ac:dyDescent="0.4">
      <c r="B13" s="2">
        <v>122</v>
      </c>
      <c r="C13" s="11">
        <v>3</v>
      </c>
      <c r="D13" s="1" t="str">
        <f t="shared" si="0"/>
        <v>Frozen Fudge Fjords</v>
      </c>
      <c r="E13" s="11">
        <v>7</v>
      </c>
      <c r="F13" s="1" t="str">
        <f t="shared" si="1"/>
        <v>Sprinkle Street</v>
      </c>
      <c r="G13" s="8">
        <v>49</v>
      </c>
      <c r="I13" s="20">
        <v>8</v>
      </c>
      <c r="J13" s="4" t="s">
        <v>14</v>
      </c>
      <c r="K13" s="27">
        <f t="shared" si="2"/>
        <v>161</v>
      </c>
      <c r="L13" s="27">
        <f>SUMIF($C$5:$C$20,I13,$B$5:$B$20)</f>
        <v>0</v>
      </c>
      <c r="M13" s="27">
        <f t="shared" si="3"/>
        <v>161</v>
      </c>
      <c r="N13" s="24">
        <v>161</v>
      </c>
    </row>
    <row r="14" spans="2:14" ht="15" thickBot="1" x14ac:dyDescent="0.4">
      <c r="B14" s="2">
        <v>161</v>
      </c>
      <c r="C14" s="11">
        <v>3</v>
      </c>
      <c r="D14" s="1" t="str">
        <f t="shared" si="0"/>
        <v>Frozen Fudge Fjords</v>
      </c>
      <c r="E14" s="11">
        <v>8</v>
      </c>
      <c r="F14" s="1" t="str">
        <f t="shared" si="1"/>
        <v>Starburst Starlit Skies</v>
      </c>
      <c r="G14" s="8">
        <v>31</v>
      </c>
    </row>
    <row r="15" spans="2:14" ht="15" thickBot="1" x14ac:dyDescent="0.4">
      <c r="B15" s="2">
        <v>206</v>
      </c>
      <c r="C15" s="11">
        <v>4</v>
      </c>
      <c r="D15" s="1" t="str">
        <f t="shared" si="0"/>
        <v>Lava Cake Ledges</v>
      </c>
      <c r="E15" s="11">
        <v>6</v>
      </c>
      <c r="F15" s="1" t="str">
        <f t="shared" si="1"/>
        <v>Praline Park</v>
      </c>
      <c r="G15" s="8">
        <v>49</v>
      </c>
    </row>
    <row r="16" spans="2:14" ht="15" thickBot="1" x14ac:dyDescent="0.4">
      <c r="B16" s="2">
        <v>68</v>
      </c>
      <c r="C16" s="11">
        <v>4</v>
      </c>
      <c r="D16" s="1" t="str">
        <f t="shared" si="0"/>
        <v>Lava Cake Ledges</v>
      </c>
      <c r="E16" s="11">
        <v>7</v>
      </c>
      <c r="F16" s="1" t="str">
        <f t="shared" si="1"/>
        <v>Sprinkle Street</v>
      </c>
      <c r="G16" s="8">
        <v>47</v>
      </c>
    </row>
    <row r="17" spans="2:7" ht="15" thickBot="1" x14ac:dyDescent="0.4">
      <c r="B17" s="2">
        <v>0</v>
      </c>
      <c r="C17" s="11">
        <v>4</v>
      </c>
      <c r="D17" s="1" t="str">
        <f t="shared" si="0"/>
        <v>Lava Cake Ledges</v>
      </c>
      <c r="E17" s="11">
        <v>8</v>
      </c>
      <c r="F17" s="1" t="str">
        <f t="shared" si="1"/>
        <v>Starburst Starlit Skies</v>
      </c>
      <c r="G17" s="8">
        <v>38</v>
      </c>
    </row>
    <row r="18" spans="2:7" ht="15" thickBot="1" x14ac:dyDescent="0.4">
      <c r="B18" s="2">
        <v>0</v>
      </c>
      <c r="C18" s="11">
        <v>5</v>
      </c>
      <c r="D18" s="1" t="str">
        <f t="shared" si="0"/>
        <v>Licorice Lanes</v>
      </c>
      <c r="E18" s="11">
        <v>3</v>
      </c>
      <c r="F18" s="1" t="str">
        <f t="shared" si="1"/>
        <v>Frozen Fudge Fjords</v>
      </c>
      <c r="G18" s="8">
        <v>48</v>
      </c>
    </row>
    <row r="19" spans="2:7" ht="15" thickBot="1" x14ac:dyDescent="0.4">
      <c r="B19" s="2">
        <v>0</v>
      </c>
      <c r="C19" s="11">
        <v>5</v>
      </c>
      <c r="D19" s="1" t="str">
        <f t="shared" si="0"/>
        <v>Licorice Lanes</v>
      </c>
      <c r="E19" s="11">
        <v>7</v>
      </c>
      <c r="F19" s="1" t="str">
        <f t="shared" si="1"/>
        <v>Sprinkle Street</v>
      </c>
      <c r="G19" s="8">
        <v>30</v>
      </c>
    </row>
    <row r="20" spans="2:7" ht="15" thickBot="1" x14ac:dyDescent="0.4">
      <c r="B20" s="2">
        <v>0</v>
      </c>
      <c r="C20" s="12">
        <v>8</v>
      </c>
      <c r="D20" s="9" t="str">
        <f t="shared" si="0"/>
        <v>Starburst Starlit Skies</v>
      </c>
      <c r="E20" s="12">
        <v>7</v>
      </c>
      <c r="F20" s="9" t="str">
        <f t="shared" si="1"/>
        <v>Sprinkle Street</v>
      </c>
      <c r="G20" s="10">
        <v>39</v>
      </c>
    </row>
  </sheetData>
  <mergeCells count="5">
    <mergeCell ref="B2:E2"/>
    <mergeCell ref="F2:G2"/>
    <mergeCell ref="C4:D4"/>
    <mergeCell ref="E4:F4"/>
    <mergeCell ref="I4:J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CE9166FFE354B82C745221DCC04F4" ma:contentTypeVersion="14" ma:contentTypeDescription="Create a new document." ma:contentTypeScope="" ma:versionID="42934789bd5667fcdcd6fff92b78c9e5">
  <xsd:schema xmlns:xsd="http://www.w3.org/2001/XMLSchema" xmlns:xs="http://www.w3.org/2001/XMLSchema" xmlns:p="http://schemas.microsoft.com/office/2006/metadata/properties" xmlns:ns3="c01d894a-03ef-4328-a3c8-070dc15d0db8" xmlns:ns4="e986abdb-0f29-48e8-880b-82ece5f717b5" targetNamespace="http://schemas.microsoft.com/office/2006/metadata/properties" ma:root="true" ma:fieldsID="b0d8e6174be247ef804e27d7c6493938" ns3:_="" ns4:_="">
    <xsd:import namespace="c01d894a-03ef-4328-a3c8-070dc15d0db8"/>
    <xsd:import namespace="e986abdb-0f29-48e8-880b-82ece5f717b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d894a-03ef-4328-a3c8-070dc15d0db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6abdb-0f29-48e8-880b-82ece5f717b5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1d894a-03ef-4328-a3c8-070dc15d0db8" xsi:nil="true"/>
  </documentManagement>
</p:properties>
</file>

<file path=customXml/itemProps1.xml><?xml version="1.0" encoding="utf-8"?>
<ds:datastoreItem xmlns:ds="http://schemas.openxmlformats.org/officeDocument/2006/customXml" ds:itemID="{A3E577F4-4EAD-42B1-9445-368A629E0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d894a-03ef-4328-a3c8-070dc15d0db8"/>
    <ds:schemaRef ds:uri="e986abdb-0f29-48e8-880b-82ece5f71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4584A7-9F75-47EA-8F2B-57F0CEC46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79490-EFE8-43E8-A01E-9653A1440396}">
  <ds:schemaRefs>
    <ds:schemaRef ds:uri="http://purl.org/dc/elements/1.1/"/>
    <ds:schemaRef ds:uri="e986abdb-0f29-48e8-880b-82ece5f717b5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c01d894a-03ef-4328-a3c8-070dc15d0db8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Ugolini</dc:creator>
  <cp:lastModifiedBy>Arianna Ugolini</cp:lastModifiedBy>
  <dcterms:created xsi:type="dcterms:W3CDTF">2025-03-19T22:22:46Z</dcterms:created>
  <dcterms:modified xsi:type="dcterms:W3CDTF">2025-03-20T00:11:01Z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0x010100480CE9166FFE354B82C745221DCC04F4</vt:lpwstr>
  </property>
</Properties>
</file>