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gprd-my.sharepoint.com/personal/kpeguero_digepres_gob_do/Documents/Clasificación del Gasto/Gasto Descentralizados/2022/Mayo/"/>
    </mc:Choice>
  </mc:AlternateContent>
  <xr:revisionPtr revIDLastSave="240" documentId="13_ncr:1_{46E2A6C5-6ADF-49F6-AD92-06352F2F172B}" xr6:coauthVersionLast="47" xr6:coauthVersionMax="47" xr10:uidLastSave="{78E095EB-071F-4EE1-8AB4-E323B84816B4}"/>
  <bookViews>
    <workbookView xWindow="-120" yWindow="-120" windowWidth="29040" windowHeight="15840" firstSheet="7" activeTab="8" xr2:uid="{00000000-000D-0000-FFFF-FFFF00000000}"/>
  </bookViews>
  <sheets>
    <sheet name="2014" sheetId="15" r:id="rId1"/>
    <sheet name="2015" sheetId="28" r:id="rId2"/>
    <sheet name="2016" sheetId="29" r:id="rId3"/>
    <sheet name="2017" sheetId="19" r:id="rId4"/>
    <sheet name="2018" sheetId="31" r:id="rId5"/>
    <sheet name="2019" sheetId="32" r:id="rId6"/>
    <sheet name="2020" sheetId="35" r:id="rId7"/>
    <sheet name="2021" sheetId="37" r:id="rId8"/>
    <sheet name="2022" sheetId="36" r:id="rId9"/>
  </sheets>
  <definedNames>
    <definedName name="_xlnm.Print_Area" localSheetId="0">'2014'!$A$1:$Q$69</definedName>
    <definedName name="_xlnm.Print_Area" localSheetId="1">'2015'!$A$1:$Q$61</definedName>
    <definedName name="_xlnm.Print_Area" localSheetId="2">'2016'!$A$1:$Q$75</definedName>
    <definedName name="_xlnm.Print_Area" localSheetId="4">'2018'!$A$1:$Q$100</definedName>
    <definedName name="_xlnm.Print_Area" localSheetId="5">'2019'!$A$1:$Q$94</definedName>
    <definedName name="_xlnm.Print_Area" localSheetId="6">'2020'!$A$1:$Q$95</definedName>
    <definedName name="_xlnm.Print_Area" localSheetId="7">'2021'!$A$1:$P$98</definedName>
    <definedName name="_xlnm.Print_Area" localSheetId="8">'2022'!$A$1:$P$96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36" l="1"/>
  <c r="P76" i="36"/>
  <c r="P86" i="36"/>
  <c r="P91" i="36"/>
  <c r="P94" i="37" l="1"/>
  <c r="O94" i="37"/>
  <c r="N94" i="37"/>
  <c r="M94" i="37"/>
  <c r="L94" i="37"/>
  <c r="K94" i="37"/>
  <c r="J94" i="37"/>
  <c r="I94" i="37"/>
  <c r="H94" i="37"/>
  <c r="G94" i="37"/>
  <c r="F94" i="37"/>
  <c r="E94" i="37"/>
  <c r="Q94" i="37" s="1"/>
  <c r="D94" i="37"/>
  <c r="C94" i="37"/>
  <c r="Q93" i="37"/>
  <c r="Q92" i="37"/>
  <c r="Q91" i="37"/>
  <c r="Q90" i="37"/>
  <c r="Q89" i="37"/>
  <c r="Q88" i="37"/>
  <c r="Q87" i="37"/>
  <c r="Q86" i="37"/>
  <c r="Q85" i="37"/>
  <c r="Q84" i="37"/>
  <c r="P81" i="37"/>
  <c r="P96" i="37" s="1"/>
  <c r="O81" i="37"/>
  <c r="O96" i="37" s="1"/>
  <c r="N81" i="37"/>
  <c r="N96" i="37" s="1"/>
  <c r="M81" i="37"/>
  <c r="M96" i="37" s="1"/>
  <c r="L81" i="37"/>
  <c r="L96" i="37" s="1"/>
  <c r="K81" i="37"/>
  <c r="K96" i="37" s="1"/>
  <c r="J81" i="37"/>
  <c r="J96" i="37" s="1"/>
  <c r="I81" i="37"/>
  <c r="I96" i="37" s="1"/>
  <c r="H81" i="37"/>
  <c r="H96" i="37" s="1"/>
  <c r="G81" i="37"/>
  <c r="G96" i="37" s="1"/>
  <c r="F81" i="37"/>
  <c r="F96" i="37" s="1"/>
  <c r="E81" i="37"/>
  <c r="E96" i="37" s="1"/>
  <c r="D81" i="37"/>
  <c r="D96" i="37" s="1"/>
  <c r="C81" i="37"/>
  <c r="C96" i="37" s="1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81" i="37" l="1"/>
  <c r="Q96" i="37" s="1"/>
  <c r="D92" i="36" l="1"/>
  <c r="C92" i="36"/>
  <c r="O92" i="36"/>
  <c r="N92" i="36"/>
  <c r="M92" i="36"/>
  <c r="L92" i="36"/>
  <c r="K92" i="36"/>
  <c r="J92" i="36"/>
  <c r="I92" i="36"/>
  <c r="H92" i="36"/>
  <c r="G92" i="36"/>
  <c r="E92" i="36"/>
  <c r="P90" i="36"/>
  <c r="P89" i="36"/>
  <c r="P88" i="36"/>
  <c r="P87" i="36"/>
  <c r="P85" i="36"/>
  <c r="P84" i="36"/>
  <c r="O81" i="36"/>
  <c r="O94" i="36" s="1"/>
  <c r="N81" i="36"/>
  <c r="M81" i="36"/>
  <c r="M94" i="36" s="1"/>
  <c r="L81" i="36"/>
  <c r="K81" i="36"/>
  <c r="J81" i="36"/>
  <c r="I81" i="36"/>
  <c r="H81" i="36"/>
  <c r="G81" i="36"/>
  <c r="F81" i="36"/>
  <c r="E81" i="36"/>
  <c r="D81" i="36"/>
  <c r="C81" i="36"/>
  <c r="P80" i="36"/>
  <c r="P79" i="36"/>
  <c r="P78" i="36"/>
  <c r="P77" i="36"/>
  <c r="P75" i="36"/>
  <c r="P74" i="36"/>
  <c r="P73" i="36"/>
  <c r="P72" i="36"/>
  <c r="P71" i="36"/>
  <c r="P70" i="36"/>
  <c r="P69" i="36"/>
  <c r="P68" i="36"/>
  <c r="P67" i="36"/>
  <c r="P66" i="36"/>
  <c r="P65" i="36"/>
  <c r="P64" i="36"/>
  <c r="P63" i="36"/>
  <c r="P62" i="36"/>
  <c r="P61" i="36"/>
  <c r="P60" i="36"/>
  <c r="P59" i="36"/>
  <c r="P58" i="36"/>
  <c r="P57" i="36"/>
  <c r="P56" i="36"/>
  <c r="P55" i="36"/>
  <c r="P54" i="36"/>
  <c r="P53" i="36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I94" i="36" l="1"/>
  <c r="J94" i="36"/>
  <c r="P92" i="36"/>
  <c r="K94" i="36"/>
  <c r="D94" i="36"/>
  <c r="L94" i="36"/>
  <c r="C94" i="36"/>
  <c r="E94" i="36"/>
  <c r="F94" i="36"/>
  <c r="G94" i="36"/>
  <c r="H94" i="36"/>
  <c r="N94" i="36"/>
  <c r="P81" i="36"/>
  <c r="P94" i="36" l="1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C90" i="35"/>
  <c r="Q89" i="35"/>
  <c r="Q88" i="35"/>
  <c r="Q87" i="35"/>
  <c r="Q86" i="35"/>
  <c r="Q85" i="35"/>
  <c r="Q84" i="35"/>
  <c r="Q83" i="35"/>
  <c r="Q82" i="35"/>
  <c r="Q81" i="35"/>
  <c r="Q80" i="35"/>
  <c r="Q79" i="35"/>
  <c r="Q78" i="35"/>
  <c r="Q77" i="35"/>
  <c r="Q76" i="35"/>
  <c r="Q75" i="35"/>
  <c r="Q74" i="35"/>
  <c r="Q73" i="35"/>
  <c r="Q72" i="35"/>
  <c r="P69" i="35"/>
  <c r="P92" i="35" s="1"/>
  <c r="O69" i="35"/>
  <c r="O92" i="35" s="1"/>
  <c r="N69" i="35"/>
  <c r="N92" i="35" s="1"/>
  <c r="M69" i="35"/>
  <c r="M92" i="35" s="1"/>
  <c r="L69" i="35"/>
  <c r="L92" i="35" s="1"/>
  <c r="K69" i="35"/>
  <c r="K92" i="35" s="1"/>
  <c r="J69" i="35"/>
  <c r="J92" i="35" s="1"/>
  <c r="I69" i="35"/>
  <c r="I92" i="35" s="1"/>
  <c r="H69" i="35"/>
  <c r="H92" i="35" s="1"/>
  <c r="G69" i="35"/>
  <c r="G92" i="35" s="1"/>
  <c r="F69" i="35"/>
  <c r="F92" i="35" s="1"/>
  <c r="E69" i="35"/>
  <c r="E92" i="35" s="1"/>
  <c r="D69" i="35"/>
  <c r="D92" i="35" s="1"/>
  <c r="C69" i="35"/>
  <c r="C92" i="35" s="1"/>
  <c r="Q68" i="35"/>
  <c r="Q67" i="35"/>
  <c r="Q66" i="35"/>
  <c r="Q65" i="35"/>
  <c r="Q64" i="35"/>
  <c r="Q63" i="35"/>
  <c r="Q62" i="35"/>
  <c r="Q61" i="35"/>
  <c r="Q60" i="35"/>
  <c r="Q59" i="35"/>
  <c r="Q58" i="35"/>
  <c r="Q57" i="35"/>
  <c r="Q56" i="35"/>
  <c r="Q55" i="35"/>
  <c r="Q54" i="35"/>
  <c r="Q53" i="35"/>
  <c r="Q52" i="35"/>
  <c r="Q51" i="35"/>
  <c r="Q50" i="35"/>
  <c r="Q49" i="35"/>
  <c r="Q48" i="35"/>
  <c r="Q47" i="35"/>
  <c r="Q46" i="35"/>
  <c r="Q45" i="35"/>
  <c r="Q44" i="35"/>
  <c r="Q43" i="35"/>
  <c r="Q42" i="35"/>
  <c r="Q41" i="35"/>
  <c r="Q40" i="35"/>
  <c r="Q39" i="35"/>
  <c r="Q38" i="35"/>
  <c r="Q37" i="35"/>
  <c r="Q36" i="35"/>
  <c r="Q35" i="35"/>
  <c r="Q34" i="35"/>
  <c r="Q33" i="35"/>
  <c r="Q32" i="35"/>
  <c r="Q31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69" i="35" s="1"/>
  <c r="Q92" i="35" s="1"/>
  <c r="C68" i="32" l="1"/>
  <c r="D68" i="32"/>
  <c r="Q74" i="31" l="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73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AF43" i="19"/>
  <c r="AG43" i="19"/>
  <c r="AH43" i="19"/>
  <c r="AI43" i="19"/>
  <c r="AJ43" i="19"/>
  <c r="AK43" i="19"/>
  <c r="AL43" i="19"/>
  <c r="AM43" i="19"/>
  <c r="AN43" i="19"/>
  <c r="AO43" i="19"/>
  <c r="AP43" i="19"/>
  <c r="AQ43" i="19"/>
  <c r="AF44" i="19"/>
  <c r="AG44" i="19"/>
  <c r="AH44" i="19"/>
  <c r="AI44" i="19"/>
  <c r="AJ44" i="19"/>
  <c r="AK44" i="19"/>
  <c r="AL44" i="19"/>
  <c r="AM44" i="19"/>
  <c r="AN44" i="19"/>
  <c r="AO44" i="19"/>
  <c r="AP44" i="19"/>
  <c r="AQ44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F48" i="19"/>
  <c r="AG48" i="19"/>
  <c r="AH48" i="19"/>
  <c r="AI48" i="19"/>
  <c r="AJ48" i="19"/>
  <c r="AK48" i="19"/>
  <c r="AL48" i="19"/>
  <c r="AM48" i="19"/>
  <c r="AN48" i="19"/>
  <c r="AO48" i="19"/>
  <c r="AP48" i="19"/>
  <c r="AQ48" i="19"/>
  <c r="AF49" i="19"/>
  <c r="AG49" i="19"/>
  <c r="AH49" i="19"/>
  <c r="AI49" i="19"/>
  <c r="AJ49" i="19"/>
  <c r="AK49" i="19"/>
  <c r="AL49" i="19"/>
  <c r="AM49" i="19"/>
  <c r="AN49" i="19"/>
  <c r="AO49" i="19"/>
  <c r="AP49" i="19"/>
  <c r="AQ49" i="19"/>
  <c r="AF50" i="19"/>
  <c r="AG50" i="19"/>
  <c r="AH50" i="19"/>
  <c r="AI50" i="19"/>
  <c r="AJ50" i="19"/>
  <c r="AK50" i="19"/>
  <c r="AL50" i="19"/>
  <c r="AM50" i="19"/>
  <c r="AN50" i="19"/>
  <c r="AO50" i="19"/>
  <c r="AP50" i="19"/>
  <c r="AQ50" i="19"/>
  <c r="AF51" i="19"/>
  <c r="AG51" i="19"/>
  <c r="AH51" i="19"/>
  <c r="AI51" i="19"/>
  <c r="AJ51" i="19"/>
  <c r="AK51" i="19"/>
  <c r="AL51" i="19"/>
  <c r="AM51" i="19"/>
  <c r="AN51" i="19"/>
  <c r="AO51" i="19"/>
  <c r="AP51" i="19"/>
  <c r="AQ51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F53" i="19"/>
  <c r="AG53" i="19"/>
  <c r="AH53" i="19"/>
  <c r="AI53" i="19"/>
  <c r="AJ53" i="19"/>
  <c r="AK53" i="19"/>
  <c r="AL53" i="19"/>
  <c r="AM53" i="19"/>
  <c r="AN53" i="19"/>
  <c r="AO53" i="19"/>
  <c r="AP53" i="19"/>
  <c r="AQ53" i="19"/>
  <c r="AF54" i="19"/>
  <c r="AG54" i="19"/>
  <c r="AH54" i="19"/>
  <c r="AI54" i="19"/>
  <c r="AJ54" i="19"/>
  <c r="AK54" i="19"/>
  <c r="AL54" i="19"/>
  <c r="AM54" i="19"/>
  <c r="AN54" i="19"/>
  <c r="AO54" i="19"/>
  <c r="AP54" i="19"/>
  <c r="AQ54" i="19"/>
  <c r="AF55" i="19"/>
  <c r="AG55" i="19"/>
  <c r="AH55" i="19"/>
  <c r="AI55" i="19"/>
  <c r="AJ55" i="19"/>
  <c r="AK55" i="19"/>
  <c r="AL55" i="19"/>
  <c r="AM55" i="19"/>
  <c r="AN55" i="19"/>
  <c r="AO55" i="19"/>
  <c r="AP55" i="19"/>
  <c r="AQ55" i="19"/>
  <c r="AF56" i="19"/>
  <c r="AG56" i="19"/>
  <c r="AH56" i="19"/>
  <c r="AI56" i="19"/>
  <c r="AJ56" i="19"/>
  <c r="AK56" i="19"/>
  <c r="AL56" i="19"/>
  <c r="AM56" i="19"/>
  <c r="AN56" i="19"/>
  <c r="AO56" i="19"/>
  <c r="AP56" i="19"/>
  <c r="AQ56" i="19"/>
  <c r="AF57" i="19"/>
  <c r="AG57" i="19"/>
  <c r="AH57" i="19"/>
  <c r="AI57" i="19"/>
  <c r="AJ57" i="19"/>
  <c r="AK57" i="19"/>
  <c r="AL57" i="19"/>
  <c r="AM57" i="19"/>
  <c r="AN57" i="19"/>
  <c r="AO57" i="19"/>
  <c r="AP57" i="19"/>
  <c r="AQ57" i="19"/>
  <c r="AF58" i="19"/>
  <c r="AG58" i="19"/>
  <c r="AH58" i="19"/>
  <c r="AI58" i="19"/>
  <c r="AJ58" i="19"/>
  <c r="AK58" i="19"/>
  <c r="AL58" i="19"/>
  <c r="AM58" i="19"/>
  <c r="AN58" i="19"/>
  <c r="AO58" i="19"/>
  <c r="AP58" i="19"/>
  <c r="AQ58" i="19"/>
  <c r="AF59" i="19"/>
  <c r="AG59" i="19"/>
  <c r="AH59" i="19"/>
  <c r="AI59" i="19"/>
  <c r="AJ59" i="19"/>
  <c r="AK59" i="19"/>
  <c r="AL59" i="19"/>
  <c r="AM59" i="19"/>
  <c r="AN59" i="19"/>
  <c r="AO59" i="19"/>
  <c r="AP59" i="19"/>
  <c r="AQ59" i="19"/>
  <c r="AF60" i="19"/>
  <c r="AG60" i="19"/>
  <c r="AH60" i="19"/>
  <c r="AI60" i="19"/>
  <c r="AJ60" i="19"/>
  <c r="AK60" i="19"/>
  <c r="AL60" i="19"/>
  <c r="AM60" i="19"/>
  <c r="AN60" i="19"/>
  <c r="AO60" i="19"/>
  <c r="AP60" i="19"/>
  <c r="AQ60" i="19"/>
  <c r="AF61" i="19"/>
  <c r="AG61" i="19"/>
  <c r="AH61" i="19"/>
  <c r="AI61" i="19"/>
  <c r="AJ61" i="19"/>
  <c r="AK61" i="19"/>
  <c r="AL61" i="19"/>
  <c r="AM61" i="19"/>
  <c r="AN61" i="19"/>
  <c r="AO61" i="19"/>
  <c r="AP61" i="19"/>
  <c r="AQ61" i="19"/>
  <c r="AF62" i="19"/>
  <c r="AG62" i="19"/>
  <c r="AH62" i="19"/>
  <c r="AI62" i="19"/>
  <c r="AJ62" i="19"/>
  <c r="AK62" i="19"/>
  <c r="AL62" i="19"/>
  <c r="AM62" i="19"/>
  <c r="AN62" i="19"/>
  <c r="AO62" i="19"/>
  <c r="AP62" i="19"/>
  <c r="AQ62" i="19"/>
  <c r="AF63" i="19"/>
  <c r="AG63" i="19"/>
  <c r="AH63" i="19"/>
  <c r="AI63" i="19"/>
  <c r="AJ63" i="19"/>
  <c r="AK63" i="19"/>
  <c r="AL63" i="19"/>
  <c r="AM63" i="19"/>
  <c r="AN63" i="19"/>
  <c r="AO63" i="19"/>
  <c r="AP63" i="19"/>
  <c r="AQ63" i="19"/>
  <c r="AF64" i="19"/>
  <c r="AG64" i="19"/>
  <c r="AH64" i="19"/>
  <c r="AI64" i="19"/>
  <c r="AJ64" i="19"/>
  <c r="AK64" i="19"/>
  <c r="AL64" i="19"/>
  <c r="AM64" i="19"/>
  <c r="AN64" i="19"/>
  <c r="AO64" i="19"/>
  <c r="AP64" i="19"/>
  <c r="AQ64" i="19"/>
  <c r="AF65" i="19"/>
  <c r="AG65" i="19"/>
  <c r="AH65" i="19"/>
  <c r="AI65" i="19"/>
  <c r="AJ65" i="19"/>
  <c r="AK65" i="19"/>
  <c r="AL65" i="19"/>
  <c r="AM65" i="19"/>
  <c r="AN65" i="19"/>
  <c r="AO65" i="19"/>
  <c r="AP65" i="19"/>
  <c r="AQ65" i="19"/>
  <c r="AF66" i="19"/>
  <c r="AG66" i="19"/>
  <c r="AH66" i="19"/>
  <c r="AI66" i="19"/>
  <c r="AJ66" i="19"/>
  <c r="AK66" i="19"/>
  <c r="AL66" i="19"/>
  <c r="AM66" i="19"/>
  <c r="AN66" i="19"/>
  <c r="AO66" i="19"/>
  <c r="AP66" i="19"/>
  <c r="AQ66" i="19"/>
  <c r="AF67" i="19"/>
  <c r="AG67" i="19"/>
  <c r="AH67" i="19"/>
  <c r="AI67" i="19"/>
  <c r="AJ67" i="19"/>
  <c r="AK67" i="19"/>
  <c r="AL67" i="19"/>
  <c r="AM67" i="19"/>
  <c r="AN67" i="19"/>
  <c r="AO67" i="19"/>
  <c r="AP67" i="19"/>
  <c r="AQ67" i="19"/>
  <c r="AF68" i="19"/>
  <c r="AG68" i="19"/>
  <c r="AH68" i="19"/>
  <c r="AI68" i="19"/>
  <c r="AJ68" i="19"/>
  <c r="AK68" i="19"/>
  <c r="AL68" i="19"/>
  <c r="AM68" i="19"/>
  <c r="AN68" i="19"/>
  <c r="AO68" i="19"/>
  <c r="AP68" i="19"/>
  <c r="AQ68" i="19"/>
  <c r="AE44" i="19"/>
  <c r="AE45" i="19"/>
  <c r="AE46" i="19"/>
  <c r="AE47" i="19"/>
  <c r="AE48" i="19"/>
  <c r="AE49" i="19"/>
  <c r="AE50" i="19"/>
  <c r="AE51" i="19"/>
  <c r="AE52" i="19"/>
  <c r="AE53" i="19"/>
  <c r="AE54" i="19"/>
  <c r="AE55" i="19"/>
  <c r="AE56" i="19"/>
  <c r="AE57" i="19"/>
  <c r="AE58" i="19"/>
  <c r="AE59" i="19"/>
  <c r="AE60" i="19"/>
  <c r="AE61" i="19"/>
  <c r="AE62" i="19"/>
  <c r="AE63" i="19"/>
  <c r="AE64" i="19"/>
  <c r="AE65" i="19"/>
  <c r="AE66" i="19"/>
  <c r="AE67" i="19"/>
  <c r="AE68" i="19"/>
  <c r="AF72" i="19"/>
  <c r="AG72" i="19"/>
  <c r="AH72" i="19"/>
  <c r="AI72" i="19"/>
  <c r="AJ72" i="19"/>
  <c r="AK72" i="19"/>
  <c r="AL72" i="19"/>
  <c r="AM72" i="19"/>
  <c r="AN72" i="19"/>
  <c r="AO72" i="19"/>
  <c r="AP72" i="19"/>
  <c r="AQ72" i="19"/>
  <c r="AF73" i="19"/>
  <c r="AG73" i="19"/>
  <c r="AH73" i="19"/>
  <c r="AI73" i="19"/>
  <c r="AJ73" i="19"/>
  <c r="AK73" i="19"/>
  <c r="AL73" i="19"/>
  <c r="AM73" i="19"/>
  <c r="AN73" i="19"/>
  <c r="AO73" i="19"/>
  <c r="AP73" i="19"/>
  <c r="AQ73" i="19"/>
  <c r="AF74" i="19"/>
  <c r="AG74" i="19"/>
  <c r="AH74" i="19"/>
  <c r="AI74" i="19"/>
  <c r="AJ74" i="19"/>
  <c r="AK74" i="19"/>
  <c r="AL74" i="19"/>
  <c r="AM74" i="19"/>
  <c r="AN74" i="19"/>
  <c r="AO74" i="19"/>
  <c r="AP74" i="19"/>
  <c r="AQ74" i="19"/>
  <c r="AF75" i="19"/>
  <c r="AG75" i="19"/>
  <c r="AH75" i="19"/>
  <c r="AI75" i="19"/>
  <c r="AJ75" i="19"/>
  <c r="AK75" i="19"/>
  <c r="AL75" i="19"/>
  <c r="AM75" i="19"/>
  <c r="AN75" i="19"/>
  <c r="AO75" i="19"/>
  <c r="AP75" i="19"/>
  <c r="AQ75" i="19"/>
  <c r="AF76" i="19"/>
  <c r="AG76" i="19"/>
  <c r="AH76" i="19"/>
  <c r="AI76" i="19"/>
  <c r="AJ76" i="19"/>
  <c r="AK76" i="19"/>
  <c r="AL76" i="19"/>
  <c r="AM76" i="19"/>
  <c r="AN76" i="19"/>
  <c r="AO76" i="19"/>
  <c r="AP76" i="19"/>
  <c r="AQ76" i="19"/>
  <c r="AF77" i="19"/>
  <c r="AG77" i="19"/>
  <c r="AH77" i="19"/>
  <c r="AI77" i="19"/>
  <c r="AJ77" i="19"/>
  <c r="AK77" i="19"/>
  <c r="AL77" i="19"/>
  <c r="AM77" i="19"/>
  <c r="AN77" i="19"/>
  <c r="AO77" i="19"/>
  <c r="AP77" i="19"/>
  <c r="AQ77" i="19"/>
  <c r="AF78" i="19"/>
  <c r="AG78" i="19"/>
  <c r="AH78" i="19"/>
  <c r="AI78" i="19"/>
  <c r="AJ78" i="19"/>
  <c r="AK78" i="19"/>
  <c r="AL78" i="19"/>
  <c r="AM78" i="19"/>
  <c r="AN78" i="19"/>
  <c r="AO78" i="19"/>
  <c r="AP78" i="19"/>
  <c r="AQ78" i="19"/>
  <c r="AF79" i="19"/>
  <c r="AG79" i="19"/>
  <c r="AH79" i="19"/>
  <c r="AI79" i="19"/>
  <c r="AJ79" i="19"/>
  <c r="AK79" i="19"/>
  <c r="AL79" i="19"/>
  <c r="AM79" i="19"/>
  <c r="AN79" i="19"/>
  <c r="AO79" i="19"/>
  <c r="AP79" i="19"/>
  <c r="AQ79" i="19"/>
  <c r="AF80" i="19"/>
  <c r="AG80" i="19"/>
  <c r="AH80" i="19"/>
  <c r="AI80" i="19"/>
  <c r="AJ80" i="19"/>
  <c r="AK80" i="19"/>
  <c r="AL80" i="19"/>
  <c r="AM80" i="19"/>
  <c r="AN80" i="19"/>
  <c r="AO80" i="19"/>
  <c r="AP80" i="19"/>
  <c r="AQ80" i="19"/>
  <c r="AF81" i="19"/>
  <c r="AG81" i="19"/>
  <c r="AH81" i="19"/>
  <c r="AI81" i="19"/>
  <c r="AJ81" i="19"/>
  <c r="AK81" i="19"/>
  <c r="AL81" i="19"/>
  <c r="AM81" i="19"/>
  <c r="AN81" i="19"/>
  <c r="AO81" i="19"/>
  <c r="AP81" i="19"/>
  <c r="AQ81" i="19"/>
  <c r="AF82" i="19"/>
  <c r="AG82" i="19"/>
  <c r="AH82" i="19"/>
  <c r="AI82" i="19"/>
  <c r="AJ82" i="19"/>
  <c r="AK82" i="19"/>
  <c r="AL82" i="19"/>
  <c r="AM82" i="19"/>
  <c r="AN82" i="19"/>
  <c r="AO82" i="19"/>
  <c r="AP82" i="19"/>
  <c r="AQ82" i="19"/>
  <c r="AF83" i="19"/>
  <c r="AG83" i="19"/>
  <c r="AH83" i="19"/>
  <c r="AI83" i="19"/>
  <c r="AJ83" i="19"/>
  <c r="AK83" i="19"/>
  <c r="AL83" i="19"/>
  <c r="AM83" i="19"/>
  <c r="AN83" i="19"/>
  <c r="AO83" i="19"/>
  <c r="AP83" i="19"/>
  <c r="AQ83" i="19"/>
  <c r="AF84" i="19"/>
  <c r="AG84" i="19"/>
  <c r="AH84" i="19"/>
  <c r="AI84" i="19"/>
  <c r="AJ84" i="19"/>
  <c r="AK84" i="19"/>
  <c r="AL84" i="19"/>
  <c r="AM84" i="19"/>
  <c r="AN84" i="19"/>
  <c r="AO84" i="19"/>
  <c r="AP84" i="19"/>
  <c r="AQ84" i="19"/>
  <c r="AF85" i="19"/>
  <c r="AG85" i="19"/>
  <c r="AH85" i="19"/>
  <c r="AI85" i="19"/>
  <c r="AJ85" i="19"/>
  <c r="AK85" i="19"/>
  <c r="AL85" i="19"/>
  <c r="AM85" i="19"/>
  <c r="AN85" i="19"/>
  <c r="AO85" i="19"/>
  <c r="AP85" i="19"/>
  <c r="AQ85" i="19"/>
  <c r="AF86" i="19"/>
  <c r="AG86" i="19"/>
  <c r="AH86" i="19"/>
  <c r="AI86" i="19"/>
  <c r="AJ86" i="19"/>
  <c r="AK86" i="19"/>
  <c r="AL86" i="19"/>
  <c r="AM86" i="19"/>
  <c r="AN86" i="19"/>
  <c r="AO86" i="19"/>
  <c r="AP86" i="19"/>
  <c r="AQ86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Q47" i="29"/>
  <c r="Q48" i="29"/>
  <c r="Q49" i="29"/>
  <c r="Q50" i="29"/>
  <c r="Q51" i="29"/>
  <c r="Q52" i="29"/>
  <c r="Q53" i="29"/>
  <c r="Q54" i="29"/>
  <c r="Q55" i="29"/>
  <c r="Q56" i="29"/>
  <c r="Q57" i="29"/>
  <c r="E70" i="29"/>
  <c r="Q62" i="29"/>
  <c r="Q63" i="29"/>
  <c r="Q64" i="29"/>
  <c r="Q65" i="29"/>
  <c r="Q66" i="29"/>
  <c r="Q67" i="29"/>
  <c r="Q68" i="29"/>
  <c r="Q69" i="29"/>
  <c r="Q61" i="29"/>
  <c r="E47" i="28"/>
  <c r="Q46" i="28"/>
  <c r="P65" i="15"/>
  <c r="C65" i="15"/>
  <c r="Q59" i="15"/>
  <c r="Q60" i="15"/>
  <c r="Q61" i="15"/>
  <c r="Q62" i="15"/>
  <c r="Q63" i="15"/>
  <c r="Q64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10" i="15"/>
  <c r="T69" i="19"/>
  <c r="V69" i="19"/>
  <c r="X69" i="19"/>
  <c r="Z69" i="19"/>
  <c r="AB69" i="19"/>
  <c r="AD69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AP87" i="19" s="1"/>
  <c r="Q87" i="19"/>
  <c r="AQ87" i="19" s="1"/>
  <c r="C87" i="19"/>
  <c r="S69" i="19"/>
  <c r="D69" i="19"/>
  <c r="D89" i="19" s="1"/>
  <c r="E69" i="19"/>
  <c r="F69" i="19"/>
  <c r="F89" i="19" s="1"/>
  <c r="G69" i="19"/>
  <c r="H69" i="19"/>
  <c r="H89" i="19" s="1"/>
  <c r="I69" i="19"/>
  <c r="J69" i="19"/>
  <c r="J89" i="19" s="1"/>
  <c r="K69" i="19"/>
  <c r="L69" i="19"/>
  <c r="L89" i="19" s="1"/>
  <c r="M69" i="19"/>
  <c r="N69" i="19"/>
  <c r="N89" i="19" s="1"/>
  <c r="O69" i="19"/>
  <c r="P69" i="19"/>
  <c r="P89" i="19" s="1"/>
  <c r="Q69" i="19"/>
  <c r="Q89" i="19" s="1"/>
  <c r="R69" i="19"/>
  <c r="U69" i="19"/>
  <c r="W69" i="19"/>
  <c r="Y69" i="19"/>
  <c r="AA69" i="19"/>
  <c r="AC69" i="19"/>
  <c r="C69" i="19"/>
  <c r="D89" i="32"/>
  <c r="C89" i="32"/>
  <c r="P89" i="32"/>
  <c r="O89" i="32"/>
  <c r="N89" i="32"/>
  <c r="M89" i="32"/>
  <c r="L89" i="32"/>
  <c r="K89" i="32"/>
  <c r="J89" i="32"/>
  <c r="I89" i="32"/>
  <c r="H89" i="32"/>
  <c r="G89" i="32"/>
  <c r="F89" i="32"/>
  <c r="E89" i="32"/>
  <c r="Q88" i="32"/>
  <c r="Q87" i="32"/>
  <c r="Q86" i="32"/>
  <c r="Q85" i="32"/>
  <c r="Q84" i="32"/>
  <c r="Q83" i="32"/>
  <c r="Q82" i="32"/>
  <c r="Q81" i="32"/>
  <c r="Q80" i="32"/>
  <c r="Q79" i="32"/>
  <c r="Q78" i="32"/>
  <c r="Q77" i="32"/>
  <c r="Q76" i="32"/>
  <c r="Q75" i="32"/>
  <c r="Q74" i="32"/>
  <c r="Q73" i="32"/>
  <c r="Q72" i="32"/>
  <c r="Q71" i="32"/>
  <c r="P68" i="32"/>
  <c r="O68" i="32"/>
  <c r="N68" i="32"/>
  <c r="M68" i="32"/>
  <c r="L68" i="32"/>
  <c r="L91" i="32" s="1"/>
  <c r="K68" i="32"/>
  <c r="J68" i="32"/>
  <c r="I68" i="32"/>
  <c r="H68" i="32"/>
  <c r="H91" i="32" s="1"/>
  <c r="G68" i="32"/>
  <c r="F68" i="32"/>
  <c r="E68" i="32"/>
  <c r="Q67" i="32"/>
  <c r="Q66" i="32"/>
  <c r="Q65" i="32"/>
  <c r="Q64" i="32"/>
  <c r="Q63" i="32"/>
  <c r="Q62" i="32"/>
  <c r="Q61" i="32"/>
  <c r="Q60" i="32"/>
  <c r="Q59" i="32"/>
  <c r="Q58" i="32"/>
  <c r="Q57" i="32"/>
  <c r="Q56" i="32"/>
  <c r="Q55" i="32"/>
  <c r="Q54" i="32"/>
  <c r="Q53" i="32"/>
  <c r="Q52" i="32"/>
  <c r="Q51" i="32"/>
  <c r="Q50" i="32"/>
  <c r="Q49" i="32"/>
  <c r="Q48" i="32"/>
  <c r="Q47" i="32"/>
  <c r="Q46" i="32"/>
  <c r="Q45" i="32"/>
  <c r="Q44" i="32"/>
  <c r="Q43" i="32"/>
  <c r="Q42" i="32"/>
  <c r="Q41" i="32"/>
  <c r="Q40" i="32"/>
  <c r="Q39" i="32"/>
  <c r="Q38" i="32"/>
  <c r="Q37" i="32"/>
  <c r="Q36" i="32"/>
  <c r="Q35" i="32"/>
  <c r="Q34" i="32"/>
  <c r="Q33" i="32"/>
  <c r="Q32" i="32"/>
  <c r="Q31" i="32"/>
  <c r="Q30" i="32"/>
  <c r="Q29" i="32"/>
  <c r="Q28" i="32"/>
  <c r="Q27" i="32"/>
  <c r="Q26" i="32"/>
  <c r="Q25" i="32"/>
  <c r="Q24" i="32"/>
  <c r="Q23" i="32"/>
  <c r="Q22" i="32"/>
  <c r="Q21" i="32"/>
  <c r="Q20" i="32"/>
  <c r="Q19" i="32"/>
  <c r="Q18" i="32"/>
  <c r="Q17" i="32"/>
  <c r="Q16" i="32"/>
  <c r="Q15" i="32"/>
  <c r="Q14" i="32"/>
  <c r="Q13" i="32"/>
  <c r="Q12" i="32"/>
  <c r="Q11" i="32"/>
  <c r="Q10" i="32"/>
  <c r="C70" i="31"/>
  <c r="D70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C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D95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C70" i="29"/>
  <c r="D70" i="29"/>
  <c r="F70" i="29"/>
  <c r="G70" i="29"/>
  <c r="H70" i="29"/>
  <c r="I70" i="29"/>
  <c r="J70" i="29"/>
  <c r="K70" i="29"/>
  <c r="L70" i="29"/>
  <c r="M70" i="29"/>
  <c r="N70" i="29"/>
  <c r="O70" i="29"/>
  <c r="P70" i="29"/>
  <c r="E58" i="29"/>
  <c r="F58" i="29"/>
  <c r="G58" i="29"/>
  <c r="H58" i="29"/>
  <c r="I58" i="29"/>
  <c r="I72" i="29" s="1"/>
  <c r="J58" i="29"/>
  <c r="J72" i="29" s="1"/>
  <c r="K58" i="29"/>
  <c r="K72" i="29" s="1"/>
  <c r="L58" i="29"/>
  <c r="L72" i="29" s="1"/>
  <c r="M58" i="29"/>
  <c r="N58" i="29"/>
  <c r="O58" i="29"/>
  <c r="P58" i="29"/>
  <c r="C58" i="29"/>
  <c r="D58" i="29"/>
  <c r="D72" i="29" s="1"/>
  <c r="Q46" i="29"/>
  <c r="Q45" i="29"/>
  <c r="Q44" i="29"/>
  <c r="Q43" i="29"/>
  <c r="Q42" i="29"/>
  <c r="Q41" i="29"/>
  <c r="Q40" i="29"/>
  <c r="Q39" i="29"/>
  <c r="Q38" i="29"/>
  <c r="Q37" i="29"/>
  <c r="Q36" i="29"/>
  <c r="Q35" i="29"/>
  <c r="Q34" i="29"/>
  <c r="Q33" i="29"/>
  <c r="Q32" i="29"/>
  <c r="Q31" i="29"/>
  <c r="Q30" i="29"/>
  <c r="Q29" i="29"/>
  <c r="Q28" i="29"/>
  <c r="Q27" i="29"/>
  <c r="Q26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D65" i="15"/>
  <c r="Q51" i="28"/>
  <c r="Q52" i="28"/>
  <c r="Q53" i="28"/>
  <c r="Q54" i="28"/>
  <c r="Q55" i="28"/>
  <c r="Q5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10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P47" i="28"/>
  <c r="O47" i="28"/>
  <c r="N47" i="28"/>
  <c r="M47" i="28"/>
  <c r="L47" i="28"/>
  <c r="K47" i="28"/>
  <c r="J47" i="28"/>
  <c r="I47" i="28"/>
  <c r="H47" i="28"/>
  <c r="G47" i="28"/>
  <c r="F47" i="28"/>
  <c r="D47" i="28"/>
  <c r="C47" i="28"/>
  <c r="E65" i="15"/>
  <c r="F65" i="15"/>
  <c r="G65" i="15"/>
  <c r="H65" i="15"/>
  <c r="I65" i="15"/>
  <c r="J65" i="15"/>
  <c r="K65" i="15"/>
  <c r="L65" i="15"/>
  <c r="M65" i="15"/>
  <c r="N65" i="15"/>
  <c r="O65" i="15"/>
  <c r="E56" i="15"/>
  <c r="F56" i="15"/>
  <c r="G56" i="15"/>
  <c r="G67" i="15" s="1"/>
  <c r="H56" i="15"/>
  <c r="I56" i="15"/>
  <c r="J56" i="15"/>
  <c r="K56" i="15"/>
  <c r="L56" i="15"/>
  <c r="M56" i="15"/>
  <c r="N56" i="15"/>
  <c r="O56" i="15"/>
  <c r="O67" i="15" s="1"/>
  <c r="P56" i="15"/>
  <c r="D56" i="15"/>
  <c r="C56" i="15"/>
  <c r="P72" i="29" l="1"/>
  <c r="H72" i="29"/>
  <c r="K67" i="15"/>
  <c r="O72" i="29"/>
  <c r="G72" i="29"/>
  <c r="N72" i="29"/>
  <c r="F72" i="29"/>
  <c r="P91" i="32"/>
  <c r="M72" i="29"/>
  <c r="C89" i="19"/>
  <c r="G91" i="32"/>
  <c r="O91" i="32"/>
  <c r="Q95" i="31"/>
  <c r="J97" i="31"/>
  <c r="F97" i="31"/>
  <c r="N97" i="31"/>
  <c r="Q70" i="29"/>
  <c r="E72" i="29"/>
  <c r="Q47" i="28"/>
  <c r="G58" i="28"/>
  <c r="O58" i="28"/>
  <c r="K58" i="28"/>
  <c r="E67" i="15"/>
  <c r="Q65" i="15"/>
  <c r="M67" i="15"/>
  <c r="I67" i="15"/>
  <c r="C67" i="15"/>
  <c r="E91" i="32"/>
  <c r="I91" i="32"/>
  <c r="M91" i="32"/>
  <c r="F91" i="32"/>
  <c r="J91" i="32"/>
  <c r="N91" i="32"/>
  <c r="Q70" i="31"/>
  <c r="Q97" i="31" s="1"/>
  <c r="M89" i="19"/>
  <c r="I89" i="19"/>
  <c r="E89" i="19"/>
  <c r="O89" i="19"/>
  <c r="K89" i="19"/>
  <c r="G89" i="19"/>
  <c r="Q58" i="29"/>
  <c r="Q56" i="28"/>
  <c r="F58" i="28"/>
  <c r="Q56" i="15"/>
  <c r="Q67" i="15" s="1"/>
  <c r="P67" i="15"/>
  <c r="L67" i="15"/>
  <c r="H67" i="15"/>
  <c r="N67" i="15"/>
  <c r="J67" i="15"/>
  <c r="F67" i="15"/>
  <c r="D91" i="32"/>
  <c r="K91" i="32"/>
  <c r="C91" i="32"/>
  <c r="Q68" i="32"/>
  <c r="Q89" i="32"/>
  <c r="C97" i="31"/>
  <c r="G97" i="31"/>
  <c r="K97" i="31"/>
  <c r="O97" i="31"/>
  <c r="E97" i="31"/>
  <c r="I97" i="31"/>
  <c r="M97" i="31"/>
  <c r="D97" i="31"/>
  <c r="H97" i="31"/>
  <c r="L97" i="31"/>
  <c r="P97" i="31"/>
  <c r="C72" i="29"/>
  <c r="D67" i="15"/>
  <c r="J58" i="28"/>
  <c r="N58" i="28"/>
  <c r="H58" i="28"/>
  <c r="L58" i="28"/>
  <c r="P58" i="28"/>
  <c r="C58" i="28"/>
  <c r="D58" i="28"/>
  <c r="E58" i="28"/>
  <c r="I58" i="28"/>
  <c r="M58" i="28"/>
  <c r="Q58" i="28" l="1"/>
  <c r="Q72" i="29"/>
  <c r="Q91" i="32"/>
  <c r="AE87" i="19" l="1"/>
  <c r="AF87" i="19"/>
  <c r="AN13" i="19" l="1"/>
  <c r="AK13" i="19"/>
  <c r="AJ13" i="19"/>
  <c r="AO87" i="19"/>
  <c r="AN87" i="19"/>
  <c r="AM87" i="19"/>
  <c r="AL87" i="19"/>
  <c r="AK87" i="19"/>
  <c r="AJ87" i="19"/>
  <c r="AI87" i="19"/>
  <c r="AH87" i="19"/>
  <c r="AG87" i="19"/>
  <c r="AE72" i="19"/>
  <c r="AO11" i="19"/>
  <c r="AO12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O27" i="19"/>
  <c r="AO28" i="19"/>
  <c r="AO29" i="19"/>
  <c r="AO30" i="19"/>
  <c r="AO31" i="19"/>
  <c r="AO32" i="19"/>
  <c r="AO33" i="19"/>
  <c r="AO34" i="19"/>
  <c r="AO35" i="19"/>
  <c r="AO36" i="19"/>
  <c r="AO37" i="19"/>
  <c r="AO38" i="19"/>
  <c r="AO39" i="19"/>
  <c r="AO40" i="19"/>
  <c r="AO41" i="19"/>
  <c r="AO42" i="19"/>
  <c r="AO69" i="19"/>
  <c r="AN11" i="19"/>
  <c r="AN12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35" i="19"/>
  <c r="AN36" i="19"/>
  <c r="AN37" i="19"/>
  <c r="AN38" i="19"/>
  <c r="AN39" i="19"/>
  <c r="AN40" i="19"/>
  <c r="AN41" i="19"/>
  <c r="AN42" i="19"/>
  <c r="AN69" i="19"/>
  <c r="AP11" i="19"/>
  <c r="AP12" i="19"/>
  <c r="AP14" i="19"/>
  <c r="AP15" i="19"/>
  <c r="AP16" i="19"/>
  <c r="AP17" i="19"/>
  <c r="AP18" i="19"/>
  <c r="AP19" i="19"/>
  <c r="AP20" i="19"/>
  <c r="AP21" i="19"/>
  <c r="AP22" i="19"/>
  <c r="AP23" i="19"/>
  <c r="AP24" i="19"/>
  <c r="AP25" i="19"/>
  <c r="AP26" i="19"/>
  <c r="AP27" i="19"/>
  <c r="AP28" i="19"/>
  <c r="AP29" i="19"/>
  <c r="AP30" i="19"/>
  <c r="AP31" i="19"/>
  <c r="AP32" i="19"/>
  <c r="AP33" i="19"/>
  <c r="AP34" i="19"/>
  <c r="AP35" i="19"/>
  <c r="AP36" i="19"/>
  <c r="AP37" i="19"/>
  <c r="AP38" i="19"/>
  <c r="AP39" i="19"/>
  <c r="AP40" i="19"/>
  <c r="AP41" i="19"/>
  <c r="AP42" i="19"/>
  <c r="AP69" i="19"/>
  <c r="AQ11" i="19"/>
  <c r="AQ12" i="19"/>
  <c r="AQ14" i="19"/>
  <c r="AQ15" i="19"/>
  <c r="AQ16" i="19"/>
  <c r="AQ17" i="19"/>
  <c r="AQ18" i="19"/>
  <c r="AQ19" i="19"/>
  <c r="AQ20" i="19"/>
  <c r="AQ21" i="19"/>
  <c r="AQ22" i="19"/>
  <c r="AQ23" i="19"/>
  <c r="AQ24" i="19"/>
  <c r="AQ25" i="19"/>
  <c r="AQ26" i="19"/>
  <c r="AQ27" i="19"/>
  <c r="AQ28" i="19"/>
  <c r="AQ29" i="19"/>
  <c r="AQ30" i="19"/>
  <c r="AQ31" i="19"/>
  <c r="AQ32" i="19"/>
  <c r="AQ33" i="19"/>
  <c r="AQ34" i="19"/>
  <c r="AQ35" i="19"/>
  <c r="AQ36" i="19"/>
  <c r="AQ37" i="19"/>
  <c r="AQ38" i="19"/>
  <c r="AQ39" i="19"/>
  <c r="AQ40" i="19"/>
  <c r="AQ41" i="19"/>
  <c r="AQ42" i="19"/>
  <c r="AQ69" i="19"/>
  <c r="AQ89" i="19" s="1"/>
  <c r="AM11" i="19"/>
  <c r="AM12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69" i="19"/>
  <c r="AL11" i="19"/>
  <c r="AL12" i="19"/>
  <c r="AL14" i="19"/>
  <c r="AL15" i="19"/>
  <c r="AL16" i="19"/>
  <c r="AL17" i="19"/>
  <c r="AL18" i="19"/>
  <c r="AL19" i="19"/>
  <c r="AL20" i="19"/>
  <c r="AL21" i="19"/>
  <c r="AL22" i="19"/>
  <c r="AL23" i="19"/>
  <c r="AL24" i="19"/>
  <c r="AL25" i="19"/>
  <c r="AL26" i="19"/>
  <c r="AL27" i="19"/>
  <c r="AL28" i="19"/>
  <c r="AL29" i="19"/>
  <c r="AL30" i="19"/>
  <c r="AL31" i="19"/>
  <c r="AL32" i="19"/>
  <c r="AL33" i="19"/>
  <c r="AL34" i="19"/>
  <c r="AL35" i="19"/>
  <c r="AL36" i="19"/>
  <c r="AL37" i="19"/>
  <c r="AL38" i="19"/>
  <c r="AL39" i="19"/>
  <c r="AL40" i="19"/>
  <c r="AL41" i="19"/>
  <c r="AL42" i="19"/>
  <c r="AL69" i="19"/>
  <c r="AK11" i="19"/>
  <c r="AK12" i="19"/>
  <c r="AK14" i="19"/>
  <c r="AK15" i="19"/>
  <c r="AK16" i="19"/>
  <c r="AK17" i="19"/>
  <c r="AK18" i="19"/>
  <c r="AK19" i="19"/>
  <c r="AK20" i="19"/>
  <c r="AK21" i="19"/>
  <c r="AK22" i="19"/>
  <c r="AK23" i="19"/>
  <c r="AK24" i="19"/>
  <c r="AK25" i="19"/>
  <c r="AK26" i="19"/>
  <c r="AK27" i="19"/>
  <c r="AK28" i="19"/>
  <c r="AK29" i="19"/>
  <c r="AK30" i="19"/>
  <c r="AK31" i="19"/>
  <c r="AK32" i="19"/>
  <c r="AK33" i="19"/>
  <c r="AK34" i="19"/>
  <c r="AK35" i="19"/>
  <c r="AK36" i="19"/>
  <c r="AK37" i="19"/>
  <c r="AK38" i="19"/>
  <c r="AK39" i="19"/>
  <c r="AK40" i="19"/>
  <c r="AK41" i="19"/>
  <c r="AK42" i="19"/>
  <c r="AK69" i="19"/>
  <c r="AJ11" i="19"/>
  <c r="AJ12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69" i="19"/>
  <c r="AJ89" i="19" s="1"/>
  <c r="AI11" i="19"/>
  <c r="AI12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69" i="19"/>
  <c r="AH11" i="19"/>
  <c r="AH12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H27" i="19"/>
  <c r="AH28" i="19"/>
  <c r="AH29" i="19"/>
  <c r="AH30" i="19"/>
  <c r="AH31" i="19"/>
  <c r="AH32" i="19"/>
  <c r="AH33" i="19"/>
  <c r="AH34" i="19"/>
  <c r="AH35" i="19"/>
  <c r="AH36" i="19"/>
  <c r="AH37" i="19"/>
  <c r="AH38" i="19"/>
  <c r="AH39" i="19"/>
  <c r="AH40" i="19"/>
  <c r="AH41" i="19"/>
  <c r="AH42" i="19"/>
  <c r="AH69" i="19"/>
  <c r="AG11" i="19"/>
  <c r="AG12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69" i="19"/>
  <c r="AG89" i="19" s="1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69" i="19"/>
  <c r="AF89" i="19" s="1"/>
  <c r="AM10" i="19"/>
  <c r="AE11" i="19"/>
  <c r="AE12" i="19"/>
  <c r="AE13" i="19"/>
  <c r="AE14" i="19"/>
  <c r="AE15" i="19"/>
  <c r="AE16" i="19"/>
  <c r="AE17" i="19"/>
  <c r="AE18" i="19"/>
  <c r="AE19" i="19"/>
  <c r="AE20" i="19"/>
  <c r="AE21" i="19"/>
  <c r="AE22" i="19"/>
  <c r="AE23" i="19"/>
  <c r="AE24" i="19"/>
  <c r="AE25" i="19"/>
  <c r="AE26" i="19"/>
  <c r="AE27" i="19"/>
  <c r="AE28" i="19"/>
  <c r="AE29" i="19"/>
  <c r="AE30" i="19"/>
  <c r="AE31" i="19"/>
  <c r="AE32" i="19"/>
  <c r="AE33" i="19"/>
  <c r="AE34" i="19"/>
  <c r="AE35" i="19"/>
  <c r="AE36" i="19"/>
  <c r="AE37" i="19"/>
  <c r="AE38" i="19"/>
  <c r="AE39" i="19"/>
  <c r="AE40" i="19"/>
  <c r="AE41" i="19"/>
  <c r="AE42" i="19"/>
  <c r="AE43" i="19"/>
  <c r="AE69" i="19"/>
  <c r="AE89" i="19" s="1"/>
  <c r="AG13" i="19"/>
  <c r="AH13" i="19"/>
  <c r="AI13" i="19"/>
  <c r="AL13" i="19"/>
  <c r="AM13" i="19"/>
  <c r="AO13" i="19"/>
  <c r="AP13" i="19"/>
  <c r="AQ13" i="19"/>
  <c r="AF10" i="19"/>
  <c r="AG10" i="19"/>
  <c r="AH10" i="19"/>
  <c r="AI10" i="19"/>
  <c r="AJ10" i="19"/>
  <c r="AK10" i="19"/>
  <c r="AL10" i="19"/>
  <c r="AN10" i="19"/>
  <c r="AO10" i="19"/>
  <c r="AP10" i="19"/>
  <c r="AQ10" i="19"/>
  <c r="AE10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K89" i="19" l="1"/>
  <c r="AI89" i="19"/>
  <c r="AM89" i="19"/>
  <c r="AP89" i="19"/>
  <c r="AO89" i="19"/>
  <c r="AN89" i="19"/>
  <c r="AL89" i="19"/>
  <c r="AH89" i="19"/>
</calcChain>
</file>

<file path=xl/sharedStrings.xml><?xml version="1.0" encoding="utf-8"?>
<sst xmlns="http://schemas.openxmlformats.org/spreadsheetml/2006/main" count="951" uniqueCount="163">
  <si>
    <t>MINISTERIO DE HACIENDA</t>
  </si>
  <si>
    <t>DIRECCIÓN GENERAL DE PRESUPUESTO</t>
  </si>
  <si>
    <t xml:space="preserve">EJECUCIÓN PRESUPUESTARIA DE ORGANISMOS AUTÓNOMOS Y DESCENTRALIZADOS NO FINANCIEROS </t>
  </si>
  <si>
    <t>CLASIFICACIÓN INSTITUCIONAL</t>
  </si>
  <si>
    <t>ENERO - DICIEMBRE 2014</t>
  </si>
  <si>
    <t>En Millones RD$</t>
  </si>
  <si>
    <t>DETALLE</t>
  </si>
  <si>
    <t>PRESUPUESTO INICIAL</t>
  </si>
  <si>
    <t>PRESUPUESTO VIGENTE</t>
  </si>
  <si>
    <t>EJECUCIÓN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</si>
  <si>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</si>
  <si>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</si>
  <si>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</si>
  <si>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</si>
  <si>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</si>
  <si>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</si>
  <si>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</si>
  <si>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</si>
  <si>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</si>
  <si>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</si>
  <si>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</si>
  <si>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</si>
  <si>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</si>
  <si>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5102 - CENTRO DE EXPORTACIONES E INVERSIONES DE LA REP. DOM.</t>
  </si>
  <si>
    <t>5103 - CONSEJO NACIONAL DE POBLACIÓN Y FAMILIA</t>
  </si>
  <si>
    <t>5104 - COMISIÓN ADMINISTRATIVA AEROPORTUARIA</t>
  </si>
  <si>
    <t>5108 - CRUZ ROJA DOMINICANA</t>
  </si>
  <si>
    <t>5109 - DEFENSA CIVIL</t>
  </si>
  <si>
    <t>5111 - INSTITUTO AGRARIO DOMINICANO</t>
  </si>
  <si>
    <t>5112 - INSTITUTO AZUCARERO DOMINICANO</t>
  </si>
  <si>
    <t>5114 - INSTITUTO PARA EL DESARROLLO DEL NOROESTE</t>
  </si>
  <si>
    <t>5118 - INSTITUTO NACIONAL DE RECURSOS HIDRAÚLICOS (INDRHI)</t>
  </si>
  <si>
    <t>5119 - INSTITUTO PARA EL DESARROLLO DEL SUROESTE</t>
  </si>
  <si>
    <t>5120 - JARDÍN BOTÁNICO</t>
  </si>
  <si>
    <t>5121 - LIGA MUNICIPAL DOMINICANA</t>
  </si>
  <si>
    <t>5127 - SUPERINTENDENCIA DE SEGUROS</t>
  </si>
  <si>
    <t>5128 - UNIVERSIDAD AUTÓNOMA DE SANTO DOMINGO</t>
  </si>
  <si>
    <t>5130 - PARQUE ZOOLÓGICO NACIONAL</t>
  </si>
  <si>
    <t>5132 - INSTITUTO DOMINICANO DE INVESTIGACIONES AGROPECUARIAS Y FORESTALES</t>
  </si>
  <si>
    <t>5133 - MUSEO DE HISTORIA NATURAL</t>
  </si>
  <si>
    <t>5134 - ACUARIO NACIONAL</t>
  </si>
  <si>
    <t>5135 - OFICINA NACIONAL DE PROPIEDAD INDUSTRIAL</t>
  </si>
  <si>
    <t>5136 - CONSEJO DOMINICANO DEL CAFÉ</t>
  </si>
  <si>
    <t>5137 - INSTITUTO DUARTIANO</t>
  </si>
  <si>
    <t>5138 - COMISIÓN NACIONAL DE ENERGÍA</t>
  </si>
  <si>
    <t>5139 - SUPERINTENDENCIA DE ELECTRICIDAD</t>
  </si>
  <si>
    <t>5140 - INSTITUTO NACIONAL DEL TABACO</t>
  </si>
  <si>
    <t>5143 - INSTITUTO DE DESARROLLO Y CRÉDITO COOPERATIVO</t>
  </si>
  <si>
    <t>5144 - FONDO ESPECIAL PARA EL DESARROLLO AGROPECUARIO</t>
  </si>
  <si>
    <t>5145 - SUPERINTENDENCIA DE VALORES</t>
  </si>
  <si>
    <t>5147 - INSTITUTO NACIONAL DE LA UVA</t>
  </si>
  <si>
    <t>5150 - CONSEJO NACIONAL DE ZONAS FRANCAS</t>
  </si>
  <si>
    <t>5151 - CONSEJO NACIONAL PARA LA NIÑEZ Y LA ADOLESCENCIA</t>
  </si>
  <si>
    <t>5152 - CONSEJO NACIONAL DE ESTANCIAS INFANTILES</t>
  </si>
  <si>
    <t>5154 - INSTITUTO DE INNOVACION EN BIOTECNOLOGIA E INDUSTRIAL (IIBI)</t>
  </si>
  <si>
    <t>5155 - INSTITUTO DE FORMACION TECNICO PROFESIONAL  (INFOTEP )</t>
  </si>
  <si>
    <t>5157 - CORPORACION DOMICANA DE EMPRESAS ESTATALES (CORDE</t>
  </si>
  <si>
    <t>5158 - DIRECCION GENERAL DE ADUANAS</t>
  </si>
  <si>
    <t>5159 - DIRECCION GENERAL DE IMPUESTOS INTERNOS</t>
  </si>
  <si>
    <t>5161 - INSTITUTO DE PROTECCION DE LOS DERECHOS AL CONSUMIDOR</t>
  </si>
  <si>
    <t>5162 - INSTITUTO DOMINICANO DE AVIACION CIVIL</t>
  </si>
  <si>
    <t>5163 - CONSEJO DOMINICANO DE PESCA Y ACUICULTURA</t>
  </si>
  <si>
    <t>5165 - COMISION REGULADORA DE PRACTICAS DESLEALES</t>
  </si>
  <si>
    <t>5166 - COMISION NACIONAL DE DEFENSA DE LA COMPETENCIA</t>
  </si>
  <si>
    <t>5167 - OFICINA NACIONAL DE DEFENSA PUBLICA</t>
  </si>
  <si>
    <t>5168 - ARCHIVO GENERAL DE LA NACION</t>
  </si>
  <si>
    <t>5169 - DIRECCION GENERAL DE CINE (DGCINE)</t>
  </si>
  <si>
    <t>5171 - INSTITUTO DOMINICANO PARA LA CALIDAD (INDOCAL)</t>
  </si>
  <si>
    <t>5172 - ORGANISMO DOMINICANO DE ACREDITACION (ODAC)</t>
  </si>
  <si>
    <t>TOTAL GASTO</t>
  </si>
  <si>
    <t>APLICACIONES FINANCIERAS</t>
  </si>
  <si>
    <t>TOTAL APLICACIONES</t>
  </si>
  <si>
    <t xml:space="preserve">TOTAL GASTO Y APLICACIONES FINANCIERAS </t>
  </si>
  <si>
    <t>Fuente: Sistema de Información de la Gestión Financiera (SIGEF) 
Ley de Presupuesto Reformulado, Ley No. 549-14</t>
  </si>
  <si>
    <t>*Aumento en el monto total del Presupuesto de Gastos Aprobado bajo el amparo del Articulo 27 de la Ley No. 155-13, Ley del Presupuesto General del Estado 2014</t>
  </si>
  <si>
    <t>ENERO - DICIEMBRE 2015</t>
  </si>
  <si>
    <t>5170 - INSTITUTO NACIONAL DE BIENESTAR ESTUDIANTIL</t>
  </si>
  <si>
    <t>5174 - MERCADOS DOMINICANOS DE ABASTO AGROPECUARIO</t>
  </si>
  <si>
    <t>Fuente: Sistema de Información de la Gestión Financiera
Fecha de Imputación: 31 de Diciembre del 2015</t>
  </si>
  <si>
    <t>ENERO - DICIEMBRE 2016</t>
  </si>
  <si>
    <t>5126 - SUPERINTENDENCIA DE BANCOS</t>
  </si>
  <si>
    <t>5164 - CONSEJO NAC. PARA LAS COMUNIDADES DOMINICANAS EN EL EXTERIOR (CONDEX)</t>
  </si>
  <si>
    <t>5175 - CONSEJO NACIONAL DE COMPETITIVIDAD</t>
  </si>
  <si>
    <t>5176 - CONSEJO NACIONAL DE DISCAPACIDAD (CONADIS)</t>
  </si>
  <si>
    <t>5177 - CONSEJO NAC. DE INVESTIGACIONES AGROPECUARIAS Y FORESTALES (CONIAF)</t>
  </si>
  <si>
    <t>5179 - SERVICIO GEOLOGICO NACIONAL</t>
  </si>
  <si>
    <t>5180 - DIRECCION CENTRAL DEL SERVICIO NACIONAL DE SALUD</t>
  </si>
  <si>
    <t>5181 - INSTITUTO GEOGRÁFICO NACIONAL JOSÉ JOAQUÍN HUNGRÍA MORELL</t>
  </si>
  <si>
    <t>Fecha de Registro: 8 de febrero del 2017.
Fuente: Sistema de Información de la Gestión Financiera (SIGEF).</t>
  </si>
  <si>
    <t>ENERO-DICIEMBRE 2017</t>
  </si>
  <si>
    <t>GASTOS (EXCLUYE LOS GASTOS POR CALAMIDAD PÚBLICA)</t>
  </si>
  <si>
    <r>
      <t>GASTOS POR CALAMIDAD P</t>
    </r>
    <r>
      <rPr>
        <b/>
        <sz val="11"/>
        <color theme="0"/>
        <rFont val="Calibri"/>
        <family val="2"/>
      </rPr>
      <t>ÚBLICA</t>
    </r>
  </si>
  <si>
    <t>TOTAL GASTO EJECUTADO</t>
  </si>
  <si>
    <t>5131 - INSTITUTO DOMINICANO DE LAS TELECOMUNICACIONES</t>
  </si>
  <si>
    <t>5136 - INSTITUTO DOMINICANO DEL CAFÉ</t>
  </si>
  <si>
    <t>5142 - FONDO PATRIMONIAL DE LAS EMPRESAS REFORMADAS</t>
  </si>
  <si>
    <t>5178 - FONDO NACIONAL PARA EL MEDIO AMBIENTE Y RECURSOS NATURALES</t>
  </si>
  <si>
    <t>5182 - INSTITUTO NACIONAL DE TRÁNSITO Y TRANSPORTE TERRESTRE</t>
  </si>
  <si>
    <t>TOTAL DE GASTOS</t>
  </si>
  <si>
    <t>TOTAL GASTOS + APLICACIONES</t>
  </si>
  <si>
    <t>Fecha de Registro: 16 de febrero del 2018.
Fuente: Sistema de Información de la Gestión Financiera (SIGEF).</t>
  </si>
  <si>
    <t>El presupuesto aprobado 2017 corresponde a la Ley No. 690-16 de Presupuesto General del Estado 2017</t>
  </si>
  <si>
    <t>El presupuesto reformulado corresponde a la Ley No. 690-16 y Ley 247-17, la cual introduce modificaciones al Presupuesto General del Estado 2017</t>
  </si>
  <si>
    <t>Los gastos por calamidad pública de acuerdo con los decretos de declaratoria de emergencia No. 340-16, No. 341-16, No. 344-16 y No. 346-16.</t>
  </si>
  <si>
    <t>ENERO - DICIEMBRE 2018</t>
  </si>
  <si>
    <t>5104 - DEPARTAMENTO AEROPORTUARIO</t>
  </si>
  <si>
    <t>5140 - INSTITUTO DEL TABACO DE LA REPÚBLICA DOMINICANA</t>
  </si>
  <si>
    <t>5183 - UNIDAD DE ANÁLISIS FINANCIERO (UAF)</t>
  </si>
  <si>
    <t>Fecha de Registro: 7 de febrero del 2019.
Fuente: Sistema de Información de la Gestión Financiera (SIGEF).</t>
  </si>
  <si>
    <t>ENERO - DICIEMBRE 2019</t>
  </si>
  <si>
    <t>5155 - INSTITUTO DE FORMACIÓN TÉCNICO PROFESIONAL (INFOTEP)</t>
  </si>
  <si>
    <t>5168 - ARCHIVO GENERAL DE LA NACIÓN</t>
  </si>
  <si>
    <t>5169 - DIRECCIÓN GENERAL DE CINE (DGCINE)</t>
  </si>
  <si>
    <t>Fecha de Registro: 10 de febrero del 2020.
Fuente: Sistema de Información de la Gestión Financiera (SIGEF).</t>
  </si>
  <si>
    <t>ENERO-DICIEMBRE 2020</t>
  </si>
  <si>
    <t>PRESUPUESTO INICIAL*</t>
  </si>
  <si>
    <t>PRESUPUESTO VIGENTE**</t>
  </si>
  <si>
    <t>5154 - INSTITUTO DE INNOVACIÓN  EN BIOTECNOLOGÍA E INDUSTRIAL (IIBI)</t>
  </si>
  <si>
    <t>5157 - CORPORACIÓN DOMICANA DE EMPRESAS ESTATALES (CORDE)</t>
  </si>
  <si>
    <t>5159 - DIRECCIÓN GENERAL DE IMPUESTOS INTERNOS</t>
  </si>
  <si>
    <t>5161 - INSTITUTO DE PROTECCIÓN DE LOS DERECHOS AL CONSUMIDOR</t>
  </si>
  <si>
    <t>5162 - INSTITUTO DOMINICANO DE AVIACIÓN CIVIL</t>
  </si>
  <si>
    <t>5165 - COMISIÓN REGULADORA DE PRÁCTICAS DESLEALES</t>
  </si>
  <si>
    <t>5167 - OFICINA NACIONAL DE DEFENSA PÚBLICA</t>
  </si>
  <si>
    <t>5172 - ORGANISMO DOMINICANO DE ACREDITACIÓN  (ODAC)</t>
  </si>
  <si>
    <t>5179 - SERVICIO GEOLÓGICO NACIONAL</t>
  </si>
  <si>
    <t>5180 - DIRECCIÓN CENTRAL DEL SERVICIO NACIONAL DE SALUD</t>
  </si>
  <si>
    <t>5184 - DIRECCIÓN GENERAL DE ALIANZAS PÚBLICO-PRIVADAS</t>
  </si>
  <si>
    <t>TOTAL GASTOS</t>
  </si>
  <si>
    <t>TOTAL APLICACIONES FINANCIERAS</t>
  </si>
  <si>
    <t xml:space="preserve">TOTAL GASTOS Y APLICACIONES FINANCIERAS </t>
  </si>
  <si>
    <t>*Presupuesto Inicial: Ley No. 506-19 de Presupuesto General del Estado 2020.</t>
  </si>
  <si>
    <t>**Presupuesto Vigente: Ley No. 222-20 que modifica las leyes No. 506-19 y No. 68-20 de Presupuesto General de Estado 2020.</t>
  </si>
  <si>
    <t>Fecha de registro: 20 de febrero del 2021.</t>
  </si>
  <si>
    <t>Fuente: Sistema de Información de la Gestión Financiera (SIGEF).</t>
  </si>
  <si>
    <t>01 - DIRECCION CENTRAL DEL SERVICIO NACIONAL DE SALUD</t>
  </si>
  <si>
    <t>0001 - DIRECCIÓN CENTRAL DEL SERVICIO NACIONAL DE SALUD</t>
  </si>
  <si>
    <t>0002 - HOSPITAL GENERAL DR. VINICIO CALVENTI</t>
  </si>
  <si>
    <t>0004 - HOSPITAL REGIONAL DR. MARCELINO VELEZ SANTANA</t>
  </si>
  <si>
    <t>0005 - HOSPITAL TRAUMATOLOGICO QUIRURGICO PROFESOR JUAN BOSCH</t>
  </si>
  <si>
    <t>0006 - HOSPITAL TRAUMATOLOGICO DR. NEY ARIAS LORA</t>
  </si>
  <si>
    <t>0007 - INSTITUTO NACIONAL DEL CANCER ROSA EMILIA SANCHEZ PEREZ DE TAVAREZ</t>
  </si>
  <si>
    <t>0008 - HOSPITAL PEDIATRICO DR. HUGO MENDOZA, CIUDAD DE LA SALUD</t>
  </si>
  <si>
    <t>0009 - HOSPITAL MATERNO DR. REYNALDO ALMANZAR, CIUDAD DE LA SALUD</t>
  </si>
  <si>
    <t>0010 - CENTRO CARDIO - NEURO OFTALMOLÓGICO Y DE TRASPLANTE (CECANOT)</t>
  </si>
  <si>
    <t>0011 - CENTRO DE EDUCACIÓN MÉDICA DE AMISTAD DOMINICO - JAPONÉS (CEMADOJA)</t>
  </si>
  <si>
    <t>0012 - HOSPITAL GENERAL Y DE ESPECIALIDADES NUESTRA SRA. DE LA ALTAGRACIA</t>
  </si>
  <si>
    <t>0013 - CIUDAD SANITARIA LUIS EDUARDO AYBAR</t>
  </si>
  <si>
    <t>*Cifras Preliminares.</t>
  </si>
  <si>
    <t>5111 - INSITUTO AGRARIO DOMINICANO</t>
  </si>
  <si>
    <t>Presupuesto Inicial</t>
  </si>
  <si>
    <t>Ley No. 237-20</t>
  </si>
  <si>
    <t>Ley No. 345-21</t>
  </si>
  <si>
    <t>0014 - HOSPITAL MATERNO-INFANTIL SAN LORENZO DE LOS MINA</t>
  </si>
  <si>
    <t>0010 - CENTRO CARDIO-NEURO OFTALMOLÓGICO Y DE TRASPLANTE (CECANOT)</t>
  </si>
  <si>
    <t>0011 - CENTRO DE EDUCACIÓN MÉDICA DE AMISTAD DOMINICO-JAPONÉS (CEMADOJA)</t>
  </si>
  <si>
    <t>ENERO-DICIEMBRE 2021*</t>
  </si>
  <si>
    <t>Presupuesto</t>
  </si>
  <si>
    <t>Vigente</t>
  </si>
  <si>
    <t>Fecha de registro: 08 de febrero de 2022</t>
  </si>
  <si>
    <t>Notas:</t>
  </si>
  <si>
    <t>MAYO-2022</t>
  </si>
  <si>
    <t>Fecha de registro: 15 de junio del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</si>
</sst>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 * #,##0.00_ ;_ * \-#,##0.00_ ;_ * &quot;-&quot;??_ ;_ @_ "/>
    <numFmt numFmtId="167" formatCode="_-* #,##0.0_-;\-* #,##0.0_-;_-* &quot;-&quot;??_-;_-@_-"/>
    <numFmt numFmtId="168" formatCode="#,##0.00000000_);\(#,##0.00000000\)"/>
    <numFmt numFmtId="169" formatCode="_(* #,##0.0_);_(* \(#,##0.0\);_(* &quot;-&quot;?_);_(@_)"/>
    <numFmt numFmtId="170" formatCode="_(#,##0.0000000000000,,_);_(* \(#,##0.000000000000000000\);_(* &quot;-&quot;??_);_(@_)"/>
    <numFmt numFmtId="171" formatCode="_(#,##0.0,,_);_(* \(#,##0.000000\);_(* &quot;-&quot;??_);_(@_)"/>
    <numFmt numFmtId="172" formatCode="_-* #,##0_-;\-* #,##0_-;_-* &quot;-&quot;??_-;_-@_-"/>
    <numFmt numFmtId="173" formatCode="#,##0.0_);\(#,##0.0\)"/>
    <numFmt numFmtId="174" formatCode="#,##0.0,,"/>
    <numFmt numFmtId="175" formatCode="0.000000000000000000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3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4546A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/>
    <xf numFmtId="0" fontId="0" fillId="0" borderId="2" xfId="0" applyFont="1" applyBorder="1"/>
    <xf numFmtId="0" fontId="6" fillId="0" borderId="0" xfId="0" applyNumberFormat="1" applyFont="1" applyFill="1" applyBorder="1" applyAlignment="1">
      <alignment vertical="top" wrapText="1" readingOrder="1"/>
    </xf>
    <xf numFmtId="49" fontId="6" fillId="0" borderId="3" xfId="0" applyNumberFormat="1" applyFont="1" applyFill="1" applyBorder="1" applyAlignment="1">
      <alignment horizontal="left" wrapText="1" readingOrder="1"/>
    </xf>
    <xf numFmtId="164" fontId="0" fillId="0" borderId="0" xfId="1" applyFont="1"/>
    <xf numFmtId="165" fontId="0" fillId="0" borderId="0" xfId="0" applyNumberFormat="1" applyFont="1" applyAlignment="1">
      <alignment vertical="top" wrapText="1"/>
    </xf>
    <xf numFmtId="164" fontId="6" fillId="0" borderId="0" xfId="1" applyFont="1" applyFill="1" applyBorder="1" applyAlignment="1">
      <alignment horizontal="center" vertical="top" wrapText="1" readingOrder="1"/>
    </xf>
    <xf numFmtId="0" fontId="6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vertical="center"/>
    </xf>
    <xf numFmtId="43" fontId="0" fillId="0" borderId="0" xfId="0" applyNumberFormat="1" applyFont="1"/>
    <xf numFmtId="0" fontId="0" fillId="0" borderId="0" xfId="0" applyAlignment="1">
      <alignment horizontal="left" indent="1"/>
    </xf>
    <xf numFmtId="0" fontId="10" fillId="0" borderId="0" xfId="0" applyFont="1" applyAlignment="1">
      <alignment vertical="top" wrapText="1"/>
    </xf>
    <xf numFmtId="164" fontId="10" fillId="0" borderId="0" xfId="1" applyFont="1" applyAlignment="1">
      <alignment vertical="top" wrapText="1"/>
    </xf>
    <xf numFmtId="164" fontId="3" fillId="4" borderId="4" xfId="1" applyFont="1" applyFill="1" applyBorder="1" applyAlignment="1">
      <alignment horizontal="center" vertical="center"/>
    </xf>
    <xf numFmtId="167" fontId="0" fillId="0" borderId="0" xfId="1" applyNumberFormat="1" applyFont="1"/>
    <xf numFmtId="167" fontId="6" fillId="0" borderId="0" xfId="1" applyNumberFormat="1" applyFont="1" applyFill="1" applyBorder="1" applyAlignment="1">
      <alignment horizontal="center" vertical="top" wrapText="1" readingOrder="1"/>
    </xf>
    <xf numFmtId="167" fontId="3" fillId="4" borderId="4" xfId="1" applyNumberFormat="1" applyFont="1" applyFill="1" applyBorder="1" applyAlignment="1">
      <alignment horizontal="center" vertical="center"/>
    </xf>
    <xf numFmtId="167" fontId="0" fillId="0" borderId="0" xfId="1" applyNumberFormat="1" applyFont="1" applyAlignment="1">
      <alignment horizontal="right"/>
    </xf>
    <xf numFmtId="167" fontId="3" fillId="4" borderId="4" xfId="1" applyNumberFormat="1" applyFont="1" applyFill="1" applyBorder="1" applyAlignment="1">
      <alignment horizontal="right" vertical="center"/>
    </xf>
    <xf numFmtId="167" fontId="4" fillId="0" borderId="0" xfId="1" applyNumberFormat="1" applyFont="1" applyAlignment="1">
      <alignment horizontal="right" vertical="center"/>
    </xf>
    <xf numFmtId="167" fontId="9" fillId="0" borderId="0" xfId="0" applyNumberFormat="1" applyFont="1" applyBorder="1" applyAlignment="1">
      <alignment horizontal="left" vertical="top" wrapText="1"/>
    </xf>
    <xf numFmtId="167" fontId="10" fillId="0" borderId="0" xfId="1" applyNumberFormat="1" applyFont="1" applyAlignment="1">
      <alignment vertical="top" wrapText="1"/>
    </xf>
    <xf numFmtId="167" fontId="0" fillId="0" borderId="0" xfId="1" applyNumberFormat="1" applyFont="1" applyAlignment="1">
      <alignment vertical="center"/>
    </xf>
    <xf numFmtId="164" fontId="9" fillId="0" borderId="5" xfId="1" applyFont="1" applyBorder="1" applyAlignment="1">
      <alignment horizontal="left" vertical="top" wrapText="1"/>
    </xf>
    <xf numFmtId="167" fontId="3" fillId="3" borderId="4" xfId="1" applyNumberFormat="1" applyFont="1" applyFill="1" applyBorder="1" applyAlignment="1">
      <alignment horizontal="right" vertical="center"/>
    </xf>
    <xf numFmtId="167" fontId="3" fillId="3" borderId="2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0" borderId="0" xfId="1" applyFont="1" applyAlignment="1">
      <alignment vertical="center"/>
    </xf>
    <xf numFmtId="164" fontId="0" fillId="0" borderId="0" xfId="1" applyFont="1" applyBorder="1" applyAlignment="1">
      <alignment vertical="center"/>
    </xf>
    <xf numFmtId="0" fontId="9" fillId="0" borderId="0" xfId="0" applyFont="1" applyBorder="1" applyAlignment="1">
      <alignment horizontal="left" vertical="top" wrapText="1"/>
    </xf>
    <xf numFmtId="165" fontId="3" fillId="4" borderId="2" xfId="3" applyNumberFormat="1" applyFont="1" applyFill="1" applyBorder="1" applyAlignment="1">
      <alignment horizontal="center" vertical="center"/>
    </xf>
    <xf numFmtId="165" fontId="3" fillId="3" borderId="2" xfId="3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15" fillId="0" borderId="0" xfId="0" applyFont="1" applyFill="1" applyBorder="1"/>
    <xf numFmtId="168" fontId="15" fillId="0" borderId="0" xfId="0" applyNumberFormat="1" applyFont="1" applyFill="1" applyBorder="1"/>
    <xf numFmtId="166" fontId="15" fillId="0" borderId="0" xfId="2" applyFont="1" applyFill="1" applyBorder="1"/>
    <xf numFmtId="169" fontId="15" fillId="0" borderId="0" xfId="0" applyNumberFormat="1" applyFont="1" applyFill="1" applyBorder="1"/>
    <xf numFmtId="39" fontId="0" fillId="0" borderId="0" xfId="0" applyNumberFormat="1" applyFont="1"/>
    <xf numFmtId="165" fontId="4" fillId="0" borderId="0" xfId="2" applyNumberFormat="1" applyFont="1"/>
    <xf numFmtId="166" fontId="6" fillId="0" borderId="0" xfId="2" applyFont="1" applyFill="1" applyBorder="1" applyAlignment="1">
      <alignment vertical="center" wrapText="1" readingOrder="1"/>
    </xf>
    <xf numFmtId="166" fontId="6" fillId="0" borderId="0" xfId="2" applyFont="1" applyFill="1" applyBorder="1" applyAlignment="1">
      <alignment horizontal="right" vertical="center" wrapText="1" readingOrder="1"/>
    </xf>
    <xf numFmtId="170" fontId="15" fillId="0" borderId="0" xfId="0" applyNumberFormat="1" applyFont="1" applyFill="1" applyBorder="1"/>
    <xf numFmtId="0" fontId="13" fillId="0" borderId="0" xfId="0" applyNumberFormat="1" applyFont="1" applyFill="1" applyBorder="1" applyAlignment="1">
      <alignment vertical="center" wrapText="1" readingOrder="1"/>
    </xf>
    <xf numFmtId="171" fontId="15" fillId="0" borderId="0" xfId="0" applyNumberFormat="1" applyFont="1" applyFill="1" applyBorder="1"/>
    <xf numFmtId="171" fontId="13" fillId="0" borderId="0" xfId="0" applyNumberFormat="1" applyFont="1" applyFill="1" applyBorder="1" applyAlignment="1">
      <alignment vertical="center" wrapText="1" readingOrder="1"/>
    </xf>
    <xf numFmtId="165" fontId="15" fillId="0" borderId="0" xfId="3" applyNumberFormat="1" applyFont="1" applyFill="1" applyBorder="1"/>
    <xf numFmtId="165" fontId="0" fillId="0" borderId="8" xfId="3" applyNumberFormat="1" applyFont="1" applyBorder="1" applyAlignment="1">
      <alignment horizontal="right" indent="2"/>
    </xf>
    <xf numFmtId="165" fontId="0" fillId="0" borderId="0" xfId="3" applyNumberFormat="1" applyFont="1" applyBorder="1" applyAlignment="1">
      <alignment horizontal="right" indent="2"/>
    </xf>
    <xf numFmtId="165" fontId="4" fillId="0" borderId="9" xfId="3" applyNumberFormat="1" applyFont="1" applyBorder="1" applyAlignment="1">
      <alignment horizontal="right"/>
    </xf>
    <xf numFmtId="0" fontId="17" fillId="0" borderId="0" xfId="0" applyFont="1" applyFill="1" applyBorder="1"/>
    <xf numFmtId="165" fontId="18" fillId="3" borderId="2" xfId="3" applyNumberFormat="1" applyFont="1" applyFill="1" applyBorder="1" applyAlignment="1">
      <alignment horizontal="center" vertical="center"/>
    </xf>
    <xf numFmtId="171" fontId="0" fillId="0" borderId="0" xfId="2" applyNumberFormat="1" applyFont="1"/>
    <xf numFmtId="0" fontId="3" fillId="8" borderId="4" xfId="0" applyFont="1" applyFill="1" applyBorder="1" applyAlignment="1">
      <alignment horizontal="center" vertical="center"/>
    </xf>
    <xf numFmtId="167" fontId="3" fillId="8" borderId="4" xfId="1" applyNumberFormat="1" applyFont="1" applyFill="1" applyBorder="1" applyAlignment="1">
      <alignment horizontal="center" vertical="center"/>
    </xf>
    <xf numFmtId="167" fontId="3" fillId="9" borderId="4" xfId="1" applyNumberFormat="1" applyFont="1" applyFill="1" applyBorder="1" applyAlignment="1">
      <alignment horizontal="center" vertical="center"/>
    </xf>
    <xf numFmtId="167" fontId="0" fillId="0" borderId="0" xfId="0" applyNumberFormat="1" applyFont="1" applyAlignment="1"/>
    <xf numFmtId="167" fontId="0" fillId="0" borderId="0" xfId="0" applyNumberFormat="1" applyBorder="1"/>
    <xf numFmtId="0" fontId="0" fillId="0" borderId="0" xfId="0" applyBorder="1"/>
    <xf numFmtId="167" fontId="3" fillId="8" borderId="4" xfId="0" applyNumberFormat="1" applyFont="1" applyFill="1" applyBorder="1" applyAlignment="1">
      <alignment horizontal="center" vertical="center"/>
    </xf>
    <xf numFmtId="167" fontId="3" fillId="3" borderId="4" xfId="1" applyNumberFormat="1" applyFont="1" applyFill="1" applyBorder="1" applyAlignment="1">
      <alignment horizontal="center" vertical="center"/>
    </xf>
    <xf numFmtId="164" fontId="9" fillId="0" borderId="0" xfId="1" applyFont="1" applyBorder="1" applyAlignment="1">
      <alignment horizontal="left" vertical="top" wrapText="1"/>
    </xf>
    <xf numFmtId="167" fontId="0" fillId="0" borderId="0" xfId="0" applyNumberFormat="1" applyFont="1"/>
    <xf numFmtId="0" fontId="9" fillId="0" borderId="0" xfId="0" applyFont="1" applyAlignment="1">
      <alignment vertical="top" wrapText="1"/>
    </xf>
    <xf numFmtId="165" fontId="3" fillId="4" borderId="4" xfId="3" applyNumberFormat="1" applyFont="1" applyFill="1" applyBorder="1" applyAlignment="1">
      <alignment horizontal="center" vertical="center"/>
    </xf>
    <xf numFmtId="165" fontId="3" fillId="4" borderId="7" xfId="3" applyNumberFormat="1" applyFont="1" applyFill="1" applyBorder="1" applyAlignment="1">
      <alignment horizontal="center" vertical="center"/>
    </xf>
    <xf numFmtId="165" fontId="3" fillId="4" borderId="6" xfId="3" applyNumberFormat="1" applyFont="1" applyFill="1" applyBorder="1" applyAlignment="1">
      <alignment horizontal="center" vertical="center"/>
    </xf>
    <xf numFmtId="165" fontId="2" fillId="0" borderId="0" xfId="3" applyNumberFormat="1" applyFont="1"/>
    <xf numFmtId="0" fontId="15" fillId="5" borderId="0" xfId="0" applyFont="1" applyFill="1" applyBorder="1"/>
    <xf numFmtId="0" fontId="14" fillId="0" borderId="0" xfId="0" applyNumberFormat="1" applyFont="1" applyFill="1" applyBorder="1" applyAlignment="1">
      <alignment vertical="center" readingOrder="1"/>
    </xf>
    <xf numFmtId="0" fontId="13" fillId="0" borderId="0" xfId="0" applyNumberFormat="1" applyFont="1" applyFill="1" applyBorder="1" applyAlignment="1">
      <alignment vertical="center" readingOrder="1"/>
    </xf>
    <xf numFmtId="170" fontId="15" fillId="0" borderId="0" xfId="0" applyNumberFormat="1" applyFont="1" applyFill="1" applyBorder="1" applyAlignment="1"/>
    <xf numFmtId="0" fontId="15" fillId="0" borderId="0" xfId="0" applyFont="1" applyFill="1" applyBorder="1" applyAlignment="1"/>
    <xf numFmtId="165" fontId="4" fillId="0" borderId="0" xfId="2" applyNumberFormat="1" applyFont="1" applyAlignment="1"/>
    <xf numFmtId="166" fontId="6" fillId="0" borderId="0" xfId="2" applyFont="1" applyFill="1" applyBorder="1" applyAlignment="1">
      <alignment horizontal="right" vertical="center" readingOrder="1"/>
    </xf>
    <xf numFmtId="166" fontId="6" fillId="0" borderId="0" xfId="2" applyFont="1" applyFill="1" applyBorder="1" applyAlignment="1">
      <alignment vertical="center" readingOrder="1"/>
    </xf>
    <xf numFmtId="166" fontId="15" fillId="0" borderId="0" xfId="2" applyFont="1" applyFill="1" applyBorder="1" applyAlignment="1"/>
    <xf numFmtId="169" fontId="15" fillId="0" borderId="0" xfId="0" applyNumberFormat="1" applyFont="1" applyFill="1" applyBorder="1" applyAlignment="1"/>
    <xf numFmtId="39" fontId="0" fillId="0" borderId="0" xfId="0" applyNumberFormat="1" applyFont="1" applyAlignment="1"/>
    <xf numFmtId="165" fontId="15" fillId="1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/>
    <xf numFmtId="0" fontId="15" fillId="10" borderId="0" xfId="0" applyFont="1" applyFill="1" applyBorder="1" applyAlignment="1">
      <alignment horizontal="left" vertical="center"/>
    </xf>
    <xf numFmtId="0" fontId="15" fillId="10" borderId="0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167" fontId="2" fillId="0" borderId="0" xfId="1" applyNumberFormat="1" applyFont="1" applyAlignment="1">
      <alignment horizontal="right" vertical="center"/>
    </xf>
    <xf numFmtId="164" fontId="15" fillId="0" borderId="0" xfId="1" applyFont="1" applyFill="1" applyBorder="1"/>
    <xf numFmtId="164" fontId="6" fillId="0" borderId="0" xfId="1" applyFont="1" applyFill="1" applyBorder="1" applyAlignment="1">
      <alignment vertical="center" wrapText="1" readingOrder="1"/>
    </xf>
    <xf numFmtId="0" fontId="4" fillId="0" borderId="0" xfId="0" applyFont="1" applyAlignment="1">
      <alignment vertical="top"/>
    </xf>
    <xf numFmtId="0" fontId="4" fillId="0" borderId="0" xfId="0" applyFont="1" applyAlignment="1"/>
    <xf numFmtId="171" fontId="2" fillId="0" borderId="0" xfId="3" applyNumberFormat="1" applyFont="1"/>
    <xf numFmtId="171" fontId="3" fillId="4" borderId="4" xfId="1" applyNumberFormat="1" applyFont="1" applyFill="1" applyBorder="1" applyAlignment="1">
      <alignment horizontal="right" vertical="center"/>
    </xf>
    <xf numFmtId="167" fontId="0" fillId="0" borderId="0" xfId="1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171" fontId="3" fillId="3" borderId="2" xfId="3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5" fillId="0" borderId="0" xfId="0" applyFont="1"/>
    <xf numFmtId="43" fontId="3" fillId="4" borderId="4" xfId="3" applyFont="1" applyFill="1" applyBorder="1" applyAlignment="1">
      <alignment horizontal="center" vertical="center"/>
    </xf>
    <xf numFmtId="0" fontId="17" fillId="0" borderId="0" xfId="0" applyFont="1"/>
    <xf numFmtId="0" fontId="15" fillId="10" borderId="0" xfId="0" applyFont="1" applyFill="1" applyAlignment="1">
      <alignment vertical="center"/>
    </xf>
    <xf numFmtId="0" fontId="15" fillId="5" borderId="0" xfId="0" applyFont="1" applyFill="1"/>
    <xf numFmtId="0" fontId="4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vertical="center" readingOrder="1"/>
    </xf>
    <xf numFmtId="170" fontId="15" fillId="0" borderId="0" xfId="0" applyNumberFormat="1" applyFont="1"/>
    <xf numFmtId="0" fontId="4" fillId="0" borderId="0" xfId="0" applyFont="1"/>
    <xf numFmtId="169" fontId="15" fillId="0" borderId="0" xfId="0" applyNumberFormat="1" applyFont="1"/>
    <xf numFmtId="39" fontId="0" fillId="0" borderId="0" xfId="0" applyNumberFormat="1"/>
    <xf numFmtId="168" fontId="15" fillId="0" borderId="0" xfId="0" applyNumberFormat="1" applyFont="1"/>
    <xf numFmtId="167" fontId="3" fillId="4" borderId="10" xfId="1" applyNumberFormat="1" applyFont="1" applyFill="1" applyBorder="1" applyAlignment="1">
      <alignment horizontal="center" vertical="center"/>
    </xf>
    <xf numFmtId="4" fontId="21" fillId="0" borderId="0" xfId="0" applyNumberFormat="1" applyFont="1" applyFill="1" applyBorder="1" applyAlignment="1">
      <alignment wrapText="1"/>
    </xf>
    <xf numFmtId="171" fontId="3" fillId="4" borderId="13" xfId="1" applyNumberFormat="1" applyFont="1" applyFill="1" applyBorder="1" applyAlignment="1">
      <alignment horizontal="right" vertical="center"/>
    </xf>
    <xf numFmtId="171" fontId="0" fillId="0" borderId="0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43" fontId="3" fillId="4" borderId="2" xfId="3" applyFont="1" applyFill="1" applyBorder="1" applyAlignment="1">
      <alignment horizontal="center" vertical="center"/>
    </xf>
    <xf numFmtId="173" fontId="15" fillId="0" borderId="0" xfId="0" applyNumberFormat="1" applyFont="1" applyFill="1" applyBorder="1" applyAlignment="1"/>
    <xf numFmtId="172" fontId="3" fillId="11" borderId="8" xfId="1" applyNumberFormat="1" applyFont="1" applyFill="1" applyBorder="1" applyAlignment="1">
      <alignment horizontal="center" vertical="center" wrapText="1"/>
    </xf>
    <xf numFmtId="172" fontId="3" fillId="11" borderId="1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172" fontId="3" fillId="11" borderId="1" xfId="1" applyNumberFormat="1" applyFont="1" applyFill="1" applyBorder="1" applyAlignment="1">
      <alignment horizontal="center" vertical="center" wrapText="1"/>
    </xf>
    <xf numFmtId="172" fontId="3" fillId="11" borderId="10" xfId="1" applyNumberFormat="1" applyFont="1" applyFill="1" applyBorder="1" applyAlignment="1">
      <alignment horizontal="center" vertical="center" wrapText="1"/>
    </xf>
    <xf numFmtId="4" fontId="21" fillId="0" borderId="0" xfId="0" applyNumberFormat="1" applyFont="1" applyAlignment="1">
      <alignment wrapText="1"/>
    </xf>
    <xf numFmtId="165" fontId="18" fillId="3" borderId="10" xfId="3" applyNumberFormat="1" applyFont="1" applyFill="1" applyBorder="1" applyAlignment="1">
      <alignment horizontal="center" vertical="center"/>
    </xf>
    <xf numFmtId="174" fontId="9" fillId="0" borderId="5" xfId="0" applyNumberFormat="1" applyFont="1" applyBorder="1" applyAlignment="1">
      <alignment horizontal="left" vertical="top"/>
    </xf>
    <xf numFmtId="174" fontId="15" fillId="0" borderId="0" xfId="0" applyNumberFormat="1" applyFont="1"/>
    <xf numFmtId="173" fontId="15" fillId="0" borderId="0" xfId="0" applyNumberFormat="1" applyFont="1"/>
    <xf numFmtId="175" fontId="15" fillId="0" borderId="0" xfId="0" applyNumberFormat="1" applyFont="1"/>
    <xf numFmtId="164" fontId="15" fillId="0" borderId="0" xfId="1" applyFont="1" applyFill="1" applyBorder="1" applyAlignment="1"/>
    <xf numFmtId="164" fontId="9" fillId="0" borderId="5" xfId="1" applyFont="1" applyBorder="1" applyAlignment="1">
      <alignment horizontal="left" vertical="top"/>
    </xf>
    <xf numFmtId="164" fontId="9" fillId="0" borderId="5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 wrapText="1" readingOrder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16" fillId="6" borderId="2" xfId="0" applyNumberFormat="1" applyFont="1" applyFill="1" applyBorder="1" applyAlignment="1">
      <alignment horizontal="center" vertical="center" wrapText="1" readingOrder="1"/>
    </xf>
    <xf numFmtId="0" fontId="3" fillId="7" borderId="2" xfId="0" applyNumberFormat="1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vertical="center" wrapText="1" readingOrder="1"/>
    </xf>
    <xf numFmtId="0" fontId="5" fillId="0" borderId="0" xfId="0" applyNumberFormat="1" applyFont="1" applyFill="1" applyBorder="1" applyAlignment="1">
      <alignment horizontal="center" vertical="center" wrapText="1" readingOrder="1"/>
    </xf>
    <xf numFmtId="0" fontId="7" fillId="0" borderId="1" xfId="0" applyNumberFormat="1" applyFont="1" applyFill="1" applyBorder="1" applyAlignment="1">
      <alignment horizontal="center" vertical="top" wrapText="1" readingOrder="1"/>
    </xf>
    <xf numFmtId="0" fontId="7" fillId="0" borderId="0" xfId="0" applyNumberFormat="1" applyFont="1" applyFill="1" applyBorder="1" applyAlignment="1">
      <alignment horizontal="center" vertical="top" wrapText="1" readingOrder="1"/>
    </xf>
    <xf numFmtId="0" fontId="8" fillId="0" borderId="1" xfId="0" applyNumberFormat="1" applyFont="1" applyFill="1" applyBorder="1" applyAlignment="1">
      <alignment horizontal="center" vertical="top" wrapText="1" readingOrder="1"/>
    </xf>
    <xf numFmtId="0" fontId="8" fillId="0" borderId="0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67" fontId="3" fillId="9" borderId="3" xfId="1" applyNumberFormat="1" applyFont="1" applyFill="1" applyBorder="1" applyAlignment="1">
      <alignment horizontal="center" vertical="center"/>
    </xf>
    <xf numFmtId="167" fontId="3" fillId="9" borderId="2" xfId="1" applyNumberFormat="1" applyFont="1" applyFill="1" applyBorder="1" applyAlignment="1">
      <alignment horizontal="center" vertical="center"/>
    </xf>
    <xf numFmtId="164" fontId="3" fillId="3" borderId="2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 wrapText="1" readingOrder="1"/>
    </xf>
    <xf numFmtId="43" fontId="3" fillId="4" borderId="2" xfId="3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6">
    <cellStyle name="Millares" xfId="1" builtinId="3"/>
    <cellStyle name="Millares 2" xfId="2" xr:uid="{00000000-0005-0000-0000-000001000000}"/>
    <cellStyle name="Millares 3" xfId="3" xr:uid="{00000000-0005-0000-0000-000002000000}"/>
    <cellStyle name="Millares 3 2" xfId="5" xr:uid="{00000000-0005-0000-0000-000003000000}"/>
    <cellStyle name="Normal" xfId="0" builtinId="0"/>
    <cellStyle name="Normal 2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1869701"/>
        </a:xfrm>
        <a:prstGeom prst="rect">
          <a:avLst/>
        </a:prstGeom>
      </xdr:spPr>
    </xdr:pic>
    <xdr:clientData/>
  </xdr:twoCellAnchor>
  <xdr:oneCellAnchor>
    <xdr:from>
      <xdr:col>15</xdr:col>
      <xdr:colOff>387421</xdr:colOff>
      <xdr:row>1</xdr:row>
      <xdr:rowOff>11243</xdr:rowOff>
    </xdr:from>
    <xdr:ext cx="1473827" cy="755174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1073" y="203883"/>
          <a:ext cx="1473827" cy="755174"/>
        </a:xfrm>
        <a:prstGeom prst="rect">
          <a:avLst/>
        </a:prstGeom>
      </xdr:spPr>
    </xdr:pic>
    <xdr:clientData/>
  </xdr:oneCellAnchor>
  <xdr:oneCellAnchor>
    <xdr:from>
      <xdr:col>1</xdr:col>
      <xdr:colOff>400050</xdr:colOff>
      <xdr:row>0</xdr:row>
      <xdr:rowOff>147918</xdr:rowOff>
    </xdr:from>
    <xdr:ext cx="895350" cy="889207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147918"/>
          <a:ext cx="895350" cy="8892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2384051"/>
        </a:xfrm>
        <a:prstGeom prst="rect">
          <a:avLst/>
        </a:prstGeom>
      </xdr:spPr>
    </xdr:pic>
    <xdr:clientData/>
  </xdr:twoCellAnchor>
  <xdr:oneCellAnchor>
    <xdr:from>
      <xdr:col>15</xdr:col>
      <xdr:colOff>590763</xdr:colOff>
      <xdr:row>0</xdr:row>
      <xdr:rowOff>161074</xdr:rowOff>
    </xdr:from>
    <xdr:ext cx="1473827" cy="755174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4078" y="161074"/>
          <a:ext cx="1473827" cy="755174"/>
        </a:xfrm>
        <a:prstGeom prst="rect">
          <a:avLst/>
        </a:prstGeom>
      </xdr:spPr>
    </xdr:pic>
    <xdr:clientData/>
  </xdr:oneCellAnchor>
  <xdr:oneCellAnchor>
    <xdr:from>
      <xdr:col>1</xdr:col>
      <xdr:colOff>400050</xdr:colOff>
      <xdr:row>0</xdr:row>
      <xdr:rowOff>147918</xdr:rowOff>
    </xdr:from>
    <xdr:ext cx="895350" cy="889207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47918"/>
          <a:ext cx="895350" cy="8892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2384051"/>
        </a:xfrm>
        <a:prstGeom prst="rect">
          <a:avLst/>
        </a:prstGeom>
      </xdr:spPr>
    </xdr:pic>
    <xdr:clientData/>
  </xdr:twoCellAnchor>
  <xdr:oneCellAnchor>
    <xdr:from>
      <xdr:col>14</xdr:col>
      <xdr:colOff>762000</xdr:colOff>
      <xdr:row>1</xdr:row>
      <xdr:rowOff>11243</xdr:rowOff>
    </xdr:from>
    <xdr:ext cx="1473827" cy="755174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0" y="201743"/>
          <a:ext cx="1473827" cy="755174"/>
        </a:xfrm>
        <a:prstGeom prst="rect">
          <a:avLst/>
        </a:prstGeom>
      </xdr:spPr>
    </xdr:pic>
    <xdr:clientData/>
  </xdr:oneCellAnchor>
  <xdr:oneCellAnchor>
    <xdr:from>
      <xdr:col>1</xdr:col>
      <xdr:colOff>400050</xdr:colOff>
      <xdr:row>0</xdr:row>
      <xdr:rowOff>147918</xdr:rowOff>
    </xdr:from>
    <xdr:ext cx="895350" cy="889207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47918"/>
          <a:ext cx="895350" cy="88920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100693</xdr:colOff>
      <xdr:row>1</xdr:row>
      <xdr:rowOff>0</xdr:rowOff>
    </xdr:from>
    <xdr:ext cx="863575" cy="85765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343" y="190500"/>
          <a:ext cx="863575" cy="857650"/>
        </a:xfrm>
        <a:prstGeom prst="rect">
          <a:avLst/>
        </a:prstGeom>
      </xdr:spPr>
    </xdr:pic>
    <xdr:clientData/>
  </xdr:oneCellAnchor>
  <xdr:oneCellAnchor>
    <xdr:from>
      <xdr:col>41</xdr:col>
      <xdr:colOff>459052</xdr:colOff>
      <xdr:row>1</xdr:row>
      <xdr:rowOff>82815</xdr:rowOff>
    </xdr:from>
    <xdr:ext cx="1536071" cy="787067"/>
    <xdr:pic>
      <xdr:nvPicPr>
        <xdr:cNvPr id="3" name="3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34135" y="273315"/>
          <a:ext cx="1536071" cy="7870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336176</xdr:colOff>
      <xdr:row>9</xdr:row>
      <xdr:rowOff>112619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36176" cy="18271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2384051"/>
        </a:xfrm>
        <a:prstGeom prst="rect">
          <a:avLst/>
        </a:prstGeom>
      </xdr:spPr>
    </xdr:pic>
    <xdr:clientData/>
  </xdr:twoCellAnchor>
  <xdr:oneCellAnchor>
    <xdr:from>
      <xdr:col>15</xdr:col>
      <xdr:colOff>483742</xdr:colOff>
      <xdr:row>0</xdr:row>
      <xdr:rowOff>96860</xdr:rowOff>
    </xdr:from>
    <xdr:ext cx="1473827" cy="755174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6411" y="96860"/>
          <a:ext cx="1473827" cy="755174"/>
        </a:xfrm>
        <a:prstGeom prst="rect">
          <a:avLst/>
        </a:prstGeom>
      </xdr:spPr>
    </xdr:pic>
    <xdr:clientData/>
  </xdr:oneCellAnchor>
  <xdr:oneCellAnchor>
    <xdr:from>
      <xdr:col>1</xdr:col>
      <xdr:colOff>400050</xdr:colOff>
      <xdr:row>0</xdr:row>
      <xdr:rowOff>147918</xdr:rowOff>
    </xdr:from>
    <xdr:ext cx="895350" cy="889207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47918"/>
          <a:ext cx="895350" cy="88920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2384051"/>
        </a:xfrm>
        <a:prstGeom prst="rect">
          <a:avLst/>
        </a:prstGeom>
      </xdr:spPr>
    </xdr:pic>
    <xdr:clientData/>
  </xdr:twoCellAnchor>
  <xdr:oneCellAnchor>
    <xdr:from>
      <xdr:col>15</xdr:col>
      <xdr:colOff>366016</xdr:colOff>
      <xdr:row>0</xdr:row>
      <xdr:rowOff>150372</xdr:rowOff>
    </xdr:from>
    <xdr:ext cx="1473827" cy="755174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1999" y="150372"/>
          <a:ext cx="1473827" cy="755174"/>
        </a:xfrm>
        <a:prstGeom prst="rect">
          <a:avLst/>
        </a:prstGeom>
      </xdr:spPr>
    </xdr:pic>
    <xdr:clientData/>
  </xdr:oneCellAnchor>
  <xdr:oneCellAnchor>
    <xdr:from>
      <xdr:col>1</xdr:col>
      <xdr:colOff>400050</xdr:colOff>
      <xdr:row>0</xdr:row>
      <xdr:rowOff>147918</xdr:rowOff>
    </xdr:from>
    <xdr:ext cx="895350" cy="889207"/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47918"/>
          <a:ext cx="895350" cy="8892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0F643943-57FB-9E4B-93B3-0330C1A17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076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297656</xdr:colOff>
      <xdr:row>6</xdr:row>
      <xdr:rowOff>154781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E52510B2-9AE3-B24F-B46D-A86C5C68CC5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97656" cy="1577181"/>
        </a:xfrm>
        <a:prstGeom prst="rect">
          <a:avLst/>
        </a:prstGeom>
      </xdr:spPr>
    </xdr:pic>
    <xdr:clientData/>
  </xdr:twoCellAnchor>
  <xdr:twoCellAnchor editAs="oneCell">
    <xdr:from>
      <xdr:col>0</xdr:col>
      <xdr:colOff>374579</xdr:colOff>
      <xdr:row>0</xdr:row>
      <xdr:rowOff>53511</xdr:rowOff>
    </xdr:from>
    <xdr:to>
      <xdr:col>1</xdr:col>
      <xdr:colOff>2067718</xdr:colOff>
      <xdr:row>4</xdr:row>
      <xdr:rowOff>54532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6161516D-7D5D-2842-932A-73AFC0D96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579" y="53511"/>
          <a:ext cx="2163039" cy="1029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299663</xdr:colOff>
      <xdr:row>0</xdr:row>
      <xdr:rowOff>28538</xdr:rowOff>
    </xdr:from>
    <xdr:to>
      <xdr:col>17</xdr:col>
      <xdr:colOff>439907</xdr:colOff>
      <xdr:row>4</xdr:row>
      <xdr:rowOff>74053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487BE652-04A4-BD44-BFB7-374B9738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03863" y="28538"/>
          <a:ext cx="2223044" cy="10742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FEA2EC4B-4B96-4894-B8AB-61BEA3A97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353174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DF501281-BC6F-4D52-A107-9FE8764F694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53174" cy="2222126"/>
        </a:xfrm>
        <a:prstGeom prst="rect">
          <a:avLst/>
        </a:prstGeom>
      </xdr:spPr>
    </xdr:pic>
    <xdr:clientData/>
  </xdr:twoCellAnchor>
  <xdr:twoCellAnchor editAs="oneCell">
    <xdr:from>
      <xdr:col>0</xdr:col>
      <xdr:colOff>1136579</xdr:colOff>
      <xdr:row>0</xdr:row>
      <xdr:rowOff>124065</xdr:rowOff>
    </xdr:from>
    <xdr:to>
      <xdr:col>1</xdr:col>
      <xdr:colOff>2094441</xdr:colOff>
      <xdr:row>4</xdr:row>
      <xdr:rowOff>86429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94F1767-D57F-4832-B1BF-18A05494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229" y="124065"/>
          <a:ext cx="2091337" cy="9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951088</xdr:colOff>
      <xdr:row>0</xdr:row>
      <xdr:rowOff>0</xdr:rowOff>
    </xdr:from>
    <xdr:to>
      <xdr:col>12</xdr:col>
      <xdr:colOff>952499</xdr:colOff>
      <xdr:row>4</xdr:row>
      <xdr:rowOff>19087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00A328DC-1771-4C5D-A9C7-962D8FA8D638}"/>
            </a:ext>
            <a:ext uri="{147F2762-F138-4A5C-976F-8EAC2B608ADB}">
              <a16:predDERef xmlns:a16="http://schemas.microsoft.com/office/drawing/2014/main" pred="{EBA527B4-5E04-4121-8E93-1714B78A1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1463" y="0"/>
          <a:ext cx="1906411" cy="10382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638176</xdr:colOff>
      <xdr:row>1</xdr:row>
      <xdr:rowOff>152401</xdr:rowOff>
    </xdr:from>
    <xdr:ext cx="1568" cy="571500"/>
    <xdr:pic>
      <xdr:nvPicPr>
        <xdr:cNvPr id="2" name="4 Imagen">
          <a:extLst>
            <a:ext uri="{FF2B5EF4-FFF2-40B4-BE49-F238E27FC236}">
              <a16:creationId xmlns:a16="http://schemas.microsoft.com/office/drawing/2014/main" id="{81A2283F-55A8-4FE3-9F2E-D64BA9A7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342901"/>
          <a:ext cx="1568" cy="5715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0</xdr:col>
      <xdr:colOff>257175</xdr:colOff>
      <xdr:row>9</xdr:row>
      <xdr:rowOff>155201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D77361D8-DA08-4130-B3AC-32C25BC0266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57175" cy="2222126"/>
        </a:xfrm>
        <a:prstGeom prst="rect">
          <a:avLst/>
        </a:prstGeom>
      </xdr:spPr>
    </xdr:pic>
    <xdr:clientData/>
  </xdr:twoCellAnchor>
  <xdr:twoCellAnchor editAs="oneCell">
    <xdr:from>
      <xdr:col>0</xdr:col>
      <xdr:colOff>663938</xdr:colOff>
      <xdr:row>1</xdr:row>
      <xdr:rowOff>57391</xdr:rowOff>
    </xdr:from>
    <xdr:to>
      <xdr:col>1</xdr:col>
      <xdr:colOff>1482936</xdr:colOff>
      <xdr:row>4</xdr:row>
      <xdr:rowOff>41911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5D3A7B5-EC6C-4D88-8B9D-1613D4CC1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938" y="247891"/>
          <a:ext cx="1744828" cy="81891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0</xdr:row>
      <xdr:rowOff>47625</xdr:rowOff>
    </xdr:from>
    <xdr:to>
      <xdr:col>15</xdr:col>
      <xdr:colOff>1140601</xdr:colOff>
      <xdr:row>4</xdr:row>
      <xdr:rowOff>72427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19C8A20A-D2A3-417C-8448-CF71F48C8F68}"/>
            </a:ext>
            <a:ext uri="{147F2762-F138-4A5C-976F-8EAC2B608ADB}">
              <a16:predDERef xmlns:a16="http://schemas.microsoft.com/office/drawing/2014/main" pred="{EBA527B4-5E04-4121-8E93-1714B78A1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68175" y="47625"/>
          <a:ext cx="1921651" cy="1043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8"/>
  <sheetViews>
    <sheetView showGridLines="0" zoomScale="91" zoomScaleNormal="91" workbookViewId="0">
      <selection activeCell="I23" sqref="I23"/>
    </sheetView>
  </sheetViews>
  <sheetFormatPr baseColWidth="10" defaultColWidth="9.140625" defaultRowHeight="15" x14ac:dyDescent="0.25"/>
  <cols>
    <col min="1" max="1" width="7.28515625" style="35" customWidth="1"/>
    <col min="2" max="2" width="65.42578125" style="35" customWidth="1"/>
    <col min="3" max="3" width="13" style="35" customWidth="1"/>
    <col min="4" max="4" width="14.7109375" style="35" customWidth="1"/>
    <col min="5" max="5" width="10.140625" style="35" bestFit="1" customWidth="1"/>
    <col min="6" max="6" width="16.140625" style="35" bestFit="1" customWidth="1"/>
    <col min="7" max="7" width="10.140625" style="35" bestFit="1" customWidth="1"/>
    <col min="8" max="8" width="12.42578125" style="35" customWidth="1"/>
    <col min="9" max="11" width="10.140625" style="35" bestFit="1" customWidth="1"/>
    <col min="12" max="12" width="10" style="35" bestFit="1" customWidth="1"/>
    <col min="13" max="13" width="12.28515625" style="35" customWidth="1"/>
    <col min="14" max="14" width="10.7109375" style="35" bestFit="1" customWidth="1"/>
    <col min="15" max="15" width="13.28515625" style="35" bestFit="1" customWidth="1"/>
    <col min="16" max="16" width="12.140625" style="35" bestFit="1" customWidth="1"/>
    <col min="17" max="17" width="15.42578125" style="35" customWidth="1"/>
    <col min="18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s="1" customFormat="1" x14ac:dyDescent="0.25">
      <c r="B6" s="34"/>
    </row>
    <row r="7" spans="2:17" s="1" customFormat="1" x14ac:dyDescent="0.25">
      <c r="B7" s="27" t="s">
        <v>4</v>
      </c>
      <c r="C7" s="27"/>
      <c r="D7" s="27"/>
      <c r="Q7" s="33" t="s">
        <v>5</v>
      </c>
    </row>
    <row r="8" spans="2:17" ht="21.75" customHeight="1" x14ac:dyDescent="0.25">
      <c r="B8" s="143" t="s">
        <v>6</v>
      </c>
      <c r="C8" s="144" t="s">
        <v>7</v>
      </c>
      <c r="D8" s="144" t="s">
        <v>8</v>
      </c>
      <c r="E8" s="145" t="s">
        <v>9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2:17" s="51" customFormat="1" ht="27.75" customHeight="1" x14ac:dyDescent="0.25">
      <c r="B9" s="143"/>
      <c r="C9" s="144"/>
      <c r="D9" s="144"/>
      <c r="E9" s="65" t="s">
        <v>10</v>
      </c>
      <c r="F9" s="66" t="s">
        <v>11</v>
      </c>
      <c r="G9" s="67" t="s">
        <v>12</v>
      </c>
      <c r="H9" s="65" t="s">
        <v>13</v>
      </c>
      <c r="I9" s="66" t="s">
        <v>14</v>
      </c>
      <c r="J9" s="67" t="s">
        <v>15</v>
      </c>
      <c r="K9" s="65" t="s">
        <v>16</v>
      </c>
      <c r="L9" s="66" t="s">
        <v>17</v>
      </c>
      <c r="M9" s="67" t="s">
        <v>18</v>
      </c>
      <c r="N9" s="65" t="s">
        <v>19</v>
      </c>
      <c r="O9" s="66" t="s">
        <v>20</v>
      </c>
      <c r="P9" s="67" t="s">
        <v>21</v>
      </c>
      <c r="Q9" s="31" t="s">
        <v>22</v>
      </c>
    </row>
    <row r="10" spans="2:17" x14ac:dyDescent="0.25">
      <c r="B10" s="73" t="s">
        <v>23</v>
      </c>
      <c r="C10" s="68">
        <v>234.957492</v>
      </c>
      <c r="D10" s="68">
        <v>242.027492</v>
      </c>
      <c r="E10" s="68">
        <v>0</v>
      </c>
      <c r="F10" s="68">
        <v>0</v>
      </c>
      <c r="G10" s="68">
        <v>12.87646825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68">
        <v>0</v>
      </c>
      <c r="N10" s="68">
        <v>57.826343659999999</v>
      </c>
      <c r="O10" s="68">
        <v>79.296527040000001</v>
      </c>
      <c r="P10" s="68">
        <v>27.655008810000002</v>
      </c>
      <c r="Q10" s="68">
        <f>SUM(E10:P10)</f>
        <v>177.65434775999998</v>
      </c>
    </row>
    <row r="11" spans="2:17" x14ac:dyDescent="0.25">
      <c r="B11" s="73" t="s">
        <v>24</v>
      </c>
      <c r="C11" s="68">
        <v>28.808306999999999</v>
      </c>
      <c r="D11" s="68">
        <v>28.808306999999999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f t="shared" ref="Q11:Q65" si="0">SUM(E11:P11)</f>
        <v>0</v>
      </c>
    </row>
    <row r="12" spans="2:17" x14ac:dyDescent="0.25">
      <c r="B12" s="73" t="s">
        <v>25</v>
      </c>
      <c r="C12" s="68">
        <v>349.82863800000001</v>
      </c>
      <c r="D12" s="68">
        <v>349.82863800000001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f t="shared" si="0"/>
        <v>0</v>
      </c>
    </row>
    <row r="13" spans="2:17" x14ac:dyDescent="0.25">
      <c r="B13" s="73" t="s">
        <v>26</v>
      </c>
      <c r="C13" s="68">
        <v>169.86300900000001</v>
      </c>
      <c r="D13" s="68">
        <v>169.86300900000001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f t="shared" si="0"/>
        <v>0</v>
      </c>
    </row>
    <row r="14" spans="2:17" x14ac:dyDescent="0.25">
      <c r="B14" s="73" t="s">
        <v>27</v>
      </c>
      <c r="C14" s="68">
        <v>90.886972</v>
      </c>
      <c r="D14" s="68">
        <v>90.886972</v>
      </c>
      <c r="E14" s="68">
        <v>0</v>
      </c>
      <c r="F14" s="68">
        <v>7.670504659999998</v>
      </c>
      <c r="G14" s="68">
        <v>4.757410039999999</v>
      </c>
      <c r="H14" s="68">
        <v>5.1100127200000003</v>
      </c>
      <c r="I14" s="68">
        <v>5.1539811799999997</v>
      </c>
      <c r="J14" s="68">
        <v>4.5722633500000001</v>
      </c>
      <c r="K14" s="68">
        <v>5.9382434900000005</v>
      </c>
      <c r="L14" s="68">
        <v>5.7054463899999996</v>
      </c>
      <c r="M14" s="68">
        <v>6.0394211799999997</v>
      </c>
      <c r="N14" s="68">
        <v>9.3035226899999994</v>
      </c>
      <c r="O14" s="68">
        <v>14.498702960000001</v>
      </c>
      <c r="P14" s="68">
        <v>18.470302419999999</v>
      </c>
      <c r="Q14" s="68">
        <f t="shared" si="0"/>
        <v>87.219811079999985</v>
      </c>
    </row>
    <row r="15" spans="2:17" x14ac:dyDescent="0.25">
      <c r="B15" s="73" t="s">
        <v>28</v>
      </c>
      <c r="C15" s="68">
        <v>979.967626</v>
      </c>
      <c r="D15" s="68">
        <v>1226.675857</v>
      </c>
      <c r="E15" s="68">
        <v>31.908942760000002</v>
      </c>
      <c r="F15" s="68">
        <v>35.520357329999996</v>
      </c>
      <c r="G15" s="68">
        <v>72.659930479999986</v>
      </c>
      <c r="H15" s="68">
        <v>79.58800067</v>
      </c>
      <c r="I15" s="68">
        <v>79.630578329999992</v>
      </c>
      <c r="J15" s="68">
        <v>87.249682400000012</v>
      </c>
      <c r="K15" s="68">
        <v>71.710857230000002</v>
      </c>
      <c r="L15" s="68">
        <v>67.765599969999997</v>
      </c>
      <c r="M15" s="68">
        <v>118.30964440999999</v>
      </c>
      <c r="N15" s="68">
        <v>74.768718090000007</v>
      </c>
      <c r="O15" s="68">
        <v>76.274710040000002</v>
      </c>
      <c r="P15" s="68">
        <v>221.74798342</v>
      </c>
      <c r="Q15" s="68">
        <f t="shared" si="0"/>
        <v>1017.13500513</v>
      </c>
    </row>
    <row r="16" spans="2:17" x14ac:dyDescent="0.25">
      <c r="B16" s="73" t="s">
        <v>29</v>
      </c>
      <c r="C16" s="68">
        <v>55.557400999999999</v>
      </c>
      <c r="D16" s="68">
        <v>55.557400999999999</v>
      </c>
      <c r="E16" s="68">
        <v>0.33181089000000002</v>
      </c>
      <c r="F16" s="68">
        <v>3.0336838800000003</v>
      </c>
      <c r="G16" s="68">
        <v>3.5462853999999999</v>
      </c>
      <c r="H16" s="68">
        <v>3.3085212999999998</v>
      </c>
      <c r="I16" s="68">
        <v>3.2705352200000002</v>
      </c>
      <c r="J16" s="68">
        <v>3.2705352200000002</v>
      </c>
      <c r="K16" s="68">
        <v>3.2705242200000004</v>
      </c>
      <c r="L16" s="68">
        <v>3.2705242199999995</v>
      </c>
      <c r="M16" s="68">
        <v>3.2030795700000003</v>
      </c>
      <c r="N16" s="68">
        <v>3.32067537</v>
      </c>
      <c r="O16" s="68">
        <v>5.9407661000000003</v>
      </c>
      <c r="P16" s="68">
        <v>3.4094477700000003</v>
      </c>
      <c r="Q16" s="68">
        <f t="shared" si="0"/>
        <v>39.176389159999999</v>
      </c>
    </row>
    <row r="17" spans="2:17" x14ac:dyDescent="0.25">
      <c r="B17" s="73" t="s">
        <v>30</v>
      </c>
      <c r="C17" s="68">
        <v>14.832507</v>
      </c>
      <c r="D17" s="68">
        <v>14.832507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f t="shared" si="0"/>
        <v>0</v>
      </c>
    </row>
    <row r="18" spans="2:17" x14ac:dyDescent="0.25">
      <c r="B18" s="73" t="s">
        <v>31</v>
      </c>
      <c r="C18" s="68">
        <v>3241.7073270000001</v>
      </c>
      <c r="D18" s="68">
        <v>3241.7073270000001</v>
      </c>
      <c r="E18" s="68">
        <v>0</v>
      </c>
      <c r="F18" s="68">
        <v>145.55459878000002</v>
      </c>
      <c r="G18" s="68">
        <v>85.220884420000004</v>
      </c>
      <c r="H18" s="68">
        <v>82.382024170000008</v>
      </c>
      <c r="I18" s="68">
        <v>127.24937592000002</v>
      </c>
      <c r="J18" s="68">
        <v>112.22373200000001</v>
      </c>
      <c r="K18" s="68">
        <v>88.7210769</v>
      </c>
      <c r="L18" s="68">
        <v>123.36274041999998</v>
      </c>
      <c r="M18" s="68">
        <v>111.54228052999997</v>
      </c>
      <c r="N18" s="68">
        <v>116.71819421999999</v>
      </c>
      <c r="O18" s="68">
        <v>114.28998527</v>
      </c>
      <c r="P18" s="68">
        <v>192.98685680999998</v>
      </c>
      <c r="Q18" s="68">
        <f t="shared" si="0"/>
        <v>1300.2517494400001</v>
      </c>
    </row>
    <row r="19" spans="2:17" x14ac:dyDescent="0.25">
      <c r="B19" s="73" t="s">
        <v>32</v>
      </c>
      <c r="C19" s="68">
        <v>104.170377</v>
      </c>
      <c r="D19" s="68">
        <v>104.170377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f t="shared" si="0"/>
        <v>0</v>
      </c>
    </row>
    <row r="20" spans="2:17" x14ac:dyDescent="0.25">
      <c r="B20" s="73" t="s">
        <v>33</v>
      </c>
      <c r="C20" s="68">
        <v>89.667518000000001</v>
      </c>
      <c r="D20" s="68">
        <v>91.24879</v>
      </c>
      <c r="E20" s="68">
        <v>3.2368485499999999</v>
      </c>
      <c r="F20" s="68">
        <v>4.1092352400000003</v>
      </c>
      <c r="G20" s="68">
        <v>4.6726976599999999</v>
      </c>
      <c r="H20" s="68">
        <v>4.690861550000001</v>
      </c>
      <c r="I20" s="68">
        <v>6.1048215699999995</v>
      </c>
      <c r="J20" s="68">
        <v>6.9798867099999997</v>
      </c>
      <c r="K20" s="68">
        <v>5.4399990799999989</v>
      </c>
      <c r="L20" s="68">
        <v>5.1934282600000001</v>
      </c>
      <c r="M20" s="68">
        <v>6.2847962099999997</v>
      </c>
      <c r="N20" s="68">
        <v>8.0222027500000017</v>
      </c>
      <c r="O20" s="68">
        <v>9.662960009999999</v>
      </c>
      <c r="P20" s="68">
        <v>11.10361767</v>
      </c>
      <c r="Q20" s="68">
        <f t="shared" si="0"/>
        <v>75.501355259999997</v>
      </c>
    </row>
    <row r="21" spans="2:17" x14ac:dyDescent="0.25">
      <c r="B21" s="73" t="s">
        <v>34</v>
      </c>
      <c r="C21" s="68">
        <v>775.81257000000005</v>
      </c>
      <c r="D21" s="68">
        <v>775.81257000000005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f t="shared" si="0"/>
        <v>0</v>
      </c>
    </row>
    <row r="22" spans="2:17" x14ac:dyDescent="0.25">
      <c r="B22" s="73" t="s">
        <v>35</v>
      </c>
      <c r="C22" s="68">
        <v>435.36</v>
      </c>
      <c r="D22" s="68">
        <v>460.36</v>
      </c>
      <c r="E22" s="68">
        <v>19.981847569999999</v>
      </c>
      <c r="F22" s="68">
        <v>30.80246721</v>
      </c>
      <c r="G22" s="68">
        <v>26.895089890000001</v>
      </c>
      <c r="H22" s="68">
        <v>26.692754209999997</v>
      </c>
      <c r="I22" s="68">
        <v>29.818862589999998</v>
      </c>
      <c r="J22" s="68">
        <v>29.462640409999999</v>
      </c>
      <c r="K22" s="68">
        <v>28.444531310000002</v>
      </c>
      <c r="L22" s="68">
        <v>40.178505849999993</v>
      </c>
      <c r="M22" s="68">
        <v>30.888272140000002</v>
      </c>
      <c r="N22" s="68">
        <v>33.845993</v>
      </c>
      <c r="O22" s="68">
        <v>51.429886919999994</v>
      </c>
      <c r="P22" s="68">
        <v>94.667726490000007</v>
      </c>
      <c r="Q22" s="68">
        <f t="shared" si="0"/>
        <v>443.10857759000004</v>
      </c>
    </row>
    <row r="23" spans="2:17" x14ac:dyDescent="0.25">
      <c r="B23" s="73" t="s">
        <v>36</v>
      </c>
      <c r="C23" s="68">
        <v>6836.2281190000003</v>
      </c>
      <c r="D23" s="68">
        <v>6836.2281190000003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f t="shared" si="0"/>
        <v>0</v>
      </c>
    </row>
    <row r="24" spans="2:17" x14ac:dyDescent="0.25">
      <c r="B24" s="73" t="s">
        <v>37</v>
      </c>
      <c r="C24" s="68">
        <v>83.300241999999997</v>
      </c>
      <c r="D24" s="68">
        <v>83.300241999999997</v>
      </c>
      <c r="E24" s="68">
        <v>2.8591444699999999</v>
      </c>
      <c r="F24" s="68">
        <v>3.4499408199999992</v>
      </c>
      <c r="G24" s="68">
        <v>4.3537763200000006</v>
      </c>
      <c r="H24" s="68">
        <v>4.7334379100000001</v>
      </c>
      <c r="I24" s="68">
        <v>4.1307533000000003</v>
      </c>
      <c r="J24" s="68">
        <v>5.8462818499999996</v>
      </c>
      <c r="K24" s="68">
        <v>3.7879201199999999</v>
      </c>
      <c r="L24" s="68">
        <v>4.6085205299999989</v>
      </c>
      <c r="M24" s="68">
        <v>6.0756058299999998</v>
      </c>
      <c r="N24" s="68">
        <v>5.4957308000000005</v>
      </c>
      <c r="O24" s="68">
        <v>6.8812213299999998</v>
      </c>
      <c r="P24" s="68">
        <v>8.8058651500000007</v>
      </c>
      <c r="Q24" s="68">
        <f t="shared" si="0"/>
        <v>61.028198430000003</v>
      </c>
    </row>
    <row r="25" spans="2:17" x14ac:dyDescent="0.25">
      <c r="B25" s="73" t="s">
        <v>38</v>
      </c>
      <c r="C25" s="68">
        <v>230.819391</v>
      </c>
      <c r="D25" s="68">
        <v>230.819391</v>
      </c>
      <c r="E25" s="68">
        <v>11.228488219999999</v>
      </c>
      <c r="F25" s="68">
        <v>12.842382390000001</v>
      </c>
      <c r="G25" s="68">
        <v>0.96259927000000012</v>
      </c>
      <c r="H25" s="68">
        <v>27.905517549999995</v>
      </c>
      <c r="I25" s="68">
        <v>14.26707978</v>
      </c>
      <c r="J25" s="68">
        <v>14.119128499999999</v>
      </c>
      <c r="K25" s="68">
        <v>16.269355689999998</v>
      </c>
      <c r="L25" s="68">
        <v>20.822721549999997</v>
      </c>
      <c r="M25" s="68">
        <v>17.825155200000005</v>
      </c>
      <c r="N25" s="68">
        <v>17.025366639999998</v>
      </c>
      <c r="O25" s="68">
        <v>16.28051984</v>
      </c>
      <c r="P25" s="68">
        <v>28.993565480000001</v>
      </c>
      <c r="Q25" s="68">
        <f t="shared" si="0"/>
        <v>198.54188010999999</v>
      </c>
    </row>
    <row r="26" spans="2:17" x14ac:dyDescent="0.25">
      <c r="B26" s="73" t="s">
        <v>39</v>
      </c>
      <c r="C26" s="68">
        <v>34.425631000000003</v>
      </c>
      <c r="D26" s="68">
        <v>35.097696999999997</v>
      </c>
      <c r="E26" s="68">
        <v>1.6159270400000001</v>
      </c>
      <c r="F26" s="68">
        <v>1.8223144699999998</v>
      </c>
      <c r="G26" s="68">
        <v>2.1189915699999999</v>
      </c>
      <c r="H26" s="68">
        <v>2.4144507100000001</v>
      </c>
      <c r="I26" s="68">
        <v>2.2409446599999998</v>
      </c>
      <c r="J26" s="68">
        <v>2.7038316799999995</v>
      </c>
      <c r="K26" s="68">
        <v>2.3195417900000002</v>
      </c>
      <c r="L26" s="68">
        <v>2.7018686999999999</v>
      </c>
      <c r="M26" s="68">
        <v>2.25758591</v>
      </c>
      <c r="N26" s="68">
        <v>2.2774540300000004</v>
      </c>
      <c r="O26" s="68">
        <v>3.4207295800000002</v>
      </c>
      <c r="P26" s="68">
        <v>3.6568362399999996</v>
      </c>
      <c r="Q26" s="68">
        <f t="shared" si="0"/>
        <v>29.550476380000003</v>
      </c>
    </row>
    <row r="27" spans="2:17" x14ac:dyDescent="0.25">
      <c r="B27" s="73" t="s">
        <v>40</v>
      </c>
      <c r="C27" s="68">
        <v>62.369582000000001</v>
      </c>
      <c r="D27" s="68">
        <v>62.369582000000001</v>
      </c>
      <c r="E27" s="68">
        <v>2.5388987200000002</v>
      </c>
      <c r="F27" s="68">
        <v>2.7136120799999999</v>
      </c>
      <c r="G27" s="68">
        <v>2.4267669999999999</v>
      </c>
      <c r="H27" s="68">
        <v>3.3389753499999997</v>
      </c>
      <c r="I27" s="68">
        <v>4.6383200799999997</v>
      </c>
      <c r="J27" s="68">
        <v>6.5424772299999994</v>
      </c>
      <c r="K27" s="68">
        <v>4.3661641299999996</v>
      </c>
      <c r="L27" s="68">
        <v>4.1198042599999996</v>
      </c>
      <c r="M27" s="68">
        <v>4.8420836100000004</v>
      </c>
      <c r="N27" s="68">
        <v>3.0994243900000003</v>
      </c>
      <c r="O27" s="68">
        <v>7.310357279999999</v>
      </c>
      <c r="P27" s="68">
        <v>9.6507216599999985</v>
      </c>
      <c r="Q27" s="68">
        <f t="shared" si="0"/>
        <v>55.587605789999998</v>
      </c>
    </row>
    <row r="28" spans="2:17" x14ac:dyDescent="0.25">
      <c r="B28" s="73" t="s">
        <v>41</v>
      </c>
      <c r="C28" s="68">
        <v>306.01767599999999</v>
      </c>
      <c r="D28" s="68">
        <v>300.98319300000003</v>
      </c>
      <c r="E28" s="68">
        <v>0</v>
      </c>
      <c r="F28" s="68">
        <v>0</v>
      </c>
      <c r="G28" s="68">
        <v>15.137385579999998</v>
      </c>
      <c r="H28" s="68">
        <v>19.140942509999999</v>
      </c>
      <c r="I28" s="68">
        <v>24.117447239999997</v>
      </c>
      <c r="J28" s="68">
        <v>23.215794369999998</v>
      </c>
      <c r="K28" s="68">
        <v>19.343634510000001</v>
      </c>
      <c r="L28" s="68">
        <v>27.340405000000001</v>
      </c>
      <c r="M28" s="68">
        <v>26.119590979999998</v>
      </c>
      <c r="N28" s="68">
        <v>18.97073215</v>
      </c>
      <c r="O28" s="68">
        <v>18.786826820000002</v>
      </c>
      <c r="P28" s="68">
        <v>40.587101140000001</v>
      </c>
      <c r="Q28" s="68">
        <f t="shared" si="0"/>
        <v>232.75986030000001</v>
      </c>
    </row>
    <row r="29" spans="2:17" x14ac:dyDescent="0.25">
      <c r="B29" s="73" t="s">
        <v>42</v>
      </c>
      <c r="C29" s="68">
        <v>270.495293</v>
      </c>
      <c r="D29" s="68">
        <v>279.97529300000002</v>
      </c>
      <c r="E29" s="68">
        <v>8.5676261399999998</v>
      </c>
      <c r="F29" s="68">
        <v>12.357413800000002</v>
      </c>
      <c r="G29" s="68">
        <v>14.257994120000001</v>
      </c>
      <c r="H29" s="68">
        <v>16.008269099999996</v>
      </c>
      <c r="I29" s="68">
        <v>29.090455540000004</v>
      </c>
      <c r="J29" s="68">
        <v>19.452260280000001</v>
      </c>
      <c r="K29" s="68">
        <v>18.698451639999998</v>
      </c>
      <c r="L29" s="68">
        <v>20.952724829999998</v>
      </c>
      <c r="M29" s="68">
        <v>39.855592310000006</v>
      </c>
      <c r="N29" s="68">
        <v>28.31241314</v>
      </c>
      <c r="O29" s="68">
        <v>34.573516140000002</v>
      </c>
      <c r="P29" s="68">
        <v>35.273296030000004</v>
      </c>
      <c r="Q29" s="68">
        <f t="shared" si="0"/>
        <v>277.40001307000006</v>
      </c>
    </row>
    <row r="30" spans="2:17" x14ac:dyDescent="0.25">
      <c r="B30" s="73" t="s">
        <v>43</v>
      </c>
      <c r="C30" s="68">
        <v>13.369023</v>
      </c>
      <c r="D30" s="68">
        <v>13.369023</v>
      </c>
      <c r="E30" s="68">
        <v>0.46561775</v>
      </c>
      <c r="F30" s="68">
        <v>0.73818110999999997</v>
      </c>
      <c r="G30" s="68">
        <v>0.96685159000000009</v>
      </c>
      <c r="H30" s="68">
        <v>1.1383462600000001</v>
      </c>
      <c r="I30" s="68">
        <v>0.87426987000000012</v>
      </c>
      <c r="J30" s="68">
        <v>0.88563204999999989</v>
      </c>
      <c r="K30" s="68">
        <v>0.93782308000000003</v>
      </c>
      <c r="L30" s="68">
        <v>0.75962892000000015</v>
      </c>
      <c r="M30" s="68">
        <v>0.98260773999999995</v>
      </c>
      <c r="N30" s="68">
        <v>0.79100892999999994</v>
      </c>
      <c r="O30" s="68">
        <v>1.2471818000000001</v>
      </c>
      <c r="P30" s="68">
        <v>1.090992</v>
      </c>
      <c r="Q30" s="68">
        <f t="shared" si="0"/>
        <v>10.878141100000001</v>
      </c>
    </row>
    <row r="31" spans="2:17" x14ac:dyDescent="0.25">
      <c r="B31" s="73" t="s">
        <v>44</v>
      </c>
      <c r="C31" s="68">
        <v>395.09875599999998</v>
      </c>
      <c r="D31" s="68">
        <v>395.09875599999998</v>
      </c>
      <c r="E31" s="68">
        <v>0</v>
      </c>
      <c r="F31" s="68">
        <v>9.2880172699999992</v>
      </c>
      <c r="G31" s="68">
        <v>10.707314069999999</v>
      </c>
      <c r="H31" s="68">
        <v>11.43056647</v>
      </c>
      <c r="I31" s="68">
        <v>11.812068910000001</v>
      </c>
      <c r="J31" s="68">
        <v>15.189387469999998</v>
      </c>
      <c r="K31" s="68">
        <v>14.48667657</v>
      </c>
      <c r="L31" s="68">
        <v>13.59565012</v>
      </c>
      <c r="M31" s="68">
        <v>15.399740950000002</v>
      </c>
      <c r="N31" s="68">
        <v>31.425718659999998</v>
      </c>
      <c r="O31" s="68">
        <v>24.483081570000003</v>
      </c>
      <c r="P31" s="68">
        <v>20.24243882</v>
      </c>
      <c r="Q31" s="68">
        <f t="shared" si="0"/>
        <v>178.06066088</v>
      </c>
    </row>
    <row r="32" spans="2:17" x14ac:dyDescent="0.25">
      <c r="B32" s="73" t="s">
        <v>45</v>
      </c>
      <c r="C32" s="68">
        <v>847.55</v>
      </c>
      <c r="D32" s="68">
        <v>847.55</v>
      </c>
      <c r="E32" s="68">
        <v>0</v>
      </c>
      <c r="F32" s="68">
        <v>0</v>
      </c>
      <c r="G32" s="68">
        <v>12.666665999999999</v>
      </c>
      <c r="H32" s="68">
        <v>31.646153599999998</v>
      </c>
      <c r="I32" s="68">
        <v>31.958848060000001</v>
      </c>
      <c r="J32" s="68">
        <v>32.405361480000003</v>
      </c>
      <c r="K32" s="68">
        <v>32.281526500000005</v>
      </c>
      <c r="L32" s="68">
        <v>32.384849780000003</v>
      </c>
      <c r="M32" s="68">
        <v>151.59817972000002</v>
      </c>
      <c r="N32" s="68">
        <v>33.473676869999991</v>
      </c>
      <c r="O32" s="68">
        <v>33.515432019999999</v>
      </c>
      <c r="P32" s="68">
        <v>33.303258800000002</v>
      </c>
      <c r="Q32" s="68">
        <f t="shared" si="0"/>
        <v>425.23395282999996</v>
      </c>
    </row>
    <row r="33" spans="1:17" x14ac:dyDescent="0.25">
      <c r="B33" s="73" t="s">
        <v>46</v>
      </c>
      <c r="C33" s="68">
        <v>279.04751399999998</v>
      </c>
      <c r="D33" s="68">
        <v>304.04751399999998</v>
      </c>
      <c r="E33" s="68">
        <v>0</v>
      </c>
      <c r="F33" s="68">
        <v>16.668441680000001</v>
      </c>
      <c r="G33" s="68">
        <v>20.52245911</v>
      </c>
      <c r="H33" s="68">
        <v>12.912333360000002</v>
      </c>
      <c r="I33" s="68">
        <v>41.880924920000005</v>
      </c>
      <c r="J33" s="68">
        <v>17.032637869999999</v>
      </c>
      <c r="K33" s="68">
        <v>21.972827489999997</v>
      </c>
      <c r="L33" s="68">
        <v>20.58047534</v>
      </c>
      <c r="M33" s="68">
        <v>19.298410780000001</v>
      </c>
      <c r="N33" s="68">
        <v>17.077627370000005</v>
      </c>
      <c r="O33" s="68">
        <v>25.047916569999998</v>
      </c>
      <c r="P33" s="68">
        <v>79.44166199</v>
      </c>
      <c r="Q33" s="68">
        <f t="shared" si="0"/>
        <v>292.43571648</v>
      </c>
    </row>
    <row r="34" spans="1:17" x14ac:dyDescent="0.25">
      <c r="B34" s="73" t="s">
        <v>47</v>
      </c>
      <c r="C34" s="68">
        <v>183.467759</v>
      </c>
      <c r="D34" s="68">
        <v>183.467759</v>
      </c>
      <c r="E34" s="68">
        <v>7.6856628200000001</v>
      </c>
      <c r="F34" s="68">
        <v>9.1477629</v>
      </c>
      <c r="G34" s="68">
        <v>11.620658410000001</v>
      </c>
      <c r="H34" s="68">
        <v>13.559942989999998</v>
      </c>
      <c r="I34" s="68">
        <v>10.907641849999999</v>
      </c>
      <c r="J34" s="68">
        <v>13.76157826</v>
      </c>
      <c r="K34" s="68">
        <v>13.034766270000002</v>
      </c>
      <c r="L34" s="68">
        <v>14.173948930000002</v>
      </c>
      <c r="M34" s="68">
        <v>13.437281570000001</v>
      </c>
      <c r="N34" s="68">
        <v>14.348936819999999</v>
      </c>
      <c r="O34" s="68">
        <v>18.79029169</v>
      </c>
      <c r="P34" s="68">
        <v>18.516584759999997</v>
      </c>
      <c r="Q34" s="68">
        <f t="shared" si="0"/>
        <v>158.98505727</v>
      </c>
    </row>
    <row r="35" spans="1:17" x14ac:dyDescent="0.25">
      <c r="B35" s="73" t="s">
        <v>48</v>
      </c>
      <c r="C35" s="68">
        <v>1200</v>
      </c>
      <c r="D35" s="68">
        <v>1200</v>
      </c>
      <c r="E35" s="68">
        <v>3.5150527499999997</v>
      </c>
      <c r="F35" s="68">
        <v>24.131858910000005</v>
      </c>
      <c r="G35" s="68">
        <v>15.445188239999998</v>
      </c>
      <c r="H35" s="68">
        <v>16.064970319999997</v>
      </c>
      <c r="I35" s="68">
        <v>16.682542150000003</v>
      </c>
      <c r="J35" s="68">
        <v>17.921609700000005</v>
      </c>
      <c r="K35" s="68">
        <v>15.647603459999999</v>
      </c>
      <c r="L35" s="68">
        <v>15.4565997</v>
      </c>
      <c r="M35" s="68">
        <v>15.557508189999998</v>
      </c>
      <c r="N35" s="68">
        <v>15.272162290000001</v>
      </c>
      <c r="O35" s="68">
        <v>15.169268969999999</v>
      </c>
      <c r="P35" s="68">
        <v>28.107922309999996</v>
      </c>
      <c r="Q35" s="68">
        <f t="shared" si="0"/>
        <v>198.97228698999999</v>
      </c>
    </row>
    <row r="36" spans="1:17" x14ac:dyDescent="0.25">
      <c r="A36" s="53"/>
      <c r="B36" s="73" t="s">
        <v>49</v>
      </c>
      <c r="C36" s="68">
        <v>260</v>
      </c>
      <c r="D36" s="68">
        <v>260</v>
      </c>
      <c r="E36" s="68">
        <v>0</v>
      </c>
      <c r="F36" s="68">
        <v>0.31828867999999993</v>
      </c>
      <c r="G36" s="68">
        <v>3.4969978199999998</v>
      </c>
      <c r="H36" s="68">
        <v>0.82780893000000022</v>
      </c>
      <c r="I36" s="68">
        <v>7.5678953199999999</v>
      </c>
      <c r="J36" s="68">
        <v>5.2735014899999992</v>
      </c>
      <c r="K36" s="68">
        <v>4.7703711500000008</v>
      </c>
      <c r="L36" s="68">
        <v>15.669114850000001</v>
      </c>
      <c r="M36" s="68">
        <v>3.4627549599999998</v>
      </c>
      <c r="N36" s="68">
        <v>4.1927517700000001</v>
      </c>
      <c r="O36" s="68">
        <v>1.17187245</v>
      </c>
      <c r="P36" s="68">
        <v>11.66926183</v>
      </c>
      <c r="Q36" s="68">
        <f t="shared" si="0"/>
        <v>58.420619250000001</v>
      </c>
    </row>
    <row r="37" spans="1:17" x14ac:dyDescent="0.25">
      <c r="A37" s="53"/>
      <c r="B37" s="73" t="s">
        <v>50</v>
      </c>
      <c r="C37" s="68">
        <v>16.399547999999999</v>
      </c>
      <c r="D37" s="68">
        <v>16.399547999999999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f t="shared" si="0"/>
        <v>0</v>
      </c>
    </row>
    <row r="38" spans="1:17" x14ac:dyDescent="0.25">
      <c r="B38" s="73" t="s">
        <v>51</v>
      </c>
      <c r="C38" s="68">
        <v>156.468343</v>
      </c>
      <c r="D38" s="68">
        <v>156.468343</v>
      </c>
      <c r="E38" s="68">
        <v>0</v>
      </c>
      <c r="F38" s="68">
        <v>0.15546798000000001</v>
      </c>
      <c r="G38" s="68">
        <v>0.5810944400000001</v>
      </c>
      <c r="H38" s="68">
        <v>6.2467067000000007</v>
      </c>
      <c r="I38" s="68">
        <v>25.157611869999997</v>
      </c>
      <c r="J38" s="68">
        <v>13.039026500000002</v>
      </c>
      <c r="K38" s="68">
        <v>14.45476582</v>
      </c>
      <c r="L38" s="68">
        <v>8.0748623500000001</v>
      </c>
      <c r="M38" s="68">
        <v>10.021117670000001</v>
      </c>
      <c r="N38" s="68">
        <v>7.3296609999999998</v>
      </c>
      <c r="O38" s="68">
        <v>13.672971410000001</v>
      </c>
      <c r="P38" s="68">
        <v>8.5742411599999997</v>
      </c>
      <c r="Q38" s="68">
        <f t="shared" si="0"/>
        <v>107.3075269</v>
      </c>
    </row>
    <row r="39" spans="1:17" x14ac:dyDescent="0.25">
      <c r="B39" s="73" t="s">
        <v>52</v>
      </c>
      <c r="C39" s="68">
        <v>777.29488600000002</v>
      </c>
      <c r="D39" s="68">
        <v>777.29488600000002</v>
      </c>
      <c r="E39" s="68">
        <v>26.553412999999999</v>
      </c>
      <c r="F39" s="68">
        <v>36.794820629999997</v>
      </c>
      <c r="G39" s="68">
        <v>83.254457189999997</v>
      </c>
      <c r="H39" s="68">
        <v>39.041862979999998</v>
      </c>
      <c r="I39" s="68">
        <v>66.648260210000004</v>
      </c>
      <c r="J39" s="68">
        <v>59.290502700000005</v>
      </c>
      <c r="K39" s="68">
        <v>45.466057449999994</v>
      </c>
      <c r="L39" s="68">
        <v>44.539313060000005</v>
      </c>
      <c r="M39" s="68">
        <v>49.26499286</v>
      </c>
      <c r="N39" s="68">
        <v>49.729066489999987</v>
      </c>
      <c r="O39" s="68">
        <v>87.097361109999994</v>
      </c>
      <c r="P39" s="68">
        <v>105.05461417999999</v>
      </c>
      <c r="Q39" s="68">
        <f t="shared" si="0"/>
        <v>692.73472185999981</v>
      </c>
    </row>
    <row r="40" spans="1:17" x14ac:dyDescent="0.25">
      <c r="B40" s="73" t="s">
        <v>53</v>
      </c>
      <c r="C40" s="68">
        <v>17.356345999999998</v>
      </c>
      <c r="D40" s="68">
        <v>27.576345</v>
      </c>
      <c r="E40" s="68">
        <v>0.40237499999999998</v>
      </c>
      <c r="F40" s="68">
        <v>1.3973280700000001</v>
      </c>
      <c r="G40" s="68">
        <v>1.6349403500000002</v>
      </c>
      <c r="H40" s="68">
        <v>1.4099289699999999</v>
      </c>
      <c r="I40" s="68">
        <v>1.3288341100000001</v>
      </c>
      <c r="J40" s="68">
        <v>1.2221958799999999</v>
      </c>
      <c r="K40" s="68">
        <v>1.5023997000000002</v>
      </c>
      <c r="L40" s="68">
        <v>1.25997447</v>
      </c>
      <c r="M40" s="68">
        <v>1.14173272</v>
      </c>
      <c r="N40" s="68">
        <v>4.2417548600000003</v>
      </c>
      <c r="O40" s="68">
        <v>2.5457629299999995</v>
      </c>
      <c r="P40" s="68">
        <v>4.6581256399999997</v>
      </c>
      <c r="Q40" s="68">
        <f t="shared" si="0"/>
        <v>22.745352699999998</v>
      </c>
    </row>
    <row r="41" spans="1:17" x14ac:dyDescent="0.25">
      <c r="B41" s="73" t="s">
        <v>54</v>
      </c>
      <c r="C41" s="68">
        <v>140.331784</v>
      </c>
      <c r="D41" s="68">
        <v>140.331784</v>
      </c>
      <c r="E41" s="68">
        <v>4.9373288200000003</v>
      </c>
      <c r="F41" s="68">
        <v>8.1459925899999988</v>
      </c>
      <c r="G41" s="68">
        <v>8.5693250399999989</v>
      </c>
      <c r="H41" s="68">
        <v>7.8850186400000002</v>
      </c>
      <c r="I41" s="68">
        <v>9.9170871099999989</v>
      </c>
      <c r="J41" s="68">
        <v>9.725917149999999</v>
      </c>
      <c r="K41" s="68">
        <v>9.8829367000000001</v>
      </c>
      <c r="L41" s="68">
        <v>12.444775629999999</v>
      </c>
      <c r="M41" s="68">
        <v>11.064235460000001</v>
      </c>
      <c r="N41" s="68">
        <v>15.817922359999999</v>
      </c>
      <c r="O41" s="68">
        <v>14.293108049999999</v>
      </c>
      <c r="P41" s="68">
        <v>17.368453630000001</v>
      </c>
      <c r="Q41" s="68">
        <f t="shared" si="0"/>
        <v>130.05210117999999</v>
      </c>
    </row>
    <row r="42" spans="1:17" x14ac:dyDescent="0.25">
      <c r="B42" s="73" t="s">
        <v>55</v>
      </c>
      <c r="C42" s="68">
        <v>2128.8795049999999</v>
      </c>
      <c r="D42" s="68">
        <v>2128.8795049999999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f t="shared" si="0"/>
        <v>0</v>
      </c>
    </row>
    <row r="43" spans="1:17" x14ac:dyDescent="0.25">
      <c r="B43" s="73" t="s">
        <v>56</v>
      </c>
      <c r="C43" s="68">
        <v>79.344999999999999</v>
      </c>
      <c r="D43" s="68">
        <v>79.344999999999999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f t="shared" si="0"/>
        <v>0</v>
      </c>
    </row>
    <row r="44" spans="1:17" x14ac:dyDescent="0.25">
      <c r="B44" s="73" t="s">
        <v>57</v>
      </c>
      <c r="C44" s="68">
        <v>3949.3159059999998</v>
      </c>
      <c r="D44" s="68">
        <v>3949.3159059999998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f t="shared" si="0"/>
        <v>0</v>
      </c>
    </row>
    <row r="45" spans="1:17" x14ac:dyDescent="0.25">
      <c r="B45" s="73" t="s">
        <v>58</v>
      </c>
      <c r="C45" s="68">
        <v>3032.7977270000001</v>
      </c>
      <c r="D45" s="68">
        <v>3032.7977270000001</v>
      </c>
      <c r="E45" s="68">
        <v>0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f t="shared" si="0"/>
        <v>0</v>
      </c>
    </row>
    <row r="46" spans="1:17" x14ac:dyDescent="0.25">
      <c r="B46" s="73" t="s">
        <v>59</v>
      </c>
      <c r="C46" s="68">
        <v>139.00313399999999</v>
      </c>
      <c r="D46" s="68">
        <v>139.88962100000001</v>
      </c>
      <c r="E46" s="68">
        <v>0</v>
      </c>
      <c r="F46" s="68">
        <v>12.475561170000001</v>
      </c>
      <c r="G46" s="68">
        <v>9.6649747500000007</v>
      </c>
      <c r="H46" s="68">
        <v>10.801402830000001</v>
      </c>
      <c r="I46" s="68">
        <v>10.884062349999999</v>
      </c>
      <c r="J46" s="68">
        <v>11.911367</v>
      </c>
      <c r="K46" s="68">
        <v>11.656861210000001</v>
      </c>
      <c r="L46" s="68">
        <v>10.177280490000003</v>
      </c>
      <c r="M46" s="68">
        <v>16.702546689999998</v>
      </c>
      <c r="N46" s="68">
        <v>11.00215</v>
      </c>
      <c r="O46" s="68">
        <v>18.108481480000002</v>
      </c>
      <c r="P46" s="68">
        <v>13.383131210000002</v>
      </c>
      <c r="Q46" s="68">
        <f t="shared" si="0"/>
        <v>136.76781918</v>
      </c>
    </row>
    <row r="47" spans="1:17" x14ac:dyDescent="0.25">
      <c r="B47" s="73" t="s">
        <v>60</v>
      </c>
      <c r="C47" s="68">
        <v>2925.7576340000001</v>
      </c>
      <c r="D47" s="68">
        <v>2925.7576340000001</v>
      </c>
      <c r="E47" s="68">
        <v>6.8748304200000003</v>
      </c>
      <c r="F47" s="68">
        <v>0</v>
      </c>
      <c r="G47" s="68">
        <v>0</v>
      </c>
      <c r="H47" s="68">
        <v>0</v>
      </c>
      <c r="I47" s="68">
        <v>18.943346970000004</v>
      </c>
      <c r="J47" s="68">
        <v>770.40666978000002</v>
      </c>
      <c r="K47" s="68">
        <v>175.14189087</v>
      </c>
      <c r="L47" s="68">
        <v>182.8922771</v>
      </c>
      <c r="M47" s="68">
        <v>203.88980106999998</v>
      </c>
      <c r="N47" s="68">
        <v>232.16161023000001</v>
      </c>
      <c r="O47" s="68">
        <v>270.89941789</v>
      </c>
      <c r="P47" s="68">
        <v>912.61848971999984</v>
      </c>
      <c r="Q47" s="68">
        <f t="shared" si="0"/>
        <v>2773.8283340499997</v>
      </c>
    </row>
    <row r="48" spans="1:17" x14ac:dyDescent="0.25">
      <c r="B48" s="73" t="s">
        <v>61</v>
      </c>
      <c r="C48" s="68">
        <v>61.861573999999997</v>
      </c>
      <c r="D48" s="68">
        <v>68.992312009999992</v>
      </c>
      <c r="E48" s="68">
        <v>4.0827812899999998</v>
      </c>
      <c r="F48" s="68">
        <v>4.4125254400000005</v>
      </c>
      <c r="G48" s="68">
        <v>4.5489098200000004</v>
      </c>
      <c r="H48" s="68">
        <v>4.9437061399999997</v>
      </c>
      <c r="I48" s="68">
        <v>4.9500247599999998</v>
      </c>
      <c r="J48" s="68">
        <v>4.8475958999999991</v>
      </c>
      <c r="K48" s="68">
        <v>4.6740830799999999</v>
      </c>
      <c r="L48" s="68">
        <v>4.9926556099999999</v>
      </c>
      <c r="M48" s="68">
        <v>4.9185290400000001</v>
      </c>
      <c r="N48" s="68">
        <v>5.0451987299999992</v>
      </c>
      <c r="O48" s="68">
        <v>9.7767777899999988</v>
      </c>
      <c r="P48" s="68">
        <v>7.9590194000000007</v>
      </c>
      <c r="Q48" s="68">
        <f t="shared" si="0"/>
        <v>65.151806999999991</v>
      </c>
    </row>
    <row r="49" spans="2:17" x14ac:dyDescent="0.25">
      <c r="B49" s="73" t="s">
        <v>62</v>
      </c>
      <c r="C49" s="68">
        <v>61.876261999999997</v>
      </c>
      <c r="D49" s="68">
        <v>61.876261999999997</v>
      </c>
      <c r="E49" s="68">
        <v>1.78929279</v>
      </c>
      <c r="F49" s="68">
        <v>2.4971339200000005</v>
      </c>
      <c r="G49" s="68">
        <v>3.9526274199999998</v>
      </c>
      <c r="H49" s="68">
        <v>3.81752913</v>
      </c>
      <c r="I49" s="68">
        <v>2.4975167499999995</v>
      </c>
      <c r="J49" s="68">
        <v>3.8699784100000003</v>
      </c>
      <c r="K49" s="68">
        <v>6.1348306499999996</v>
      </c>
      <c r="L49" s="68">
        <v>7.0260210500000007</v>
      </c>
      <c r="M49" s="68">
        <v>3.7779267300000003</v>
      </c>
      <c r="N49" s="68">
        <v>4.343448529999999</v>
      </c>
      <c r="O49" s="68">
        <v>6.4568050199999991</v>
      </c>
      <c r="P49" s="68">
        <v>7.3090760900000005</v>
      </c>
      <c r="Q49" s="68">
        <f t="shared" si="0"/>
        <v>53.472186489999991</v>
      </c>
    </row>
    <row r="50" spans="2:17" x14ac:dyDescent="0.25">
      <c r="B50" s="73" t="s">
        <v>63</v>
      </c>
      <c r="C50" s="68">
        <v>176.63052400000001</v>
      </c>
      <c r="D50" s="68">
        <v>154.56052399999999</v>
      </c>
      <c r="E50" s="68">
        <v>0.51734682999999992</v>
      </c>
      <c r="F50" s="68">
        <v>8.1408619900000012</v>
      </c>
      <c r="G50" s="68">
        <v>8.1451523199999993</v>
      </c>
      <c r="H50" s="68">
        <v>8.6755537699999987</v>
      </c>
      <c r="I50" s="68">
        <v>7.8238399699999999</v>
      </c>
      <c r="J50" s="68">
        <v>7.6110872100000009</v>
      </c>
      <c r="K50" s="68">
        <v>8.3360601999999986</v>
      </c>
      <c r="L50" s="68">
        <v>8.0202997899999993</v>
      </c>
      <c r="M50" s="68">
        <v>8.1842939399999999</v>
      </c>
      <c r="N50" s="68">
        <v>7.2792691300000012</v>
      </c>
      <c r="O50" s="68">
        <v>11.5541301</v>
      </c>
      <c r="P50" s="68">
        <v>23.883606480000005</v>
      </c>
      <c r="Q50" s="68">
        <f t="shared" si="0"/>
        <v>108.17150173000002</v>
      </c>
    </row>
    <row r="51" spans="2:17" x14ac:dyDescent="0.25">
      <c r="B51" s="73" t="s">
        <v>64</v>
      </c>
      <c r="C51" s="68">
        <v>315.55917899999997</v>
      </c>
      <c r="D51" s="68">
        <v>315.55917899999997</v>
      </c>
      <c r="E51" s="68">
        <v>14.958082430000001</v>
      </c>
      <c r="F51" s="68">
        <v>22.850439909999999</v>
      </c>
      <c r="G51" s="68">
        <v>26.55985931</v>
      </c>
      <c r="H51" s="68">
        <v>23.096005439999999</v>
      </c>
      <c r="I51" s="68">
        <v>24.159807179999994</v>
      </c>
      <c r="J51" s="68">
        <v>23.173267889999998</v>
      </c>
      <c r="K51" s="68">
        <v>26.461893139999994</v>
      </c>
      <c r="L51" s="68">
        <v>25.022008769999996</v>
      </c>
      <c r="M51" s="68">
        <v>22.543312490000002</v>
      </c>
      <c r="N51" s="68">
        <v>28.770115239999999</v>
      </c>
      <c r="O51" s="68">
        <v>44.775718239999996</v>
      </c>
      <c r="P51" s="68">
        <v>32.636780790000003</v>
      </c>
      <c r="Q51" s="68">
        <f t="shared" si="0"/>
        <v>315.00729082999999</v>
      </c>
    </row>
    <row r="52" spans="2:17" x14ac:dyDescent="0.25">
      <c r="B52" s="73" t="s">
        <v>65</v>
      </c>
      <c r="C52" s="68">
        <v>210.26087899999999</v>
      </c>
      <c r="D52" s="68">
        <v>210.26087899999999</v>
      </c>
      <c r="E52" s="68">
        <v>7.1383404400000003</v>
      </c>
      <c r="F52" s="68">
        <v>12.106611170000001</v>
      </c>
      <c r="G52" s="68">
        <v>12.819595609999999</v>
      </c>
      <c r="H52" s="68">
        <v>11.66871763</v>
      </c>
      <c r="I52" s="68">
        <v>13.08099221</v>
      </c>
      <c r="J52" s="68">
        <v>12.157354870000001</v>
      </c>
      <c r="K52" s="68">
        <v>12.844968739999999</v>
      </c>
      <c r="L52" s="68">
        <v>12.4714458</v>
      </c>
      <c r="M52" s="68">
        <v>13.96060275</v>
      </c>
      <c r="N52" s="68">
        <v>13.876554960000002</v>
      </c>
      <c r="O52" s="68">
        <v>20.411544210000002</v>
      </c>
      <c r="P52" s="68">
        <v>44.723985489999997</v>
      </c>
      <c r="Q52" s="68">
        <f t="shared" si="0"/>
        <v>187.26071388</v>
      </c>
    </row>
    <row r="53" spans="2:17" x14ac:dyDescent="0.25">
      <c r="B53" s="73" t="s">
        <v>66</v>
      </c>
      <c r="C53" s="68">
        <v>125</v>
      </c>
      <c r="D53" s="68">
        <v>125</v>
      </c>
      <c r="E53" s="68">
        <v>0</v>
      </c>
      <c r="F53" s="68">
        <v>2.4880425900000009</v>
      </c>
      <c r="G53" s="68">
        <v>3.3133454099999997</v>
      </c>
      <c r="H53" s="68">
        <v>4.6299842299999998</v>
      </c>
      <c r="I53" s="68">
        <v>7.3508790800000003</v>
      </c>
      <c r="J53" s="68">
        <v>5.0288516300000001</v>
      </c>
      <c r="K53" s="68">
        <v>15.46564173</v>
      </c>
      <c r="L53" s="68">
        <v>6.3854128899999996</v>
      </c>
      <c r="M53" s="68">
        <v>7.7617002599999987</v>
      </c>
      <c r="N53" s="68">
        <v>7.0190433699999994</v>
      </c>
      <c r="O53" s="68">
        <v>10.815165260000001</v>
      </c>
      <c r="P53" s="68">
        <v>15.57761876</v>
      </c>
      <c r="Q53" s="68">
        <f t="shared" si="0"/>
        <v>85.835685210000008</v>
      </c>
    </row>
    <row r="54" spans="2:17" x14ac:dyDescent="0.25">
      <c r="B54" s="73" t="s">
        <v>67</v>
      </c>
      <c r="C54" s="68">
        <v>0</v>
      </c>
      <c r="D54" s="68">
        <v>90</v>
      </c>
      <c r="E54" s="68">
        <v>0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4.8135045599999993</v>
      </c>
      <c r="O54" s="68">
        <v>5.47844321</v>
      </c>
      <c r="P54" s="68">
        <v>61.24603054</v>
      </c>
      <c r="Q54" s="68">
        <f t="shared" si="0"/>
        <v>71.53797831</v>
      </c>
    </row>
    <row r="55" spans="2:17" x14ac:dyDescent="0.25">
      <c r="B55" s="73" t="s">
        <v>68</v>
      </c>
      <c r="C55" s="68">
        <v>20</v>
      </c>
      <c r="D55" s="68">
        <v>35</v>
      </c>
      <c r="E55" s="68">
        <v>0</v>
      </c>
      <c r="F55" s="68">
        <v>0</v>
      </c>
      <c r="G55" s="68">
        <v>0</v>
      </c>
      <c r="H55" s="68">
        <v>0</v>
      </c>
      <c r="I55" s="68">
        <v>1.1409621800000003</v>
      </c>
      <c r="J55" s="68">
        <v>1.6388457999999999</v>
      </c>
      <c r="K55" s="68">
        <v>2.07203063</v>
      </c>
      <c r="L55" s="68">
        <v>8.1534788799999998</v>
      </c>
      <c r="M55" s="68">
        <v>3.4100202099999999</v>
      </c>
      <c r="N55" s="68">
        <v>3.9130026499999997</v>
      </c>
      <c r="O55" s="68">
        <v>5.53903503</v>
      </c>
      <c r="P55" s="68">
        <v>8.7876452500000006</v>
      </c>
      <c r="Q55" s="68">
        <f t="shared" si="0"/>
        <v>34.655020629999996</v>
      </c>
    </row>
    <row r="56" spans="2:17" x14ac:dyDescent="0.25">
      <c r="B56" s="118" t="s">
        <v>69</v>
      </c>
      <c r="C56" s="32">
        <f>SUM(C10:C55)</f>
        <v>31907.746961000004</v>
      </c>
      <c r="D56" s="32">
        <f t="shared" ref="D56" si="1">SUM(D10:D55)</f>
        <v>32319.391271010005</v>
      </c>
      <c r="E56" s="65">
        <f t="shared" ref="E56" si="2">SUM(E10:E55)</f>
        <v>161.18965870000002</v>
      </c>
      <c r="F56" s="66">
        <f t="shared" ref="F56" si="3">SUM(F10:F55)</f>
        <v>431.63384667000014</v>
      </c>
      <c r="G56" s="67">
        <f t="shared" ref="G56" si="4">SUM(G10:G55)</f>
        <v>488.35669690000009</v>
      </c>
      <c r="H56" s="65">
        <f t="shared" ref="H56" si="5">SUM(H10:H55)</f>
        <v>485.11030614000003</v>
      </c>
      <c r="I56" s="66">
        <f t="shared" ref="I56" si="6">SUM(I10:I55)</f>
        <v>645.28057124000009</v>
      </c>
      <c r="J56" s="67">
        <f t="shared" ref="J56" si="7">SUM(J10:J55)</f>
        <v>1342.0308830399999</v>
      </c>
      <c r="K56" s="65">
        <f t="shared" ref="K56" si="8">SUM(K10:K55)</f>
        <v>705.53631454999993</v>
      </c>
      <c r="L56" s="66">
        <f t="shared" ref="L56" si="9">SUM(L10:L55)</f>
        <v>770.10236351000003</v>
      </c>
      <c r="M56" s="67">
        <f t="shared" ref="M56" si="10">SUM(M10:M55)</f>
        <v>949.62040367999975</v>
      </c>
      <c r="N56" s="65">
        <f t="shared" ref="N56" si="11">SUM(N10:N55)</f>
        <v>890.91095575000008</v>
      </c>
      <c r="O56" s="66">
        <f t="shared" ref="O56" si="12">SUM(O10:O55)</f>
        <v>1079.49647613</v>
      </c>
      <c r="P56" s="67">
        <f t="shared" ref="P56" si="13">SUM(P10:P55)</f>
        <v>2153.16126794</v>
      </c>
      <c r="Q56" s="31">
        <f t="shared" si="0"/>
        <v>10102.429744250001</v>
      </c>
    </row>
    <row r="57" spans="2:17" x14ac:dyDescent="0.25"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</row>
    <row r="58" spans="2:17" ht="17.25" x14ac:dyDescent="0.25">
      <c r="B58" s="118" t="s">
        <v>70</v>
      </c>
      <c r="C58" s="52"/>
      <c r="D58" s="32"/>
      <c r="E58" s="65"/>
      <c r="F58" s="66"/>
      <c r="G58" s="67"/>
      <c r="H58" s="65"/>
      <c r="I58" s="66"/>
      <c r="J58" s="67"/>
      <c r="K58" s="65"/>
      <c r="L58" s="66"/>
      <c r="M58" s="67"/>
      <c r="N58" s="65"/>
      <c r="O58" s="66"/>
      <c r="P58" s="67"/>
      <c r="Q58" s="31"/>
    </row>
    <row r="59" spans="2:17" s="69" customFormat="1" x14ac:dyDescent="0.25">
      <c r="B59" s="35" t="s">
        <v>33</v>
      </c>
      <c r="C59" s="80">
        <v>0</v>
      </c>
      <c r="D59" s="80">
        <v>0.06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0.06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f t="shared" si="0"/>
        <v>0.06</v>
      </c>
    </row>
    <row r="60" spans="2:17" s="69" customFormat="1" x14ac:dyDescent="0.25">
      <c r="B60" s="35" t="s">
        <v>34</v>
      </c>
      <c r="C60" s="80">
        <v>28.5</v>
      </c>
      <c r="D60" s="80">
        <v>28.5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0</v>
      </c>
      <c r="N60" s="80">
        <v>0</v>
      </c>
      <c r="O60" s="80">
        <v>0</v>
      </c>
      <c r="P60" s="80">
        <v>0</v>
      </c>
      <c r="Q60" s="80">
        <f t="shared" si="0"/>
        <v>0</v>
      </c>
    </row>
    <row r="61" spans="2:17" s="69" customFormat="1" x14ac:dyDescent="0.25">
      <c r="B61" s="35" t="s">
        <v>36</v>
      </c>
      <c r="C61" s="80">
        <v>292.75669599999998</v>
      </c>
      <c r="D61" s="80">
        <v>292.75669599999998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f t="shared" si="0"/>
        <v>0</v>
      </c>
    </row>
    <row r="62" spans="2:17" s="69" customFormat="1" x14ac:dyDescent="0.25">
      <c r="B62" s="35" t="s">
        <v>41</v>
      </c>
      <c r="C62" s="80">
        <v>0</v>
      </c>
      <c r="D62" s="80">
        <v>5.0344829999999998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0">
        <v>0</v>
      </c>
      <c r="Q62" s="80">
        <f t="shared" si="0"/>
        <v>0</v>
      </c>
    </row>
    <row r="63" spans="2:17" x14ac:dyDescent="0.25">
      <c r="B63" s="35" t="s">
        <v>46</v>
      </c>
      <c r="C63" s="68">
        <v>0</v>
      </c>
      <c r="D63" s="68">
        <v>25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25</v>
      </c>
      <c r="Q63" s="68">
        <f t="shared" si="0"/>
        <v>25</v>
      </c>
    </row>
    <row r="64" spans="2:17" x14ac:dyDescent="0.25">
      <c r="B64" s="35" t="s">
        <v>58</v>
      </c>
      <c r="C64" s="68">
        <v>828.30860399999995</v>
      </c>
      <c r="D64" s="68">
        <v>828.30860399999995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f t="shared" si="0"/>
        <v>0</v>
      </c>
    </row>
    <row r="65" spans="2:17" x14ac:dyDescent="0.25">
      <c r="B65" s="118" t="s">
        <v>71</v>
      </c>
      <c r="C65" s="32">
        <f>SUM(C59:C64)</f>
        <v>1149.5653</v>
      </c>
      <c r="D65" s="32">
        <f>SUM(D59:D64)</f>
        <v>1179.6597830000001</v>
      </c>
      <c r="E65" s="65">
        <f t="shared" ref="E65" si="14">SUM(E59:E64)</f>
        <v>0</v>
      </c>
      <c r="F65" s="66">
        <f t="shared" ref="F65" si="15">SUM(F59:F64)</f>
        <v>0</v>
      </c>
      <c r="G65" s="67">
        <f t="shared" ref="G65" si="16">SUM(G59:G64)</f>
        <v>0</v>
      </c>
      <c r="H65" s="65">
        <f t="shared" ref="H65" si="17">SUM(H59:H64)</f>
        <v>0</v>
      </c>
      <c r="I65" s="66">
        <f t="shared" ref="I65" si="18">SUM(I59:I64)</f>
        <v>0</v>
      </c>
      <c r="J65" s="67">
        <f t="shared" ref="J65" si="19">SUM(J59:J64)</f>
        <v>0.06</v>
      </c>
      <c r="K65" s="65">
        <f t="shared" ref="K65" si="20">SUM(K59:K64)</f>
        <v>0</v>
      </c>
      <c r="L65" s="66">
        <f t="shared" ref="L65" si="21">SUM(L59:L64)</f>
        <v>0</v>
      </c>
      <c r="M65" s="67">
        <f t="shared" ref="M65" si="22">SUM(M59:M64)</f>
        <v>0</v>
      </c>
      <c r="N65" s="65">
        <f t="shared" ref="N65" si="23">SUM(N59:N64)</f>
        <v>0</v>
      </c>
      <c r="O65" s="66">
        <f t="shared" ref="O65" si="24">SUM(O59:O64)</f>
        <v>0</v>
      </c>
      <c r="P65" s="67">
        <f>SUM(P59:P64)</f>
        <v>25</v>
      </c>
      <c r="Q65" s="31">
        <f t="shared" si="0"/>
        <v>25.06</v>
      </c>
    </row>
    <row r="66" spans="2:17" x14ac:dyDescent="0.25">
      <c r="C66" s="47"/>
      <c r="D66" s="47"/>
      <c r="E66" s="50"/>
      <c r="F66" s="50"/>
      <c r="G66" s="50"/>
      <c r="H66" s="50"/>
      <c r="I66" s="50"/>
      <c r="J66" s="50"/>
      <c r="K66" s="49"/>
      <c r="L66" s="49"/>
      <c r="M66" s="49"/>
      <c r="N66" s="48"/>
      <c r="O66" s="47"/>
      <c r="P66" s="47"/>
      <c r="Q66" s="47"/>
    </row>
    <row r="67" spans="2:17" x14ac:dyDescent="0.25">
      <c r="B67" s="118" t="s">
        <v>72</v>
      </c>
      <c r="C67" s="32">
        <f>C56+C65</f>
        <v>33057.312261000006</v>
      </c>
      <c r="D67" s="32">
        <f>D56+D65</f>
        <v>33499.051054010008</v>
      </c>
      <c r="E67" s="65">
        <f t="shared" ref="E67:Q67" si="25">E56+E65</f>
        <v>161.18965870000002</v>
      </c>
      <c r="F67" s="66">
        <f t="shared" si="25"/>
        <v>431.63384667000014</v>
      </c>
      <c r="G67" s="67">
        <f t="shared" si="25"/>
        <v>488.35669690000009</v>
      </c>
      <c r="H67" s="65">
        <f t="shared" si="25"/>
        <v>485.11030614000003</v>
      </c>
      <c r="I67" s="66">
        <f t="shared" si="25"/>
        <v>645.28057124000009</v>
      </c>
      <c r="J67" s="67">
        <f t="shared" si="25"/>
        <v>1342.0908830399999</v>
      </c>
      <c r="K67" s="65">
        <f t="shared" si="25"/>
        <v>705.53631454999993</v>
      </c>
      <c r="L67" s="66">
        <f t="shared" si="25"/>
        <v>770.10236351000003</v>
      </c>
      <c r="M67" s="67">
        <f t="shared" si="25"/>
        <v>949.62040367999975</v>
      </c>
      <c r="N67" s="65">
        <f t="shared" si="25"/>
        <v>890.91095575000008</v>
      </c>
      <c r="O67" s="66">
        <f t="shared" si="25"/>
        <v>1079.49647613</v>
      </c>
      <c r="P67" s="67">
        <f t="shared" si="25"/>
        <v>2178.16126794</v>
      </c>
      <c r="Q67" s="31">
        <f t="shared" si="25"/>
        <v>10127.489744250001</v>
      </c>
    </row>
    <row r="68" spans="2:17" x14ac:dyDescent="0.25">
      <c r="B68" s="70" t="s">
        <v>73</v>
      </c>
      <c r="C68" s="46"/>
      <c r="D68" s="88"/>
      <c r="O68" s="45"/>
      <c r="P68" s="45"/>
      <c r="Q68" s="40"/>
    </row>
    <row r="69" spans="2:17" x14ac:dyDescent="0.25">
      <c r="B69" s="70" t="s">
        <v>74</v>
      </c>
      <c r="C69" s="44"/>
      <c r="D69" s="43"/>
      <c r="F69" s="87"/>
      <c r="Q69" s="40"/>
    </row>
    <row r="70" spans="2:17" x14ac:dyDescent="0.25">
      <c r="B70" s="42"/>
      <c r="C70" s="42"/>
      <c r="D70" s="41"/>
      <c r="I70" s="37"/>
      <c r="L70" s="38"/>
      <c r="M70" s="38"/>
      <c r="N70" s="38"/>
      <c r="O70" s="38"/>
      <c r="P70" s="38"/>
      <c r="Q70" s="40"/>
    </row>
    <row r="71" spans="2:17" x14ac:dyDescent="0.25">
      <c r="D71" s="37"/>
    </row>
    <row r="72" spans="2:17" x14ac:dyDescent="0.25">
      <c r="L72" s="38"/>
      <c r="M72" s="38"/>
      <c r="N72" s="39"/>
      <c r="O72" s="38"/>
      <c r="P72" s="38"/>
    </row>
    <row r="73" spans="2:17" x14ac:dyDescent="0.25">
      <c r="N73" s="37"/>
    </row>
    <row r="78" spans="2:17" x14ac:dyDescent="0.25">
      <c r="N78" s="36"/>
    </row>
  </sheetData>
  <mergeCells count="8">
    <mergeCell ref="B2:Q2"/>
    <mergeCell ref="B4:Q4"/>
    <mergeCell ref="B8:B9"/>
    <mergeCell ref="D8:D9"/>
    <mergeCell ref="C8:C9"/>
    <mergeCell ref="E8:Q8"/>
    <mergeCell ref="B3:Q3"/>
    <mergeCell ref="B5:Q5"/>
  </mergeCells>
  <printOptions horizontalCentered="1" verticalCentered="1"/>
  <pageMargins left="0" right="0" top="0" bottom="0" header="0" footer="0"/>
  <pageSetup paperSize="5" scale="64" orientation="landscape" r:id="rId1"/>
  <ignoredErrors>
    <ignoredError sqref="Q10:Q6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0"/>
  <sheetViews>
    <sheetView showGridLines="0" zoomScale="89" zoomScaleNormal="89" workbookViewId="0">
      <selection activeCell="B25" sqref="B25"/>
    </sheetView>
  </sheetViews>
  <sheetFormatPr baseColWidth="10" defaultColWidth="9.140625" defaultRowHeight="15" x14ac:dyDescent="0.25"/>
  <cols>
    <col min="1" max="1" width="7.28515625" style="35" customWidth="1"/>
    <col min="2" max="2" width="65.42578125" style="35" customWidth="1"/>
    <col min="3" max="3" width="13" style="35" customWidth="1"/>
    <col min="4" max="4" width="15.7109375" style="35" customWidth="1"/>
    <col min="5" max="6" width="10.28515625" style="35" bestFit="1" customWidth="1"/>
    <col min="7" max="7" width="10.140625" style="35" bestFit="1" customWidth="1"/>
    <col min="8" max="9" width="10.28515625" style="35" bestFit="1" customWidth="1"/>
    <col min="10" max="10" width="12.85546875" style="35" bestFit="1" customWidth="1"/>
    <col min="11" max="11" width="10.28515625" style="35" bestFit="1" customWidth="1"/>
    <col min="12" max="12" width="10.140625" style="35" bestFit="1" customWidth="1"/>
    <col min="13" max="13" width="12.28515625" style="35" customWidth="1"/>
    <col min="14" max="14" width="10.7109375" style="35" bestFit="1" customWidth="1"/>
    <col min="15" max="15" width="13.28515625" style="35" bestFit="1" customWidth="1"/>
    <col min="16" max="16" width="12.28515625" style="35" bestFit="1" customWidth="1"/>
    <col min="17" max="17" width="15" style="35" customWidth="1"/>
    <col min="18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s="1" customFormat="1" x14ac:dyDescent="0.25">
      <c r="B6" s="34"/>
    </row>
    <row r="7" spans="2:17" s="1" customFormat="1" x14ac:dyDescent="0.25">
      <c r="B7" s="27" t="s">
        <v>75</v>
      </c>
      <c r="C7" s="27"/>
      <c r="D7" s="27"/>
      <c r="Q7" s="33" t="s">
        <v>5</v>
      </c>
    </row>
    <row r="8" spans="2:17" ht="21.75" customHeight="1" x14ac:dyDescent="0.25">
      <c r="B8" s="143" t="s">
        <v>6</v>
      </c>
      <c r="C8" s="144" t="s">
        <v>7</v>
      </c>
      <c r="D8" s="144" t="s">
        <v>8</v>
      </c>
      <c r="E8" s="145" t="s">
        <v>9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2:17" s="51" customFormat="1" ht="27.75" customHeight="1" x14ac:dyDescent="0.25">
      <c r="B9" s="143"/>
      <c r="C9" s="144"/>
      <c r="D9" s="144"/>
      <c r="E9" s="65" t="s">
        <v>10</v>
      </c>
      <c r="F9" s="66" t="s">
        <v>11</v>
      </c>
      <c r="G9" s="67" t="s">
        <v>12</v>
      </c>
      <c r="H9" s="65" t="s">
        <v>13</v>
      </c>
      <c r="I9" s="66" t="s">
        <v>14</v>
      </c>
      <c r="J9" s="67" t="s">
        <v>15</v>
      </c>
      <c r="K9" s="65" t="s">
        <v>16</v>
      </c>
      <c r="L9" s="66" t="s">
        <v>17</v>
      </c>
      <c r="M9" s="67" t="s">
        <v>18</v>
      </c>
      <c r="N9" s="65" t="s">
        <v>19</v>
      </c>
      <c r="O9" s="66" t="s">
        <v>20</v>
      </c>
      <c r="P9" s="67" t="s">
        <v>21</v>
      </c>
      <c r="Q9" s="31" t="s">
        <v>22</v>
      </c>
    </row>
    <row r="10" spans="2:17" x14ac:dyDescent="0.25">
      <c r="B10" s="73" t="s">
        <v>23</v>
      </c>
      <c r="C10" s="68">
        <v>252.98305500000001</v>
      </c>
      <c r="D10" s="68">
        <v>252.98305500000001</v>
      </c>
      <c r="E10" s="68">
        <v>0</v>
      </c>
      <c r="F10" s="68">
        <v>0</v>
      </c>
      <c r="G10" s="68">
        <v>0</v>
      </c>
      <c r="H10" s="68">
        <v>13.706562580000002</v>
      </c>
      <c r="I10" s="68">
        <v>44.415985579999997</v>
      </c>
      <c r="J10" s="68">
        <v>0</v>
      </c>
      <c r="K10" s="68">
        <v>27.965449539999998</v>
      </c>
      <c r="L10" s="68">
        <v>14.589811639999999</v>
      </c>
      <c r="M10" s="68">
        <v>0</v>
      </c>
      <c r="N10" s="68">
        <v>28.877786449999995</v>
      </c>
      <c r="O10" s="68">
        <v>13.836432499999995</v>
      </c>
      <c r="P10" s="68">
        <v>46.216117060000002</v>
      </c>
      <c r="Q10" s="68">
        <f>SUM(E10:P10)</f>
        <v>189.60814534999997</v>
      </c>
    </row>
    <row r="11" spans="2:17" x14ac:dyDescent="0.25">
      <c r="B11" s="73" t="s">
        <v>27</v>
      </c>
      <c r="C11" s="68">
        <v>90.886972</v>
      </c>
      <c r="D11" s="68">
        <v>105.56563300000001</v>
      </c>
      <c r="E11" s="68">
        <v>3.7117583700000001</v>
      </c>
      <c r="F11" s="68">
        <v>4.4065723400000012</v>
      </c>
      <c r="G11" s="68">
        <v>7.6985383900000031</v>
      </c>
      <c r="H11" s="68">
        <v>8.0199447199999998</v>
      </c>
      <c r="I11" s="68">
        <v>9.781123019999999</v>
      </c>
      <c r="J11" s="68">
        <v>9.2770639800000012</v>
      </c>
      <c r="K11" s="68">
        <v>5.0673165199999994</v>
      </c>
      <c r="L11" s="68">
        <v>4.9244085899999996</v>
      </c>
      <c r="M11" s="68">
        <v>9.5255252699999993</v>
      </c>
      <c r="N11" s="68">
        <v>10.82651843</v>
      </c>
      <c r="O11" s="68">
        <v>8.0780529600000008</v>
      </c>
      <c r="P11" s="68">
        <v>18.092925510000004</v>
      </c>
      <c r="Q11" s="68">
        <f t="shared" ref="Q11:Q45" si="0">SUM(E11:P11)</f>
        <v>99.409748100000016</v>
      </c>
    </row>
    <row r="12" spans="2:17" x14ac:dyDescent="0.25">
      <c r="B12" s="73" t="s">
        <v>28</v>
      </c>
      <c r="C12" s="68">
        <v>903.47240999999997</v>
      </c>
      <c r="D12" s="68">
        <v>1546.723252</v>
      </c>
      <c r="E12" s="68">
        <v>58.209913229999998</v>
      </c>
      <c r="F12" s="68">
        <v>65.065297330000007</v>
      </c>
      <c r="G12" s="68">
        <v>87.867961699999995</v>
      </c>
      <c r="H12" s="68">
        <v>80.085084080000001</v>
      </c>
      <c r="I12" s="68">
        <v>169.67788952000001</v>
      </c>
      <c r="J12" s="68">
        <v>118.51535106999999</v>
      </c>
      <c r="K12" s="68">
        <v>101.68636458</v>
      </c>
      <c r="L12" s="68">
        <v>82.799434230000017</v>
      </c>
      <c r="M12" s="68">
        <v>120.38338726000005</v>
      </c>
      <c r="N12" s="68">
        <v>95.748678059999946</v>
      </c>
      <c r="O12" s="68">
        <v>130.64339120999992</v>
      </c>
      <c r="P12" s="68">
        <v>258.56761056000005</v>
      </c>
      <c r="Q12" s="68">
        <f t="shared" si="0"/>
        <v>1369.2503628300001</v>
      </c>
    </row>
    <row r="13" spans="2:17" x14ac:dyDescent="0.25">
      <c r="B13" s="73" t="s">
        <v>29</v>
      </c>
      <c r="C13" s="68">
        <v>55.557400999999999</v>
      </c>
      <c r="D13" s="68">
        <v>58.882199590000006</v>
      </c>
      <c r="E13" s="68">
        <v>3.2699477700000004</v>
      </c>
      <c r="F13" s="68">
        <v>3.2699477699999999</v>
      </c>
      <c r="G13" s="68">
        <v>3.2650958600000002</v>
      </c>
      <c r="H13" s="68">
        <v>3.2699344799999999</v>
      </c>
      <c r="I13" s="68">
        <v>3.2699344799999999</v>
      </c>
      <c r="J13" s="68">
        <v>3.2699894800000004</v>
      </c>
      <c r="K13" s="68">
        <v>3.2689894800000006</v>
      </c>
      <c r="L13" s="68">
        <v>4.0712396000000002</v>
      </c>
      <c r="M13" s="68">
        <v>3.2484069000000004</v>
      </c>
      <c r="N13" s="68">
        <v>3.24067909</v>
      </c>
      <c r="O13" s="68">
        <v>5.936181369999999</v>
      </c>
      <c r="P13" s="68">
        <v>3.3247985899999999</v>
      </c>
      <c r="Q13" s="68">
        <f t="shared" si="0"/>
        <v>42.705144869999998</v>
      </c>
    </row>
    <row r="14" spans="2:17" x14ac:dyDescent="0.25">
      <c r="B14" s="73" t="s">
        <v>31</v>
      </c>
      <c r="C14" s="68">
        <v>3734.9001929999999</v>
      </c>
      <c r="D14" s="68">
        <v>4285.4231929999996</v>
      </c>
      <c r="E14" s="68">
        <v>89.470315560000003</v>
      </c>
      <c r="F14" s="68">
        <v>97.270331859999999</v>
      </c>
      <c r="G14" s="68">
        <v>120.80954212</v>
      </c>
      <c r="H14" s="68">
        <v>143.54463092</v>
      </c>
      <c r="I14" s="68">
        <v>121.89288077000002</v>
      </c>
      <c r="J14" s="68">
        <v>135.30661471000002</v>
      </c>
      <c r="K14" s="68">
        <v>161.03041637000001</v>
      </c>
      <c r="L14" s="68">
        <v>124.48446295000001</v>
      </c>
      <c r="M14" s="68">
        <v>134.82739667000004</v>
      </c>
      <c r="N14" s="68">
        <v>129.36380968</v>
      </c>
      <c r="O14" s="68">
        <v>251.47643933000001</v>
      </c>
      <c r="P14" s="68">
        <v>303.83699103999993</v>
      </c>
      <c r="Q14" s="68">
        <f t="shared" si="0"/>
        <v>1813.31383198</v>
      </c>
    </row>
    <row r="15" spans="2:17" x14ac:dyDescent="0.25">
      <c r="B15" s="73" t="s">
        <v>33</v>
      </c>
      <c r="C15" s="68">
        <v>102.574727</v>
      </c>
      <c r="D15" s="68">
        <v>112.363698</v>
      </c>
      <c r="E15" s="68">
        <v>4.1049263600000003</v>
      </c>
      <c r="F15" s="68">
        <v>7.0275945399999982</v>
      </c>
      <c r="G15" s="68">
        <v>5.3337529099999994</v>
      </c>
      <c r="H15" s="68">
        <v>7.998550279999999</v>
      </c>
      <c r="I15" s="68">
        <v>6.0327253200000017</v>
      </c>
      <c r="J15" s="68">
        <v>5.2435375700000009</v>
      </c>
      <c r="K15" s="68">
        <v>5.3584006000000004</v>
      </c>
      <c r="L15" s="68">
        <v>6.6565338899999995</v>
      </c>
      <c r="M15" s="68">
        <v>6.6488642500000008</v>
      </c>
      <c r="N15" s="68">
        <v>5.2327016400000002</v>
      </c>
      <c r="O15" s="68">
        <v>10.105425139999999</v>
      </c>
      <c r="P15" s="68">
        <v>7.2412193899999995</v>
      </c>
      <c r="Q15" s="68">
        <f t="shared" si="0"/>
        <v>76.984231890000004</v>
      </c>
    </row>
    <row r="16" spans="2:17" x14ac:dyDescent="0.25">
      <c r="B16" s="73" t="s">
        <v>35</v>
      </c>
      <c r="C16" s="68">
        <v>495</v>
      </c>
      <c r="D16" s="68">
        <v>517.75</v>
      </c>
      <c r="E16" s="68">
        <v>46.243371949999997</v>
      </c>
      <c r="F16" s="68">
        <v>30.696775099999996</v>
      </c>
      <c r="G16" s="68">
        <v>34.264213380000008</v>
      </c>
      <c r="H16" s="68">
        <v>28.765744659999999</v>
      </c>
      <c r="I16" s="68">
        <v>30.142148420000005</v>
      </c>
      <c r="J16" s="68">
        <v>54.366357760000014</v>
      </c>
      <c r="K16" s="68">
        <v>31.505284920000008</v>
      </c>
      <c r="L16" s="68">
        <v>39.686489249999987</v>
      </c>
      <c r="M16" s="68">
        <v>42.660788409999995</v>
      </c>
      <c r="N16" s="68">
        <v>32.78434261000001</v>
      </c>
      <c r="O16" s="68">
        <v>52.838982509999994</v>
      </c>
      <c r="P16" s="68">
        <v>89.897352720000015</v>
      </c>
      <c r="Q16" s="68">
        <f t="shared" si="0"/>
        <v>513.8518516900001</v>
      </c>
    </row>
    <row r="17" spans="2:17" x14ac:dyDescent="0.25">
      <c r="B17" s="73" t="s">
        <v>37</v>
      </c>
      <c r="C17" s="68">
        <v>75.799430999999998</v>
      </c>
      <c r="D17" s="68">
        <v>75.799430999999998</v>
      </c>
      <c r="E17" s="68">
        <v>3.7288616300000004</v>
      </c>
      <c r="F17" s="68">
        <v>4.2935270800000005</v>
      </c>
      <c r="G17" s="68">
        <v>5.2853565600000003</v>
      </c>
      <c r="H17" s="68">
        <v>3.7103119100000002</v>
      </c>
      <c r="I17" s="68">
        <v>4.6240963600000002</v>
      </c>
      <c r="J17" s="68">
        <v>5.3024756099999983</v>
      </c>
      <c r="K17" s="68">
        <v>4.0196061600000004</v>
      </c>
      <c r="L17" s="68">
        <v>4.2105590300000006</v>
      </c>
      <c r="M17" s="68">
        <v>4.3701635100000011</v>
      </c>
      <c r="N17" s="68">
        <v>4.48288888</v>
      </c>
      <c r="O17" s="68">
        <v>6.9651689700000006</v>
      </c>
      <c r="P17" s="68">
        <v>4.671373749999999</v>
      </c>
      <c r="Q17" s="68">
        <f t="shared" si="0"/>
        <v>55.664389450000002</v>
      </c>
    </row>
    <row r="18" spans="2:17" x14ac:dyDescent="0.25">
      <c r="B18" s="73" t="s">
        <v>38</v>
      </c>
      <c r="C18" s="68">
        <v>238.12100000000001</v>
      </c>
      <c r="D18" s="68">
        <v>258.54873839999999</v>
      </c>
      <c r="E18" s="68">
        <v>13.141352769999999</v>
      </c>
      <c r="F18" s="68">
        <v>16.291988079999999</v>
      </c>
      <c r="G18" s="68">
        <v>16.41655574</v>
      </c>
      <c r="H18" s="68">
        <v>16.999438630000007</v>
      </c>
      <c r="I18" s="68">
        <v>17.323605269999991</v>
      </c>
      <c r="J18" s="68">
        <v>16.440374769999998</v>
      </c>
      <c r="K18" s="68">
        <v>16.742263040000001</v>
      </c>
      <c r="L18" s="68">
        <v>17.710749409999991</v>
      </c>
      <c r="M18" s="68">
        <v>17.179382929999999</v>
      </c>
      <c r="N18" s="68">
        <v>17.059101290000005</v>
      </c>
      <c r="O18" s="68">
        <v>28.02579558</v>
      </c>
      <c r="P18" s="68">
        <v>23.860522510000006</v>
      </c>
      <c r="Q18" s="68">
        <f t="shared" si="0"/>
        <v>217.19113002</v>
      </c>
    </row>
    <row r="19" spans="2:17" x14ac:dyDescent="0.25">
      <c r="B19" s="73" t="s">
        <v>39</v>
      </c>
      <c r="C19" s="68">
        <v>47.580520999999997</v>
      </c>
      <c r="D19" s="68">
        <v>53.075403999999999</v>
      </c>
      <c r="E19" s="68">
        <v>1.6820650100000003</v>
      </c>
      <c r="F19" s="68">
        <v>2.6414795199999994</v>
      </c>
      <c r="G19" s="68">
        <v>2.53165525</v>
      </c>
      <c r="H19" s="68">
        <v>2.7951780499999987</v>
      </c>
      <c r="I19" s="68">
        <v>2.4819806599999996</v>
      </c>
      <c r="J19" s="68">
        <v>2.7199151600000002</v>
      </c>
      <c r="K19" s="68">
        <v>2.5203824100000003</v>
      </c>
      <c r="L19" s="68">
        <v>2.60948739</v>
      </c>
      <c r="M19" s="68">
        <v>2.8993993900000006</v>
      </c>
      <c r="N19" s="68">
        <v>7.05613227</v>
      </c>
      <c r="O19" s="68">
        <v>11.949666240000001</v>
      </c>
      <c r="P19" s="68">
        <v>5.2472548899999998</v>
      </c>
      <c r="Q19" s="68">
        <f t="shared" si="0"/>
        <v>47.134596239999993</v>
      </c>
    </row>
    <row r="20" spans="2:17" x14ac:dyDescent="0.25">
      <c r="B20" s="73" t="s">
        <v>40</v>
      </c>
      <c r="C20" s="68">
        <v>56.235163999999997</v>
      </c>
      <c r="D20" s="68">
        <v>56.447828999999999</v>
      </c>
      <c r="E20" s="68">
        <v>1.8147241599999999</v>
      </c>
      <c r="F20" s="68">
        <v>3.2227551100000009</v>
      </c>
      <c r="G20" s="68">
        <v>3.8642159100000004</v>
      </c>
      <c r="H20" s="68">
        <v>4.8102318299999984</v>
      </c>
      <c r="I20" s="68">
        <v>4.4970291500000004</v>
      </c>
      <c r="J20" s="68">
        <v>4.8067721500000005</v>
      </c>
      <c r="K20" s="68">
        <v>3.9761085899999995</v>
      </c>
      <c r="L20" s="68">
        <v>4.1265420300000004</v>
      </c>
      <c r="M20" s="68">
        <v>3.8296161299999993</v>
      </c>
      <c r="N20" s="68">
        <v>3.4250573599999994</v>
      </c>
      <c r="O20" s="68">
        <v>5.4769417999999996</v>
      </c>
      <c r="P20" s="68">
        <v>7.9249077899999998</v>
      </c>
      <c r="Q20" s="68">
        <f t="shared" si="0"/>
        <v>51.774902009999991</v>
      </c>
    </row>
    <row r="21" spans="2:17" x14ac:dyDescent="0.25">
      <c r="B21" s="73" t="s">
        <v>41</v>
      </c>
      <c r="C21" s="68">
        <v>306.01768299999998</v>
      </c>
      <c r="D21" s="68">
        <v>320.33792999999997</v>
      </c>
      <c r="E21" s="68">
        <v>15.85145548</v>
      </c>
      <c r="F21" s="68">
        <v>26.459856489999996</v>
      </c>
      <c r="G21" s="68">
        <v>23.672661570000006</v>
      </c>
      <c r="H21" s="68">
        <v>24.749466680000005</v>
      </c>
      <c r="I21" s="68">
        <v>24.537503829999995</v>
      </c>
      <c r="J21" s="68">
        <v>21.131943460000006</v>
      </c>
      <c r="K21" s="68">
        <v>25.93853343</v>
      </c>
      <c r="L21" s="68">
        <v>23.005488540000002</v>
      </c>
      <c r="M21" s="68">
        <v>25.773809139999994</v>
      </c>
      <c r="N21" s="68">
        <v>21.432181359999998</v>
      </c>
      <c r="O21" s="68">
        <v>47.731784329999989</v>
      </c>
      <c r="P21" s="68">
        <v>29.199811370000003</v>
      </c>
      <c r="Q21" s="68">
        <f t="shared" si="0"/>
        <v>309.48449568000001</v>
      </c>
    </row>
    <row r="22" spans="2:17" x14ac:dyDescent="0.25">
      <c r="B22" s="73" t="s">
        <v>42</v>
      </c>
      <c r="C22" s="68">
        <v>283.97529300000002</v>
      </c>
      <c r="D22" s="68">
        <v>283.97529300000002</v>
      </c>
      <c r="E22" s="68">
        <v>12.328880450000002</v>
      </c>
      <c r="F22" s="68">
        <v>20.805063120000003</v>
      </c>
      <c r="G22" s="68">
        <v>24.469568090000003</v>
      </c>
      <c r="H22" s="68">
        <v>17.657781549999999</v>
      </c>
      <c r="I22" s="68">
        <v>21.264805220000003</v>
      </c>
      <c r="J22" s="68">
        <v>32.369663879999997</v>
      </c>
      <c r="K22" s="68">
        <v>19.209212040000015</v>
      </c>
      <c r="L22" s="68">
        <v>22.264529920000001</v>
      </c>
      <c r="M22" s="68">
        <v>19.08240472</v>
      </c>
      <c r="N22" s="68">
        <v>24.992648160000002</v>
      </c>
      <c r="O22" s="68">
        <v>30.513262949999994</v>
      </c>
      <c r="P22" s="68">
        <v>35.148729200000012</v>
      </c>
      <c r="Q22" s="68">
        <f t="shared" si="0"/>
        <v>280.10654930000004</v>
      </c>
    </row>
    <row r="23" spans="2:17" x14ac:dyDescent="0.25">
      <c r="B23" s="73" t="s">
        <v>43</v>
      </c>
      <c r="C23" s="68">
        <v>11.879023</v>
      </c>
      <c r="D23" s="68">
        <v>12.41309798</v>
      </c>
      <c r="E23" s="68">
        <v>0.75387251</v>
      </c>
      <c r="F23" s="68">
        <v>0.85581954000000005</v>
      </c>
      <c r="G23" s="68">
        <v>1.05965909</v>
      </c>
      <c r="H23" s="68">
        <v>0.89014243999999998</v>
      </c>
      <c r="I23" s="68">
        <v>0.93025281000000004</v>
      </c>
      <c r="J23" s="68">
        <v>0.91631921000000005</v>
      </c>
      <c r="K23" s="68">
        <v>0.86311277000000008</v>
      </c>
      <c r="L23" s="68">
        <v>0.81247942000000006</v>
      </c>
      <c r="M23" s="68">
        <v>0.84282038999999997</v>
      </c>
      <c r="N23" s="68">
        <v>0.81458375999999999</v>
      </c>
      <c r="O23" s="68">
        <v>1.3508175</v>
      </c>
      <c r="P23" s="68">
        <v>1.01135252</v>
      </c>
      <c r="Q23" s="68">
        <f t="shared" si="0"/>
        <v>11.10123196</v>
      </c>
    </row>
    <row r="24" spans="2:17" x14ac:dyDescent="0.25">
      <c r="B24" s="73" t="s">
        <v>44</v>
      </c>
      <c r="C24" s="68">
        <v>431.5</v>
      </c>
      <c r="D24" s="68">
        <v>443.5</v>
      </c>
      <c r="E24" s="68">
        <v>7.3392438200000001</v>
      </c>
      <c r="F24" s="68">
        <v>8.0152093200000003</v>
      </c>
      <c r="G24" s="68">
        <v>8.0222062799999989</v>
      </c>
      <c r="H24" s="68">
        <v>8.3589407999999992</v>
      </c>
      <c r="I24" s="68">
        <v>14.831276430000001</v>
      </c>
      <c r="J24" s="68">
        <v>15.534952089999999</v>
      </c>
      <c r="K24" s="68">
        <v>8.9205960499999986</v>
      </c>
      <c r="L24" s="68">
        <v>10.230003439999999</v>
      </c>
      <c r="M24" s="68">
        <v>9.0399627599999999</v>
      </c>
      <c r="N24" s="68">
        <v>17.383684429999999</v>
      </c>
      <c r="O24" s="68">
        <v>26.572005820000001</v>
      </c>
      <c r="P24" s="68">
        <v>22.116422819999997</v>
      </c>
      <c r="Q24" s="68">
        <f t="shared" si="0"/>
        <v>156.36450405999997</v>
      </c>
    </row>
    <row r="25" spans="2:17" x14ac:dyDescent="0.25">
      <c r="B25" s="73" t="s">
        <v>45</v>
      </c>
      <c r="C25" s="68">
        <v>1246.3282899999999</v>
      </c>
      <c r="D25" s="68">
        <v>1246.3282899999999</v>
      </c>
      <c r="E25" s="68">
        <v>6.1453136800000001</v>
      </c>
      <c r="F25" s="68">
        <v>34.282074870000002</v>
      </c>
      <c r="G25" s="68">
        <v>35.880471940000007</v>
      </c>
      <c r="H25" s="68">
        <v>35.197204110000008</v>
      </c>
      <c r="I25" s="68">
        <v>35.078544239999999</v>
      </c>
      <c r="J25" s="68">
        <v>35.796327210000001</v>
      </c>
      <c r="K25" s="68">
        <v>35.883402220000001</v>
      </c>
      <c r="L25" s="68">
        <v>36.673388280000005</v>
      </c>
      <c r="M25" s="68">
        <v>36.087317299999995</v>
      </c>
      <c r="N25" s="68">
        <v>35.830771649999996</v>
      </c>
      <c r="O25" s="68">
        <v>35.174941580000002</v>
      </c>
      <c r="P25" s="68">
        <v>37.134662329999998</v>
      </c>
      <c r="Q25" s="68">
        <f t="shared" si="0"/>
        <v>399.16441940999994</v>
      </c>
    </row>
    <row r="26" spans="2:17" x14ac:dyDescent="0.25">
      <c r="B26" s="73" t="s">
        <v>46</v>
      </c>
      <c r="C26" s="68">
        <v>279.04751399999998</v>
      </c>
      <c r="D26" s="68">
        <v>322.46381000000002</v>
      </c>
      <c r="E26" s="68">
        <v>15.166108990000001</v>
      </c>
      <c r="F26" s="68">
        <v>25.468502210000004</v>
      </c>
      <c r="G26" s="68">
        <v>46.303849990000018</v>
      </c>
      <c r="H26" s="68">
        <v>20.674463599999999</v>
      </c>
      <c r="I26" s="68">
        <v>25.092114049999989</v>
      </c>
      <c r="J26" s="68">
        <v>24.566997999999991</v>
      </c>
      <c r="K26" s="68">
        <v>20.81764059</v>
      </c>
      <c r="L26" s="68">
        <v>21.606521440000002</v>
      </c>
      <c r="M26" s="68">
        <v>23.028461550000003</v>
      </c>
      <c r="N26" s="68">
        <v>19.12878328</v>
      </c>
      <c r="O26" s="68">
        <v>33.035766889999998</v>
      </c>
      <c r="P26" s="68">
        <v>46.825001599999993</v>
      </c>
      <c r="Q26" s="68">
        <f t="shared" si="0"/>
        <v>321.71421219000001</v>
      </c>
    </row>
    <row r="27" spans="2:17" x14ac:dyDescent="0.25">
      <c r="B27" s="73" t="s">
        <v>47</v>
      </c>
      <c r="C27" s="68">
        <v>183.467759</v>
      </c>
      <c r="D27" s="68">
        <v>193.467759</v>
      </c>
      <c r="E27" s="68">
        <v>9.4149336899999998</v>
      </c>
      <c r="F27" s="68">
        <v>14.206324290000003</v>
      </c>
      <c r="G27" s="68">
        <v>17.693969470000003</v>
      </c>
      <c r="H27" s="68">
        <v>12.778709059999999</v>
      </c>
      <c r="I27" s="68">
        <v>14.876190080000001</v>
      </c>
      <c r="J27" s="68">
        <v>14.030236530000002</v>
      </c>
      <c r="K27" s="68">
        <v>13.692338960000004</v>
      </c>
      <c r="L27" s="68">
        <v>10.71513626</v>
      </c>
      <c r="M27" s="68">
        <v>11.857269860000001</v>
      </c>
      <c r="N27" s="68">
        <v>12.256840100000003</v>
      </c>
      <c r="O27" s="68">
        <v>20.387022269999999</v>
      </c>
      <c r="P27" s="68">
        <v>19.282340800000004</v>
      </c>
      <c r="Q27" s="68">
        <f t="shared" si="0"/>
        <v>171.19131136999999</v>
      </c>
    </row>
    <row r="28" spans="2:17" x14ac:dyDescent="0.25">
      <c r="B28" s="73" t="s">
        <v>48</v>
      </c>
      <c r="C28" s="68">
        <v>200</v>
      </c>
      <c r="D28" s="68">
        <v>207.82015799999999</v>
      </c>
      <c r="E28" s="68">
        <v>14.79085989</v>
      </c>
      <c r="F28" s="68">
        <v>15.982531789999999</v>
      </c>
      <c r="G28" s="68">
        <v>16.290912250000002</v>
      </c>
      <c r="H28" s="68">
        <v>15.59223182</v>
      </c>
      <c r="I28" s="68">
        <v>15.50215049</v>
      </c>
      <c r="J28" s="68">
        <v>21.472012289999999</v>
      </c>
      <c r="K28" s="68">
        <v>15.409463259999999</v>
      </c>
      <c r="L28" s="68">
        <v>15.497959239999998</v>
      </c>
      <c r="M28" s="68">
        <v>15.680601209999999</v>
      </c>
      <c r="N28" s="68">
        <v>15.35971043</v>
      </c>
      <c r="O28" s="68">
        <v>28.229599729999997</v>
      </c>
      <c r="P28" s="68">
        <v>15.921830819999998</v>
      </c>
      <c r="Q28" s="68">
        <f t="shared" si="0"/>
        <v>205.72986321999997</v>
      </c>
    </row>
    <row r="29" spans="2:17" x14ac:dyDescent="0.25">
      <c r="B29" s="73" t="s">
        <v>49</v>
      </c>
      <c r="C29" s="68">
        <v>370.99684600000001</v>
      </c>
      <c r="D29" s="68">
        <v>370.99684600000001</v>
      </c>
      <c r="E29" s="68">
        <v>0</v>
      </c>
      <c r="F29" s="68">
        <v>3.6231966900000008</v>
      </c>
      <c r="G29" s="68">
        <v>5.7138789599999988</v>
      </c>
      <c r="H29" s="68">
        <v>3.4034568000000003</v>
      </c>
      <c r="I29" s="68">
        <v>5.1804951500000005</v>
      </c>
      <c r="J29" s="68">
        <v>4.3073108800000011</v>
      </c>
      <c r="K29" s="68">
        <v>5.4806600599999999</v>
      </c>
      <c r="L29" s="68">
        <v>6.1113672100000009</v>
      </c>
      <c r="M29" s="68">
        <v>6.6751847099999999</v>
      </c>
      <c r="N29" s="68">
        <v>8.0957834800000033</v>
      </c>
      <c r="O29" s="68">
        <v>9.1457392500000001</v>
      </c>
      <c r="P29" s="68">
        <v>23.347564749999993</v>
      </c>
      <c r="Q29" s="68">
        <f t="shared" si="0"/>
        <v>81.084637939999993</v>
      </c>
    </row>
    <row r="30" spans="2:17" x14ac:dyDescent="0.25">
      <c r="B30" s="73" t="s">
        <v>50</v>
      </c>
      <c r="C30" s="68">
        <v>16.399547999999999</v>
      </c>
      <c r="D30" s="68">
        <v>16.399547999999999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10.100279309999998</v>
      </c>
      <c r="P30" s="68">
        <v>2.40372035</v>
      </c>
      <c r="Q30" s="68">
        <f t="shared" si="0"/>
        <v>12.503999659999998</v>
      </c>
    </row>
    <row r="31" spans="2:17" x14ac:dyDescent="0.25">
      <c r="B31" s="73" t="s">
        <v>51</v>
      </c>
      <c r="C31" s="68">
        <v>196.78849700000001</v>
      </c>
      <c r="D31" s="68">
        <v>196.78849700000001</v>
      </c>
      <c r="E31" s="68">
        <v>8.0409864399999993</v>
      </c>
      <c r="F31" s="68">
        <v>8.2249981799999965</v>
      </c>
      <c r="G31" s="68">
        <v>8.9751956299999964</v>
      </c>
      <c r="H31" s="68">
        <v>8.2800401199999989</v>
      </c>
      <c r="I31" s="68">
        <v>15.688811670000002</v>
      </c>
      <c r="J31" s="68">
        <v>13.20081924</v>
      </c>
      <c r="K31" s="68">
        <v>8.5738644399999995</v>
      </c>
      <c r="L31" s="68">
        <v>9.2882702300000002</v>
      </c>
      <c r="M31" s="68">
        <v>18.177734910000002</v>
      </c>
      <c r="N31" s="68">
        <v>9.8090401100000015</v>
      </c>
      <c r="O31" s="68">
        <v>17.983597719999999</v>
      </c>
      <c r="P31" s="68">
        <v>31.778314150000003</v>
      </c>
      <c r="Q31" s="68">
        <f t="shared" si="0"/>
        <v>158.02167283999998</v>
      </c>
    </row>
    <row r="32" spans="2:17" x14ac:dyDescent="0.25">
      <c r="B32" s="73" t="s">
        <v>52</v>
      </c>
      <c r="C32" s="68">
        <v>777.29489599999999</v>
      </c>
      <c r="D32" s="68">
        <v>777.29489599999999</v>
      </c>
      <c r="E32" s="68">
        <v>15.358174539999998</v>
      </c>
      <c r="F32" s="68">
        <v>61.405510490000026</v>
      </c>
      <c r="G32" s="68">
        <v>42.741790939999987</v>
      </c>
      <c r="H32" s="68">
        <v>46.857316879999985</v>
      </c>
      <c r="I32" s="68">
        <v>46.064723529999995</v>
      </c>
      <c r="J32" s="68">
        <v>63.39721145</v>
      </c>
      <c r="K32" s="68">
        <v>57.527630770000009</v>
      </c>
      <c r="L32" s="68">
        <v>65.042140659999987</v>
      </c>
      <c r="M32" s="68">
        <v>53.504639199999971</v>
      </c>
      <c r="N32" s="68">
        <v>53.274383510000007</v>
      </c>
      <c r="O32" s="68">
        <v>91.153156430000038</v>
      </c>
      <c r="P32" s="68">
        <v>104.12694201000004</v>
      </c>
      <c r="Q32" s="68">
        <f t="shared" si="0"/>
        <v>700.45362040999998</v>
      </c>
    </row>
    <row r="33" spans="1:17" x14ac:dyDescent="0.25">
      <c r="B33" s="73" t="s">
        <v>53</v>
      </c>
      <c r="C33" s="68">
        <v>57.356346000000002</v>
      </c>
      <c r="D33" s="68">
        <v>57.356346000000002</v>
      </c>
      <c r="E33" s="68">
        <v>1.4640994100000002</v>
      </c>
      <c r="F33" s="68">
        <v>4.482845600000001</v>
      </c>
      <c r="G33" s="68">
        <v>1.9136157999999999</v>
      </c>
      <c r="H33" s="68">
        <v>2.4025688700000001</v>
      </c>
      <c r="I33" s="68">
        <v>3.2936360999999996</v>
      </c>
      <c r="J33" s="68">
        <v>2.8659170799999996</v>
      </c>
      <c r="K33" s="68">
        <v>4.5920388300000008</v>
      </c>
      <c r="L33" s="68">
        <v>3.6683391899999997</v>
      </c>
      <c r="M33" s="68">
        <v>5.7609986900000001</v>
      </c>
      <c r="N33" s="68">
        <v>3.5557073899999998</v>
      </c>
      <c r="O33" s="68">
        <v>11.46386905</v>
      </c>
      <c r="P33" s="68">
        <v>6.4252333599999991</v>
      </c>
      <c r="Q33" s="68">
        <f t="shared" si="0"/>
        <v>51.888869370000002</v>
      </c>
    </row>
    <row r="34" spans="1:17" x14ac:dyDescent="0.25">
      <c r="B34" s="73" t="s">
        <v>54</v>
      </c>
      <c r="C34" s="68">
        <v>137.331784</v>
      </c>
      <c r="D34" s="68">
        <v>138.331784</v>
      </c>
      <c r="E34" s="68">
        <v>7.6802396199999983</v>
      </c>
      <c r="F34" s="68">
        <v>12.448794150000001</v>
      </c>
      <c r="G34" s="68">
        <v>12.904577189999996</v>
      </c>
      <c r="H34" s="68">
        <v>9.5011418200000008</v>
      </c>
      <c r="I34" s="68">
        <v>11.74393557</v>
      </c>
      <c r="J34" s="68">
        <v>12.029692099999995</v>
      </c>
      <c r="K34" s="68">
        <v>9.647074899999998</v>
      </c>
      <c r="L34" s="68">
        <v>10.93387484</v>
      </c>
      <c r="M34" s="68">
        <v>9.7951104400000002</v>
      </c>
      <c r="N34" s="68">
        <v>6.9910278300000002</v>
      </c>
      <c r="O34" s="68">
        <v>13.705340939999999</v>
      </c>
      <c r="P34" s="68">
        <v>18.994439389999997</v>
      </c>
      <c r="Q34" s="68">
        <f t="shared" si="0"/>
        <v>136.37524879</v>
      </c>
    </row>
    <row r="35" spans="1:17" x14ac:dyDescent="0.25">
      <c r="B35" s="73" t="s">
        <v>59</v>
      </c>
      <c r="C35" s="68">
        <v>139.50313399999999</v>
      </c>
      <c r="D35" s="68">
        <v>142.45938799999999</v>
      </c>
      <c r="E35" s="68">
        <v>8.1902276799999978</v>
      </c>
      <c r="F35" s="68">
        <v>11.201403179999998</v>
      </c>
      <c r="G35" s="68">
        <v>11.07462993</v>
      </c>
      <c r="H35" s="68">
        <v>10.790379230000001</v>
      </c>
      <c r="I35" s="68">
        <v>12.29549686</v>
      </c>
      <c r="J35" s="68">
        <v>10.977699150000001</v>
      </c>
      <c r="K35" s="68">
        <v>10.75985118</v>
      </c>
      <c r="L35" s="68">
        <v>11.02592711</v>
      </c>
      <c r="M35" s="68">
        <v>14.424370000000001</v>
      </c>
      <c r="N35" s="68">
        <v>11.065923440000001</v>
      </c>
      <c r="O35" s="68">
        <v>17.157706340000004</v>
      </c>
      <c r="P35" s="68">
        <v>13.068267170000006</v>
      </c>
      <c r="Q35" s="68">
        <f t="shared" si="0"/>
        <v>142.03188127000001</v>
      </c>
    </row>
    <row r="36" spans="1:17" x14ac:dyDescent="0.25">
      <c r="A36" s="53"/>
      <c r="B36" s="73" t="s">
        <v>60</v>
      </c>
      <c r="C36" s="68">
        <v>3068.9846069999999</v>
      </c>
      <c r="D36" s="68">
        <v>3242.8684330000001</v>
      </c>
      <c r="E36" s="68">
        <v>0</v>
      </c>
      <c r="F36" s="68">
        <v>169.36523398</v>
      </c>
      <c r="G36" s="68">
        <v>244.47645021</v>
      </c>
      <c r="H36" s="68">
        <v>0</v>
      </c>
      <c r="I36" s="68">
        <v>231.93878117999998</v>
      </c>
      <c r="J36" s="68">
        <v>352.79840775999992</v>
      </c>
      <c r="K36" s="68">
        <v>35.131295000000001</v>
      </c>
      <c r="L36" s="68">
        <v>235.77146915</v>
      </c>
      <c r="M36" s="68">
        <v>236.35353974999998</v>
      </c>
      <c r="N36" s="68">
        <v>247.44224892999995</v>
      </c>
      <c r="O36" s="68">
        <v>234.56834181000002</v>
      </c>
      <c r="P36" s="68">
        <v>1062.7624413599999</v>
      </c>
      <c r="Q36" s="68">
        <f t="shared" si="0"/>
        <v>3050.6082091299995</v>
      </c>
    </row>
    <row r="37" spans="1:17" x14ac:dyDescent="0.25">
      <c r="A37" s="53"/>
      <c r="B37" s="73" t="s">
        <v>61</v>
      </c>
      <c r="C37" s="68">
        <v>69.061573999999993</v>
      </c>
      <c r="D37" s="68">
        <v>105.27856267</v>
      </c>
      <c r="E37" s="68">
        <v>4.47811833</v>
      </c>
      <c r="F37" s="68">
        <v>9.2758674199999991</v>
      </c>
      <c r="G37" s="68">
        <v>8.8613720199999992</v>
      </c>
      <c r="H37" s="68">
        <v>9.4257338299999986</v>
      </c>
      <c r="I37" s="68">
        <v>8.2558552499999998</v>
      </c>
      <c r="J37" s="68">
        <v>7.9802405900000002</v>
      </c>
      <c r="K37" s="68">
        <v>9.3149049199999983</v>
      </c>
      <c r="L37" s="68">
        <v>9.1864227599999975</v>
      </c>
      <c r="M37" s="68">
        <v>7.976797389999998</v>
      </c>
      <c r="N37" s="68">
        <v>9.6299351800000004</v>
      </c>
      <c r="O37" s="68">
        <v>9.5575962100000016</v>
      </c>
      <c r="P37" s="68">
        <v>11.001250349999998</v>
      </c>
      <c r="Q37" s="68">
        <f t="shared" si="0"/>
        <v>104.94409424999999</v>
      </c>
    </row>
    <row r="38" spans="1:17" x14ac:dyDescent="0.25">
      <c r="B38" s="73" t="s">
        <v>62</v>
      </c>
      <c r="C38" s="68">
        <v>61.876263000000002</v>
      </c>
      <c r="D38" s="68">
        <v>61.876263000000002</v>
      </c>
      <c r="E38" s="68">
        <v>2.46548246</v>
      </c>
      <c r="F38" s="68">
        <v>4.3366949299999993</v>
      </c>
      <c r="G38" s="68">
        <v>6.4762507099999995</v>
      </c>
      <c r="H38" s="68">
        <v>3.6516693099999999</v>
      </c>
      <c r="I38" s="68">
        <v>4.0198520099999993</v>
      </c>
      <c r="J38" s="68">
        <v>4.927693210000001</v>
      </c>
      <c r="K38" s="68">
        <v>6.6841911500000002</v>
      </c>
      <c r="L38" s="68">
        <v>3.4836610499999998</v>
      </c>
      <c r="M38" s="68">
        <v>4.9129439499999998</v>
      </c>
      <c r="N38" s="68">
        <v>3.9274238300000004</v>
      </c>
      <c r="O38" s="68">
        <v>7.9167387400000013</v>
      </c>
      <c r="P38" s="68">
        <v>4.4340543499999994</v>
      </c>
      <c r="Q38" s="68">
        <f t="shared" si="0"/>
        <v>57.2366557</v>
      </c>
    </row>
    <row r="39" spans="1:17" x14ac:dyDescent="0.25">
      <c r="B39" s="73" t="s">
        <v>63</v>
      </c>
      <c r="C39" s="68">
        <v>141.85209900000001</v>
      </c>
      <c r="D39" s="68">
        <v>141.85209900000001</v>
      </c>
      <c r="E39" s="68">
        <v>0</v>
      </c>
      <c r="F39" s="68">
        <v>13.984309570000001</v>
      </c>
      <c r="G39" s="68">
        <v>9.5169741099999978</v>
      </c>
      <c r="H39" s="68">
        <v>7.9639484799999982</v>
      </c>
      <c r="I39" s="68">
        <v>10.248614910000001</v>
      </c>
      <c r="J39" s="68">
        <v>10.495205270000001</v>
      </c>
      <c r="K39" s="68">
        <v>9.0930506599999976</v>
      </c>
      <c r="L39" s="68">
        <v>8.2894794699999981</v>
      </c>
      <c r="M39" s="68">
        <v>10.49080133</v>
      </c>
      <c r="N39" s="68">
        <v>7.7514136599999999</v>
      </c>
      <c r="O39" s="68">
        <v>14.098510239999998</v>
      </c>
      <c r="P39" s="68">
        <v>24.381936210000006</v>
      </c>
      <c r="Q39" s="68">
        <f t="shared" si="0"/>
        <v>126.31424390999999</v>
      </c>
    </row>
    <row r="40" spans="1:17" x14ac:dyDescent="0.25">
      <c r="B40" s="73" t="s">
        <v>64</v>
      </c>
      <c r="C40" s="68">
        <v>415.55917899999997</v>
      </c>
      <c r="D40" s="68">
        <v>416.11106599999999</v>
      </c>
      <c r="E40" s="68">
        <v>21.383212180000001</v>
      </c>
      <c r="F40" s="68">
        <v>24.559812550000004</v>
      </c>
      <c r="G40" s="68">
        <v>23.548719419999998</v>
      </c>
      <c r="H40" s="68">
        <v>34.679747979999981</v>
      </c>
      <c r="I40" s="68">
        <v>27.241037529999993</v>
      </c>
      <c r="J40" s="68">
        <v>33.021752650000003</v>
      </c>
      <c r="K40" s="68">
        <v>30.203020150000011</v>
      </c>
      <c r="L40" s="68">
        <v>30.373863330000006</v>
      </c>
      <c r="M40" s="68">
        <v>27.909813980000006</v>
      </c>
      <c r="N40" s="68">
        <v>34.220970610000002</v>
      </c>
      <c r="O40" s="68">
        <v>67.827375749999973</v>
      </c>
      <c r="P40" s="68">
        <v>59.107554819999976</v>
      </c>
      <c r="Q40" s="68">
        <f t="shared" si="0"/>
        <v>414.07688094999997</v>
      </c>
    </row>
    <row r="41" spans="1:17" x14ac:dyDescent="0.25">
      <c r="B41" s="73" t="s">
        <v>65</v>
      </c>
      <c r="C41" s="68">
        <v>200.34732099999999</v>
      </c>
      <c r="D41" s="68">
        <v>202.34732099999999</v>
      </c>
      <c r="E41" s="68">
        <v>9.6699483799999992</v>
      </c>
      <c r="F41" s="68">
        <v>15.623213129999998</v>
      </c>
      <c r="G41" s="68">
        <v>13.22334764</v>
      </c>
      <c r="H41" s="68">
        <v>13.10134362</v>
      </c>
      <c r="I41" s="68">
        <v>14.046349610000002</v>
      </c>
      <c r="J41" s="68">
        <v>15.905139459999997</v>
      </c>
      <c r="K41" s="68">
        <v>13.422964169999998</v>
      </c>
      <c r="L41" s="68">
        <v>17.453377219999997</v>
      </c>
      <c r="M41" s="68">
        <v>12.835806389999998</v>
      </c>
      <c r="N41" s="68">
        <v>21.814789130000001</v>
      </c>
      <c r="O41" s="68">
        <v>23.311540150000003</v>
      </c>
      <c r="P41" s="68">
        <v>17.40017396</v>
      </c>
      <c r="Q41" s="68">
        <f t="shared" si="0"/>
        <v>187.80799286000001</v>
      </c>
    </row>
    <row r="42" spans="1:17" x14ac:dyDescent="0.25">
      <c r="B42" s="73" t="s">
        <v>66</v>
      </c>
      <c r="C42" s="68">
        <v>125</v>
      </c>
      <c r="D42" s="68">
        <v>125</v>
      </c>
      <c r="E42" s="68">
        <v>4.4850001299999986</v>
      </c>
      <c r="F42" s="68">
        <v>9.0114505100000013</v>
      </c>
      <c r="G42" s="68">
        <v>13.351092069999998</v>
      </c>
      <c r="H42" s="68">
        <v>7.3759884400000004</v>
      </c>
      <c r="I42" s="68">
        <v>10.794258379999997</v>
      </c>
      <c r="J42" s="68">
        <v>13.31763739</v>
      </c>
      <c r="K42" s="68">
        <v>8.0941706300000025</v>
      </c>
      <c r="L42" s="68">
        <v>8.2869478399999981</v>
      </c>
      <c r="M42" s="68">
        <v>13.875138379999999</v>
      </c>
      <c r="N42" s="68">
        <v>8.3678092899999985</v>
      </c>
      <c r="O42" s="68">
        <v>12.820425139999999</v>
      </c>
      <c r="P42" s="68">
        <v>12.812647389999999</v>
      </c>
      <c r="Q42" s="68">
        <f t="shared" si="0"/>
        <v>122.59256558999998</v>
      </c>
    </row>
    <row r="43" spans="1:17" x14ac:dyDescent="0.25">
      <c r="B43" s="73" t="s">
        <v>76</v>
      </c>
      <c r="C43" s="68">
        <v>11204.193767999999</v>
      </c>
      <c r="D43" s="68">
        <v>11204.193767999999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f t="shared" si="0"/>
        <v>0</v>
      </c>
    </row>
    <row r="44" spans="1:17" x14ac:dyDescent="0.25">
      <c r="B44" s="73" t="s">
        <v>67</v>
      </c>
      <c r="C44" s="68">
        <v>90</v>
      </c>
      <c r="D44" s="68">
        <v>90</v>
      </c>
      <c r="E44" s="68">
        <v>4.7901028499999994</v>
      </c>
      <c r="F44" s="68">
        <v>7.0517319899999977</v>
      </c>
      <c r="G44" s="68">
        <v>8.2883840400000004</v>
      </c>
      <c r="H44" s="68">
        <v>5.9264655499999996</v>
      </c>
      <c r="I44" s="68">
        <v>5.9580601999999994</v>
      </c>
      <c r="J44" s="68">
        <v>8.4041149900000001</v>
      </c>
      <c r="K44" s="68">
        <v>9.0059532300000011</v>
      </c>
      <c r="L44" s="68">
        <v>6.477179819999999</v>
      </c>
      <c r="M44" s="68">
        <v>8.0470050800000017</v>
      </c>
      <c r="N44" s="68">
        <v>7.0855163900000004</v>
      </c>
      <c r="O44" s="68">
        <v>12.08249054</v>
      </c>
      <c r="P44" s="68">
        <v>6.7240777500000011</v>
      </c>
      <c r="Q44" s="68">
        <f t="shared" si="0"/>
        <v>89.841082429999986</v>
      </c>
    </row>
    <row r="45" spans="1:17" x14ac:dyDescent="0.25">
      <c r="B45" s="73" t="s">
        <v>68</v>
      </c>
      <c r="C45" s="68">
        <v>50</v>
      </c>
      <c r="D45" s="68">
        <v>50</v>
      </c>
      <c r="E45" s="68">
        <v>2.5737027799999996</v>
      </c>
      <c r="F45" s="68">
        <v>2.4969799499999996</v>
      </c>
      <c r="G45" s="68">
        <v>5.054193220000001</v>
      </c>
      <c r="H45" s="68">
        <v>3.20010737</v>
      </c>
      <c r="I45" s="68">
        <v>2.5684939899999999</v>
      </c>
      <c r="J45" s="68">
        <v>4.6163497599999985</v>
      </c>
      <c r="K45" s="68">
        <v>2.9774203499999996</v>
      </c>
      <c r="L45" s="68">
        <v>3.03767063</v>
      </c>
      <c r="M45" s="68">
        <v>7.0949225599999997</v>
      </c>
      <c r="N45" s="68">
        <v>3.7137026299999998</v>
      </c>
      <c r="O45" s="68">
        <v>6.1653340600000002</v>
      </c>
      <c r="P45" s="68">
        <v>6.3530715400000002</v>
      </c>
      <c r="Q45" s="68">
        <f t="shared" si="0"/>
        <v>49.851948839999999</v>
      </c>
    </row>
    <row r="46" spans="1:17" x14ac:dyDescent="0.25">
      <c r="B46" s="73" t="s">
        <v>77</v>
      </c>
      <c r="C46" s="68">
        <v>122.958016</v>
      </c>
      <c r="D46" s="68">
        <v>157.95801599999999</v>
      </c>
      <c r="E46" s="68">
        <v>0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f>SUM(E46:P46)</f>
        <v>0</v>
      </c>
    </row>
    <row r="47" spans="1:17" x14ac:dyDescent="0.25">
      <c r="B47" s="118" t="s">
        <v>69</v>
      </c>
      <c r="C47" s="32">
        <f t="shared" ref="C47:P47" si="1">SUM(C10:C46)</f>
        <v>26240.830313999995</v>
      </c>
      <c r="D47" s="32">
        <f t="shared" si="1"/>
        <v>27850.981604639997</v>
      </c>
      <c r="E47" s="65">
        <f t="shared" si="1"/>
        <v>397.74720011999995</v>
      </c>
      <c r="F47" s="66">
        <f t="shared" si="1"/>
        <v>737.35369268000011</v>
      </c>
      <c r="G47" s="67">
        <f t="shared" si="1"/>
        <v>876.85065839000015</v>
      </c>
      <c r="H47" s="65">
        <f t="shared" si="1"/>
        <v>616.16446050000002</v>
      </c>
      <c r="I47" s="66">
        <f t="shared" si="1"/>
        <v>975.59063763999961</v>
      </c>
      <c r="J47" s="67">
        <f t="shared" si="1"/>
        <v>1079.3120959100004</v>
      </c>
      <c r="K47" s="65">
        <f t="shared" si="1"/>
        <v>724.38297197000009</v>
      </c>
      <c r="L47" s="66">
        <f t="shared" si="1"/>
        <v>875.10521505999998</v>
      </c>
      <c r="M47" s="67">
        <f t="shared" si="1"/>
        <v>924.80038440999965</v>
      </c>
      <c r="N47" s="65">
        <f t="shared" si="1"/>
        <v>922.04257433999965</v>
      </c>
      <c r="O47" s="66">
        <f t="shared" si="1"/>
        <v>1307.3857203599998</v>
      </c>
      <c r="P47" s="67">
        <f t="shared" si="1"/>
        <v>2380.6429141800004</v>
      </c>
      <c r="Q47" s="31">
        <f>SUM(E47:P47)</f>
        <v>11817.37852556</v>
      </c>
    </row>
    <row r="48" spans="1:17" x14ac:dyDescent="0.25"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</row>
    <row r="49" spans="2:17" ht="17.25" x14ac:dyDescent="0.25">
      <c r="B49" s="118" t="s">
        <v>70</v>
      </c>
      <c r="C49" s="52"/>
      <c r="D49" s="32"/>
      <c r="E49" s="65"/>
      <c r="F49" s="66"/>
      <c r="G49" s="67"/>
      <c r="H49" s="65"/>
      <c r="I49" s="66"/>
      <c r="J49" s="67"/>
      <c r="K49" s="65"/>
      <c r="L49" s="66"/>
      <c r="M49" s="67"/>
      <c r="N49" s="65"/>
      <c r="O49" s="66"/>
      <c r="P49" s="67"/>
      <c r="Q49" s="31"/>
    </row>
    <row r="50" spans="2:17" s="69" customFormat="1" x14ac:dyDescent="0.25">
      <c r="B50" s="35" t="s">
        <v>23</v>
      </c>
      <c r="C50" s="80">
        <v>35</v>
      </c>
      <c r="D50" s="80">
        <v>35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f>SUM(E50:P50)</f>
        <v>0</v>
      </c>
    </row>
    <row r="51" spans="2:17" s="69" customFormat="1" x14ac:dyDescent="0.25">
      <c r="B51" s="35" t="s">
        <v>31</v>
      </c>
      <c r="C51" s="80">
        <v>0</v>
      </c>
      <c r="D51" s="80">
        <v>10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9.4805162100000011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f t="shared" ref="Q51:Q56" si="2">SUM(E51:P51)</f>
        <v>9.4805162100000011</v>
      </c>
    </row>
    <row r="52" spans="2:17" s="69" customFormat="1" x14ac:dyDescent="0.25">
      <c r="B52" s="35" t="s">
        <v>33</v>
      </c>
      <c r="C52" s="80">
        <v>0</v>
      </c>
      <c r="D52" s="80">
        <v>5.2299999999999999E-2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2.3978889999999999E-2</v>
      </c>
      <c r="Q52" s="80">
        <f t="shared" si="2"/>
        <v>2.3978889999999999E-2</v>
      </c>
    </row>
    <row r="53" spans="2:17" s="69" customFormat="1" x14ac:dyDescent="0.25">
      <c r="B53" s="35" t="s">
        <v>44</v>
      </c>
      <c r="C53" s="80">
        <v>1.5</v>
      </c>
      <c r="D53" s="80">
        <v>1.5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f t="shared" si="2"/>
        <v>0</v>
      </c>
    </row>
    <row r="54" spans="2:17" x14ac:dyDescent="0.25">
      <c r="B54" s="35" t="s">
        <v>46</v>
      </c>
      <c r="C54" s="81">
        <v>0</v>
      </c>
      <c r="D54" s="81">
        <v>0</v>
      </c>
      <c r="E54" s="81">
        <v>0</v>
      </c>
      <c r="F54" s="81">
        <v>0</v>
      </c>
      <c r="G54" s="81">
        <v>0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f t="shared" si="2"/>
        <v>0</v>
      </c>
    </row>
    <row r="55" spans="2:17" x14ac:dyDescent="0.25">
      <c r="B55" s="35" t="s">
        <v>48</v>
      </c>
      <c r="C55" s="81">
        <v>1000</v>
      </c>
      <c r="D55" s="81">
        <v>1000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f t="shared" si="2"/>
        <v>0</v>
      </c>
    </row>
    <row r="56" spans="2:17" x14ac:dyDescent="0.25">
      <c r="B56" s="118" t="s">
        <v>71</v>
      </c>
      <c r="C56" s="32">
        <f>SUM(C50:C55)</f>
        <v>1036.5</v>
      </c>
      <c r="D56" s="32">
        <f t="shared" ref="D56:P56" si="3">SUM(D50:D55)</f>
        <v>1046.5523000000001</v>
      </c>
      <c r="E56" s="65">
        <f t="shared" si="3"/>
        <v>0</v>
      </c>
      <c r="F56" s="66">
        <f t="shared" si="3"/>
        <v>0</v>
      </c>
      <c r="G56" s="67">
        <f t="shared" si="3"/>
        <v>0</v>
      </c>
      <c r="H56" s="65">
        <f t="shared" si="3"/>
        <v>0</v>
      </c>
      <c r="I56" s="66">
        <f t="shared" si="3"/>
        <v>0</v>
      </c>
      <c r="J56" s="67">
        <f t="shared" si="3"/>
        <v>9.4805162100000011</v>
      </c>
      <c r="K56" s="65">
        <f t="shared" si="3"/>
        <v>0</v>
      </c>
      <c r="L56" s="66">
        <f t="shared" si="3"/>
        <v>0</v>
      </c>
      <c r="M56" s="67">
        <f t="shared" si="3"/>
        <v>0</v>
      </c>
      <c r="N56" s="65">
        <f t="shared" si="3"/>
        <v>0</v>
      </c>
      <c r="O56" s="66">
        <f t="shared" si="3"/>
        <v>0</v>
      </c>
      <c r="P56" s="67">
        <f t="shared" si="3"/>
        <v>2.3978889999999999E-2</v>
      </c>
      <c r="Q56" s="31">
        <f t="shared" si="2"/>
        <v>9.5044951000000015</v>
      </c>
    </row>
    <row r="57" spans="2:17" x14ac:dyDescent="0.25">
      <c r="C57" s="47"/>
      <c r="D57" s="47"/>
      <c r="E57" s="50"/>
      <c r="F57" s="50"/>
      <c r="G57" s="50"/>
      <c r="H57" s="50"/>
      <c r="I57" s="50"/>
      <c r="J57" s="50"/>
      <c r="K57" s="49"/>
      <c r="L57" s="49"/>
      <c r="M57" s="49"/>
      <c r="N57" s="48"/>
      <c r="O57" s="47"/>
      <c r="P57" s="47"/>
      <c r="Q57" s="47"/>
    </row>
    <row r="58" spans="2:17" x14ac:dyDescent="0.25">
      <c r="B58" s="118" t="s">
        <v>72</v>
      </c>
      <c r="C58" s="32">
        <f>C47+C56</f>
        <v>27277.330313999995</v>
      </c>
      <c r="D58" s="32">
        <f t="shared" ref="D58:Q58" si="4">D47+D56</f>
        <v>28897.533904639997</v>
      </c>
      <c r="E58" s="65">
        <f t="shared" si="4"/>
        <v>397.74720011999995</v>
      </c>
      <c r="F58" s="66">
        <f t="shared" si="4"/>
        <v>737.35369268000011</v>
      </c>
      <c r="G58" s="67">
        <f t="shared" si="4"/>
        <v>876.85065839000015</v>
      </c>
      <c r="H58" s="65">
        <f t="shared" si="4"/>
        <v>616.16446050000002</v>
      </c>
      <c r="I58" s="66">
        <f t="shared" si="4"/>
        <v>975.59063763999961</v>
      </c>
      <c r="J58" s="67">
        <f t="shared" si="4"/>
        <v>1088.7926121200003</v>
      </c>
      <c r="K58" s="65">
        <f t="shared" si="4"/>
        <v>724.38297197000009</v>
      </c>
      <c r="L58" s="66">
        <f t="shared" si="4"/>
        <v>875.10521505999998</v>
      </c>
      <c r="M58" s="67">
        <f t="shared" si="4"/>
        <v>924.80038440999965</v>
      </c>
      <c r="N58" s="65">
        <f t="shared" si="4"/>
        <v>922.04257433999965</v>
      </c>
      <c r="O58" s="66">
        <f t="shared" si="4"/>
        <v>1307.3857203599998</v>
      </c>
      <c r="P58" s="67">
        <f t="shared" si="4"/>
        <v>2380.6668930700002</v>
      </c>
      <c r="Q58" s="31">
        <f t="shared" si="4"/>
        <v>11826.88302066</v>
      </c>
    </row>
    <row r="59" spans="2:17" ht="29.25" customHeight="1" x14ac:dyDescent="0.25">
      <c r="B59" s="147" t="s">
        <v>78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</row>
    <row r="60" spans="2:17" x14ac:dyDescent="0.25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</row>
    <row r="61" spans="2:17" x14ac:dyDescent="0.25">
      <c r="B61" s="70"/>
      <c r="C61" s="71"/>
      <c r="D61" s="72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4"/>
    </row>
    <row r="62" spans="2:17" x14ac:dyDescent="0.25">
      <c r="B62" s="75"/>
      <c r="C62" s="75"/>
      <c r="D62" s="76"/>
      <c r="E62" s="73"/>
      <c r="F62" s="73"/>
      <c r="G62" s="73"/>
      <c r="H62" s="73"/>
      <c r="I62" s="77"/>
      <c r="J62" s="73"/>
      <c r="K62" s="73"/>
      <c r="L62" s="78"/>
      <c r="M62" s="78"/>
      <c r="N62" s="78"/>
      <c r="O62" s="78"/>
      <c r="P62" s="78"/>
      <c r="Q62" s="74"/>
    </row>
    <row r="63" spans="2:17" x14ac:dyDescent="0.25">
      <c r="B63" s="73"/>
      <c r="C63" s="73"/>
      <c r="D63" s="77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</row>
    <row r="64" spans="2:17" x14ac:dyDescent="0.25">
      <c r="B64" s="73"/>
      <c r="C64" s="73"/>
      <c r="D64" s="87"/>
      <c r="E64" s="73"/>
      <c r="F64" s="73"/>
      <c r="G64" s="73"/>
      <c r="H64" s="73"/>
      <c r="I64" s="73"/>
      <c r="J64" s="73"/>
      <c r="K64" s="73"/>
      <c r="L64" s="78"/>
      <c r="M64" s="78"/>
      <c r="N64" s="79"/>
      <c r="O64" s="78"/>
      <c r="P64" s="78"/>
      <c r="Q64" s="73"/>
    </row>
    <row r="65" spans="2:17" x14ac:dyDescent="0.25"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7"/>
      <c r="O65" s="73"/>
      <c r="P65" s="73"/>
      <c r="Q65" s="73"/>
    </row>
    <row r="66" spans="2:17" x14ac:dyDescent="0.25"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</row>
    <row r="67" spans="2:17" x14ac:dyDescent="0.25">
      <c r="C67" s="88"/>
    </row>
    <row r="70" spans="2:17" x14ac:dyDescent="0.25">
      <c r="N70" s="36"/>
    </row>
  </sheetData>
  <mergeCells count="10">
    <mergeCell ref="B59:Q59"/>
    <mergeCell ref="B60:Q60"/>
    <mergeCell ref="B2:Q2"/>
    <mergeCell ref="B3:Q3"/>
    <mergeCell ref="B4:Q4"/>
    <mergeCell ref="B5:Q5"/>
    <mergeCell ref="B8:B9"/>
    <mergeCell ref="C8:C9"/>
    <mergeCell ref="D8:D9"/>
    <mergeCell ref="E8:Q8"/>
  </mergeCells>
  <printOptions horizontalCentered="1" verticalCentered="1"/>
  <pageMargins left="0" right="0" top="0" bottom="0" header="0" footer="0"/>
  <pageSetup paperSize="5" scale="64" orientation="landscape" r:id="rId1"/>
  <ignoredErrors>
    <ignoredError sqref="Q10:Q45 Q50:Q56 Q46:Q4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84"/>
  <sheetViews>
    <sheetView showGridLines="0" zoomScale="89" zoomScaleNormal="89" workbookViewId="0">
      <selection activeCell="D8" sqref="D8:D9"/>
    </sheetView>
  </sheetViews>
  <sheetFormatPr baseColWidth="10" defaultColWidth="9.140625" defaultRowHeight="15" x14ac:dyDescent="0.25"/>
  <cols>
    <col min="1" max="1" width="7.28515625" style="35" customWidth="1"/>
    <col min="2" max="2" width="65.42578125" style="35" customWidth="1"/>
    <col min="3" max="3" width="13" style="35" customWidth="1"/>
    <col min="4" max="4" width="17.85546875" style="35" customWidth="1"/>
    <col min="5" max="6" width="10.28515625" style="35" bestFit="1" customWidth="1"/>
    <col min="7" max="7" width="11.28515625" style="35" bestFit="1" customWidth="1"/>
    <col min="8" max="8" width="12.85546875" style="35" bestFit="1" customWidth="1"/>
    <col min="9" max="9" width="11.28515625" style="35" bestFit="1" customWidth="1"/>
    <col min="10" max="10" width="14" style="35" bestFit="1" customWidth="1"/>
    <col min="11" max="11" width="11.28515625" style="35" bestFit="1" customWidth="1"/>
    <col min="12" max="12" width="12.85546875" style="35" bestFit="1" customWidth="1"/>
    <col min="13" max="13" width="12.28515625" style="35" customWidth="1"/>
    <col min="14" max="14" width="11.28515625" style="35" bestFit="1" customWidth="1"/>
    <col min="15" max="15" width="13.28515625" style="35" bestFit="1" customWidth="1"/>
    <col min="16" max="16" width="12.140625" style="35" bestFit="1" customWidth="1"/>
    <col min="17" max="17" width="15.140625" style="35" customWidth="1"/>
    <col min="18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s="1" customFormat="1" x14ac:dyDescent="0.25">
      <c r="B6" s="34"/>
    </row>
    <row r="7" spans="2:17" s="1" customFormat="1" x14ac:dyDescent="0.25">
      <c r="B7" s="27" t="s">
        <v>79</v>
      </c>
      <c r="C7" s="27"/>
      <c r="D7" s="27"/>
      <c r="Q7" s="33" t="s">
        <v>5</v>
      </c>
    </row>
    <row r="8" spans="2:17" ht="21.75" customHeight="1" x14ac:dyDescent="0.25">
      <c r="B8" s="143" t="s">
        <v>6</v>
      </c>
      <c r="C8" s="144" t="s">
        <v>7</v>
      </c>
      <c r="D8" s="144" t="s">
        <v>8</v>
      </c>
      <c r="E8" s="145" t="s">
        <v>9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2:17" s="51" customFormat="1" ht="27.75" customHeight="1" x14ac:dyDescent="0.25">
      <c r="B9" s="143"/>
      <c r="C9" s="144"/>
      <c r="D9" s="144"/>
      <c r="E9" s="65" t="s">
        <v>10</v>
      </c>
      <c r="F9" s="66" t="s">
        <v>11</v>
      </c>
      <c r="G9" s="67" t="s">
        <v>12</v>
      </c>
      <c r="H9" s="65" t="s">
        <v>13</v>
      </c>
      <c r="I9" s="66" t="s">
        <v>14</v>
      </c>
      <c r="J9" s="67" t="s">
        <v>15</v>
      </c>
      <c r="K9" s="65" t="s">
        <v>16</v>
      </c>
      <c r="L9" s="66" t="s">
        <v>17</v>
      </c>
      <c r="M9" s="67" t="s">
        <v>18</v>
      </c>
      <c r="N9" s="65" t="s">
        <v>19</v>
      </c>
      <c r="O9" s="66" t="s">
        <v>20</v>
      </c>
      <c r="P9" s="67" t="s">
        <v>21</v>
      </c>
      <c r="Q9" s="31" t="s">
        <v>22</v>
      </c>
    </row>
    <row r="10" spans="2:17" x14ac:dyDescent="0.25">
      <c r="B10" s="73" t="s">
        <v>23</v>
      </c>
      <c r="C10" s="68">
        <v>317.983048</v>
      </c>
      <c r="D10" s="68">
        <v>332.983048</v>
      </c>
      <c r="E10" s="68">
        <v>0</v>
      </c>
      <c r="F10" s="68">
        <v>14.181188369999999</v>
      </c>
      <c r="G10" s="68">
        <v>15.433957099999999</v>
      </c>
      <c r="H10" s="68">
        <v>15.730447969999998</v>
      </c>
      <c r="I10" s="68">
        <v>15.068011320000002</v>
      </c>
      <c r="J10" s="68">
        <v>15.034225470000003</v>
      </c>
      <c r="K10" s="68">
        <v>15.124761600000001</v>
      </c>
      <c r="L10" s="68">
        <v>0</v>
      </c>
      <c r="M10" s="68">
        <v>29.410962980000001</v>
      </c>
      <c r="N10" s="68">
        <v>2.63110746</v>
      </c>
      <c r="O10" s="68">
        <v>24.994785330000003</v>
      </c>
      <c r="P10" s="68">
        <v>40.318194949999999</v>
      </c>
      <c r="Q10" s="68">
        <f>SUM(E10:P10)</f>
        <v>187.92764254999997</v>
      </c>
    </row>
    <row r="11" spans="2:17" x14ac:dyDescent="0.25">
      <c r="B11" s="73" t="s">
        <v>27</v>
      </c>
      <c r="C11" s="68">
        <v>129.44594499999999</v>
      </c>
      <c r="D11" s="68">
        <v>147.50242700999999</v>
      </c>
      <c r="E11" s="68">
        <v>1.2334085800000001</v>
      </c>
      <c r="F11" s="68">
        <v>15.021447989999999</v>
      </c>
      <c r="G11" s="68">
        <v>15.725848820000001</v>
      </c>
      <c r="H11" s="68">
        <v>12.025707310000001</v>
      </c>
      <c r="I11" s="68">
        <v>8.5324114000000009</v>
      </c>
      <c r="J11" s="68">
        <v>10.469116830000001</v>
      </c>
      <c r="K11" s="68">
        <v>7.7694005599999993</v>
      </c>
      <c r="L11" s="68">
        <v>17.207322690000002</v>
      </c>
      <c r="M11" s="68">
        <v>8.0841189900000003</v>
      </c>
      <c r="N11" s="68">
        <v>8.8783429199999979</v>
      </c>
      <c r="O11" s="68">
        <v>13.736799440000002</v>
      </c>
      <c r="P11" s="68">
        <v>28.366009440000003</v>
      </c>
      <c r="Q11" s="68">
        <f t="shared" ref="Q11:Q58" si="0">SUM(E11:P11)</f>
        <v>147.04993496999998</v>
      </c>
    </row>
    <row r="12" spans="2:17" x14ac:dyDescent="0.25">
      <c r="B12" s="73" t="s">
        <v>28</v>
      </c>
      <c r="C12" s="68">
        <v>978.57241899999997</v>
      </c>
      <c r="D12" s="68">
        <v>1671.76810897</v>
      </c>
      <c r="E12" s="68">
        <v>67.558070279999995</v>
      </c>
      <c r="F12" s="68">
        <v>90.813841690000004</v>
      </c>
      <c r="G12" s="68">
        <v>110.95696593000001</v>
      </c>
      <c r="H12" s="68">
        <v>104.94864213</v>
      </c>
      <c r="I12" s="68">
        <v>151.07783387000001</v>
      </c>
      <c r="J12" s="68">
        <v>104.30011420999999</v>
      </c>
      <c r="K12" s="68">
        <v>115.02232166</v>
      </c>
      <c r="L12" s="68">
        <v>111.66003063000002</v>
      </c>
      <c r="M12" s="68">
        <v>75.809678819999988</v>
      </c>
      <c r="N12" s="68">
        <v>101.99169872000002</v>
      </c>
      <c r="O12" s="68">
        <v>137.76108429000001</v>
      </c>
      <c r="P12" s="68">
        <v>207.47877900000003</v>
      </c>
      <c r="Q12" s="68">
        <f t="shared" si="0"/>
        <v>1379.3790612299999</v>
      </c>
    </row>
    <row r="13" spans="2:17" x14ac:dyDescent="0.25">
      <c r="B13" s="73" t="s">
        <v>29</v>
      </c>
      <c r="C13" s="68">
        <v>55.557400999999999</v>
      </c>
      <c r="D13" s="68">
        <v>55.557400999999999</v>
      </c>
      <c r="E13" s="68">
        <v>3.2522080899999999</v>
      </c>
      <c r="F13" s="68">
        <v>3.2429848900000002</v>
      </c>
      <c r="G13" s="68">
        <v>3.24529069</v>
      </c>
      <c r="H13" s="68">
        <v>3.24529069</v>
      </c>
      <c r="I13" s="68">
        <v>3.12884779</v>
      </c>
      <c r="J13" s="68">
        <v>2.97773529</v>
      </c>
      <c r="K13" s="68">
        <v>2.97773529</v>
      </c>
      <c r="L13" s="68">
        <v>2.97773529</v>
      </c>
      <c r="M13" s="68">
        <v>2.9835892099999999</v>
      </c>
      <c r="N13" s="68">
        <v>2.9834425300000005</v>
      </c>
      <c r="O13" s="68">
        <v>5.3899814900000003</v>
      </c>
      <c r="P13" s="68">
        <v>3.09942115</v>
      </c>
      <c r="Q13" s="68">
        <f t="shared" si="0"/>
        <v>39.504262399999995</v>
      </c>
    </row>
    <row r="14" spans="2:17" x14ac:dyDescent="0.25">
      <c r="B14" s="73" t="s">
        <v>31</v>
      </c>
      <c r="C14" s="68">
        <v>3558.8175660000002</v>
      </c>
      <c r="D14" s="68">
        <v>4099.0549972999997</v>
      </c>
      <c r="E14" s="68">
        <v>84.433152249999992</v>
      </c>
      <c r="F14" s="68">
        <v>131.96103321000001</v>
      </c>
      <c r="G14" s="68">
        <v>321.09133652999998</v>
      </c>
      <c r="H14" s="68">
        <v>187.70202381000001</v>
      </c>
      <c r="I14" s="68">
        <v>201.04281112999999</v>
      </c>
      <c r="J14" s="68">
        <v>170.39992856000001</v>
      </c>
      <c r="K14" s="68">
        <v>145.24884505999998</v>
      </c>
      <c r="L14" s="68">
        <v>92.720453559999982</v>
      </c>
      <c r="M14" s="68">
        <v>150.42144893</v>
      </c>
      <c r="N14" s="68">
        <v>200.91957971000002</v>
      </c>
      <c r="O14" s="68">
        <v>106.82273698999998</v>
      </c>
      <c r="P14" s="68">
        <v>304.46639850000008</v>
      </c>
      <c r="Q14" s="68">
        <f t="shared" si="0"/>
        <v>2097.2297482399999</v>
      </c>
    </row>
    <row r="15" spans="2:17" x14ac:dyDescent="0.25">
      <c r="B15" s="73" t="s">
        <v>33</v>
      </c>
      <c r="C15" s="68">
        <v>121.95488899999999</v>
      </c>
      <c r="D15" s="68">
        <v>142.70805300000001</v>
      </c>
      <c r="E15" s="68">
        <v>5.4514426699999996</v>
      </c>
      <c r="F15" s="68">
        <v>7.532200239999999</v>
      </c>
      <c r="G15" s="68">
        <v>6.0769185299999995</v>
      </c>
      <c r="H15" s="68">
        <v>7.5567726199999994</v>
      </c>
      <c r="I15" s="68">
        <v>5.4133261600000004</v>
      </c>
      <c r="J15" s="68">
        <v>6.0449332699999996</v>
      </c>
      <c r="K15" s="68">
        <v>5.9120891799999997</v>
      </c>
      <c r="L15" s="68">
        <v>7.6920350600000003</v>
      </c>
      <c r="M15" s="68">
        <v>8.5340147800000015</v>
      </c>
      <c r="N15" s="68">
        <v>11.882390490000001</v>
      </c>
      <c r="O15" s="68">
        <v>10.586826070000001</v>
      </c>
      <c r="P15" s="68">
        <v>18.199953230000002</v>
      </c>
      <c r="Q15" s="68">
        <f t="shared" si="0"/>
        <v>100.88290230000001</v>
      </c>
    </row>
    <row r="16" spans="2:17" x14ac:dyDescent="0.25">
      <c r="B16" s="73" t="s">
        <v>34</v>
      </c>
      <c r="C16" s="68">
        <v>829.31237399999998</v>
      </c>
      <c r="D16" s="68">
        <v>829.31237399999998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f t="shared" si="0"/>
        <v>0</v>
      </c>
    </row>
    <row r="17" spans="2:17" x14ac:dyDescent="0.25">
      <c r="B17" s="73" t="s">
        <v>80</v>
      </c>
      <c r="C17" s="68">
        <v>2105.0486550000001</v>
      </c>
      <c r="D17" s="68">
        <v>2105.0486550000001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f t="shared" si="0"/>
        <v>0</v>
      </c>
    </row>
    <row r="18" spans="2:17" x14ac:dyDescent="0.25">
      <c r="B18" s="73" t="s">
        <v>35</v>
      </c>
      <c r="C18" s="68">
        <v>515.36000999999999</v>
      </c>
      <c r="D18" s="68">
        <v>540.71956553999996</v>
      </c>
      <c r="E18" s="68">
        <v>48.006102060000003</v>
      </c>
      <c r="F18" s="68">
        <v>33.1157392</v>
      </c>
      <c r="G18" s="68">
        <v>37.267224279999994</v>
      </c>
      <c r="H18" s="68">
        <v>53.718912680000003</v>
      </c>
      <c r="I18" s="68">
        <v>32.993943109999996</v>
      </c>
      <c r="J18" s="68">
        <v>34.964732340000005</v>
      </c>
      <c r="K18" s="68">
        <v>44.241949009999999</v>
      </c>
      <c r="L18" s="68">
        <v>32.835550689999998</v>
      </c>
      <c r="M18" s="68">
        <v>33.405101160000001</v>
      </c>
      <c r="N18" s="68">
        <v>30.88273032</v>
      </c>
      <c r="O18" s="68">
        <v>55.934417559999993</v>
      </c>
      <c r="P18" s="68">
        <v>102.01843484999999</v>
      </c>
      <c r="Q18" s="68">
        <f t="shared" si="0"/>
        <v>539.38483726000004</v>
      </c>
    </row>
    <row r="19" spans="2:17" x14ac:dyDescent="0.25">
      <c r="B19" s="73" t="s">
        <v>37</v>
      </c>
      <c r="C19" s="68">
        <v>75.799430999999998</v>
      </c>
      <c r="D19" s="68">
        <v>75.799430999999998</v>
      </c>
      <c r="E19" s="68">
        <v>3.9760540799999999</v>
      </c>
      <c r="F19" s="68">
        <v>4.6960798499999994</v>
      </c>
      <c r="G19" s="68">
        <v>4.4013672999999995</v>
      </c>
      <c r="H19" s="68">
        <v>4.3520538100000001</v>
      </c>
      <c r="I19" s="68">
        <v>4.2711587499999997</v>
      </c>
      <c r="J19" s="68">
        <v>3.8271816200000002</v>
      </c>
      <c r="K19" s="68">
        <v>4.1900009999999996</v>
      </c>
      <c r="L19" s="68">
        <v>3.9306467899999999</v>
      </c>
      <c r="M19" s="68">
        <v>4.0948464500000004</v>
      </c>
      <c r="N19" s="68">
        <v>4.90362835</v>
      </c>
      <c r="O19" s="68">
        <v>7.6287381400000003</v>
      </c>
      <c r="P19" s="68">
        <v>5.2808691200000002</v>
      </c>
      <c r="Q19" s="68">
        <f t="shared" si="0"/>
        <v>55.552625259999992</v>
      </c>
    </row>
    <row r="20" spans="2:17" x14ac:dyDescent="0.25">
      <c r="B20" s="73" t="s">
        <v>38</v>
      </c>
      <c r="C20" s="68">
        <v>233.55274800000001</v>
      </c>
      <c r="D20" s="68">
        <v>250.49497400000001</v>
      </c>
      <c r="E20" s="68">
        <v>14.74892702</v>
      </c>
      <c r="F20" s="68">
        <v>14.945205849999999</v>
      </c>
      <c r="G20" s="68">
        <v>14.868128639999997</v>
      </c>
      <c r="H20" s="68">
        <v>17.3389992</v>
      </c>
      <c r="I20" s="68">
        <v>14.857395489999998</v>
      </c>
      <c r="J20" s="68">
        <v>15.645350920000002</v>
      </c>
      <c r="K20" s="68">
        <v>16.217062609999999</v>
      </c>
      <c r="L20" s="68">
        <v>16.117455929999998</v>
      </c>
      <c r="M20" s="68">
        <v>16.423334860000001</v>
      </c>
      <c r="N20" s="68">
        <v>17.23941568</v>
      </c>
      <c r="O20" s="68">
        <v>33.36535001</v>
      </c>
      <c r="P20" s="68">
        <v>25.077934919999997</v>
      </c>
      <c r="Q20" s="68">
        <f t="shared" si="0"/>
        <v>216.84456113000002</v>
      </c>
    </row>
    <row r="21" spans="2:17" x14ac:dyDescent="0.25">
      <c r="B21" s="73" t="s">
        <v>39</v>
      </c>
      <c r="C21" s="68">
        <v>48.080520999999997</v>
      </c>
      <c r="D21" s="68">
        <v>54.6768249</v>
      </c>
      <c r="E21" s="68">
        <v>2.0987715099999997</v>
      </c>
      <c r="F21" s="68">
        <v>3.4013194600000003</v>
      </c>
      <c r="G21" s="68">
        <v>2.7516581600000003</v>
      </c>
      <c r="H21" s="68">
        <v>2.8066438700000003</v>
      </c>
      <c r="I21" s="68">
        <v>3.6835485399999999</v>
      </c>
      <c r="J21" s="68">
        <v>9.1121398500000002</v>
      </c>
      <c r="K21" s="68">
        <v>3.1874699900000003</v>
      </c>
      <c r="L21" s="68">
        <v>3.7307209400000003</v>
      </c>
      <c r="M21" s="68">
        <v>3.6066772599999997</v>
      </c>
      <c r="N21" s="68">
        <v>3.4914510299999995</v>
      </c>
      <c r="O21" s="68">
        <v>4.1912319800000004</v>
      </c>
      <c r="P21" s="68">
        <v>5.5975547400000014</v>
      </c>
      <c r="Q21" s="68">
        <f t="shared" si="0"/>
        <v>47.659187330000002</v>
      </c>
    </row>
    <row r="22" spans="2:17" x14ac:dyDescent="0.25">
      <c r="B22" s="73" t="s">
        <v>40</v>
      </c>
      <c r="C22" s="68">
        <v>58.235163999999997</v>
      </c>
      <c r="D22" s="68">
        <v>58.235164000000005</v>
      </c>
      <c r="E22" s="68">
        <v>2.5141825400000002</v>
      </c>
      <c r="F22" s="68">
        <v>3.8468013399999998</v>
      </c>
      <c r="G22" s="68">
        <v>3.06432174</v>
      </c>
      <c r="H22" s="68">
        <v>3.87121139</v>
      </c>
      <c r="I22" s="68">
        <v>4.0142174400000004</v>
      </c>
      <c r="J22" s="68">
        <v>5.90610459</v>
      </c>
      <c r="K22" s="68">
        <v>4.5181784500000006</v>
      </c>
      <c r="L22" s="68">
        <v>3.3877659599999999</v>
      </c>
      <c r="M22" s="68">
        <v>3.4705768300000002</v>
      </c>
      <c r="N22" s="68">
        <v>3.9702838700000003</v>
      </c>
      <c r="O22" s="68">
        <v>6.0979623800000002</v>
      </c>
      <c r="P22" s="68">
        <v>5.7049665000000003</v>
      </c>
      <c r="Q22" s="68">
        <f t="shared" si="0"/>
        <v>50.366573029999998</v>
      </c>
    </row>
    <row r="23" spans="2:17" x14ac:dyDescent="0.25">
      <c r="B23" s="73" t="s">
        <v>41</v>
      </c>
      <c r="C23" s="68">
        <v>348.20145400000001</v>
      </c>
      <c r="D23" s="68">
        <v>348.20145400000007</v>
      </c>
      <c r="E23" s="68">
        <v>15.37357259</v>
      </c>
      <c r="F23" s="68">
        <v>27.852588839999996</v>
      </c>
      <c r="G23" s="68">
        <v>24.061205429999998</v>
      </c>
      <c r="H23" s="68">
        <v>22.577982189999997</v>
      </c>
      <c r="I23" s="68">
        <v>22.627700099999998</v>
      </c>
      <c r="J23" s="68">
        <v>21.593314089999996</v>
      </c>
      <c r="K23" s="68">
        <v>26.536477060000003</v>
      </c>
      <c r="L23" s="68">
        <v>26.467399780000001</v>
      </c>
      <c r="M23" s="68">
        <v>30.500751670000003</v>
      </c>
      <c r="N23" s="68">
        <v>26.633864599999999</v>
      </c>
      <c r="O23" s="68">
        <v>51.010256819999995</v>
      </c>
      <c r="P23" s="68">
        <v>25.051718899999997</v>
      </c>
      <c r="Q23" s="68">
        <f t="shared" si="0"/>
        <v>320.28683206999995</v>
      </c>
    </row>
    <row r="24" spans="2:17" x14ac:dyDescent="0.25">
      <c r="B24" s="73" t="s">
        <v>42</v>
      </c>
      <c r="C24" s="68">
        <v>282.97529300000002</v>
      </c>
      <c r="D24" s="68">
        <v>292.97529300000002</v>
      </c>
      <c r="E24" s="68">
        <v>14.608007959999997</v>
      </c>
      <c r="F24" s="68">
        <v>18.501181240000001</v>
      </c>
      <c r="G24" s="68">
        <v>32.900006049999995</v>
      </c>
      <c r="H24" s="68">
        <v>33.352635829999997</v>
      </c>
      <c r="I24" s="68">
        <v>19.670795920000003</v>
      </c>
      <c r="J24" s="68">
        <v>23.890089909999997</v>
      </c>
      <c r="K24" s="68">
        <v>14.204400899999998</v>
      </c>
      <c r="L24" s="68">
        <v>20.179273179999999</v>
      </c>
      <c r="M24" s="68">
        <v>15.53670773</v>
      </c>
      <c r="N24" s="68">
        <v>21.032106080000002</v>
      </c>
      <c r="O24" s="68">
        <v>34.290907159999996</v>
      </c>
      <c r="P24" s="68">
        <v>42.752713309999997</v>
      </c>
      <c r="Q24" s="68">
        <f t="shared" si="0"/>
        <v>290.91882526999996</v>
      </c>
    </row>
    <row r="25" spans="2:17" x14ac:dyDescent="0.25">
      <c r="B25" s="73" t="s">
        <v>43</v>
      </c>
      <c r="C25" s="68">
        <v>11.879023</v>
      </c>
      <c r="D25" s="68">
        <v>12.89137609</v>
      </c>
      <c r="E25" s="68">
        <v>0.71761197999999993</v>
      </c>
      <c r="F25" s="68">
        <v>0.77943969000000002</v>
      </c>
      <c r="G25" s="68">
        <v>0.98613228999999991</v>
      </c>
      <c r="H25" s="68">
        <v>1.2032881499999999</v>
      </c>
      <c r="I25" s="68">
        <v>0.83685347999999993</v>
      </c>
      <c r="J25" s="68">
        <v>0.91863864999999989</v>
      </c>
      <c r="K25" s="68">
        <v>0.61819944999999998</v>
      </c>
      <c r="L25" s="68">
        <v>0.82361467999999993</v>
      </c>
      <c r="M25" s="68">
        <v>0.94055420000000001</v>
      </c>
      <c r="N25" s="68">
        <v>0.73906028000000001</v>
      </c>
      <c r="O25" s="68">
        <v>1.2441423500000002</v>
      </c>
      <c r="P25" s="68">
        <v>1.8019630100000001</v>
      </c>
      <c r="Q25" s="68">
        <f t="shared" si="0"/>
        <v>11.60949821</v>
      </c>
    </row>
    <row r="26" spans="2:17" x14ac:dyDescent="0.25">
      <c r="B26" s="73" t="s">
        <v>44</v>
      </c>
      <c r="C26" s="68">
        <v>437.710644</v>
      </c>
      <c r="D26" s="68">
        <v>447.7873578</v>
      </c>
      <c r="E26" s="68">
        <v>9.5954574299999997</v>
      </c>
      <c r="F26" s="68">
        <v>9.6233382800000005</v>
      </c>
      <c r="G26" s="68">
        <v>9.4651100199999991</v>
      </c>
      <c r="H26" s="68">
        <v>9.45509865</v>
      </c>
      <c r="I26" s="68">
        <v>16.770255599999999</v>
      </c>
      <c r="J26" s="68">
        <v>9.1241549400000022</v>
      </c>
      <c r="K26" s="68">
        <v>10.799923880000001</v>
      </c>
      <c r="L26" s="68">
        <v>9.2868877300000001</v>
      </c>
      <c r="M26" s="68">
        <v>24.614478590000004</v>
      </c>
      <c r="N26" s="68">
        <v>9.6211916700000017</v>
      </c>
      <c r="O26" s="68">
        <v>31.70320255</v>
      </c>
      <c r="P26" s="68">
        <v>9.6979974700000007</v>
      </c>
      <c r="Q26" s="68">
        <f t="shared" si="0"/>
        <v>159.75709681000001</v>
      </c>
    </row>
    <row r="27" spans="2:17" x14ac:dyDescent="0.25">
      <c r="B27" s="73" t="s">
        <v>45</v>
      </c>
      <c r="C27" s="68">
        <v>1107.711675</v>
      </c>
      <c r="D27" s="68">
        <v>1118.1682845799999</v>
      </c>
      <c r="E27" s="68">
        <v>35.372126710000003</v>
      </c>
      <c r="F27" s="68">
        <v>36.178443730000005</v>
      </c>
      <c r="G27" s="68">
        <v>36.50621881</v>
      </c>
      <c r="H27" s="68">
        <v>35.757345520000001</v>
      </c>
      <c r="I27" s="68">
        <v>35.525419219999996</v>
      </c>
      <c r="J27" s="68">
        <v>36.042241190000006</v>
      </c>
      <c r="K27" s="68">
        <v>35.458782310000004</v>
      </c>
      <c r="L27" s="68">
        <v>36.16205867</v>
      </c>
      <c r="M27" s="68">
        <v>36.120004869999995</v>
      </c>
      <c r="N27" s="68">
        <v>35.679798349999999</v>
      </c>
      <c r="O27" s="68">
        <v>36.436620740000009</v>
      </c>
      <c r="P27" s="68">
        <v>38.053772420000001</v>
      </c>
      <c r="Q27" s="68">
        <f t="shared" si="0"/>
        <v>433.29283254000006</v>
      </c>
    </row>
    <row r="28" spans="2:17" x14ac:dyDescent="0.25">
      <c r="B28" s="73" t="s">
        <v>46</v>
      </c>
      <c r="C28" s="68">
        <v>289.84751399999999</v>
      </c>
      <c r="D28" s="68">
        <v>323.26380999999998</v>
      </c>
      <c r="E28" s="68">
        <v>19.293455469999998</v>
      </c>
      <c r="F28" s="68">
        <v>26.443481350000003</v>
      </c>
      <c r="G28" s="68">
        <v>25.201344270000003</v>
      </c>
      <c r="H28" s="68">
        <v>21.782549310000004</v>
      </c>
      <c r="I28" s="68">
        <v>25.421120649999999</v>
      </c>
      <c r="J28" s="68">
        <v>25.649259219999998</v>
      </c>
      <c r="K28" s="68">
        <v>21.579230070000001</v>
      </c>
      <c r="L28" s="68">
        <v>20.657498649999997</v>
      </c>
      <c r="M28" s="68">
        <v>21.30850839</v>
      </c>
      <c r="N28" s="68">
        <v>16.278540169999999</v>
      </c>
      <c r="O28" s="68">
        <v>58.277358150000005</v>
      </c>
      <c r="P28" s="68">
        <v>34.155777559999997</v>
      </c>
      <c r="Q28" s="68">
        <f t="shared" si="0"/>
        <v>316.04812326000001</v>
      </c>
    </row>
    <row r="29" spans="2:17" x14ac:dyDescent="0.25">
      <c r="B29" s="73" t="s">
        <v>47</v>
      </c>
      <c r="C29" s="68">
        <v>172.956366</v>
      </c>
      <c r="D29" s="68">
        <v>205.08755169999995</v>
      </c>
      <c r="E29" s="68">
        <v>12.08701437</v>
      </c>
      <c r="F29" s="68">
        <v>23.000354739999999</v>
      </c>
      <c r="G29" s="68">
        <v>12.78528549</v>
      </c>
      <c r="H29" s="68">
        <v>13.542770529999999</v>
      </c>
      <c r="I29" s="68">
        <v>20.892515540000002</v>
      </c>
      <c r="J29" s="68">
        <v>17.8057871</v>
      </c>
      <c r="K29" s="68">
        <v>13.83001629</v>
      </c>
      <c r="L29" s="68">
        <v>20.689606400000002</v>
      </c>
      <c r="M29" s="68">
        <v>13.72696165</v>
      </c>
      <c r="N29" s="68">
        <v>5.6591821800000011</v>
      </c>
      <c r="O29" s="68">
        <v>7.9900394199999996</v>
      </c>
      <c r="P29" s="68">
        <v>33.223565819999997</v>
      </c>
      <c r="Q29" s="68">
        <f t="shared" si="0"/>
        <v>195.23309952999998</v>
      </c>
    </row>
    <row r="30" spans="2:17" x14ac:dyDescent="0.25">
      <c r="B30" s="73" t="s">
        <v>48</v>
      </c>
      <c r="C30" s="68">
        <v>200</v>
      </c>
      <c r="D30" s="68">
        <v>217.54408599999999</v>
      </c>
      <c r="E30" s="68">
        <v>15.3939459</v>
      </c>
      <c r="F30" s="68">
        <v>15.632485939999999</v>
      </c>
      <c r="G30" s="68">
        <v>15.535729120000001</v>
      </c>
      <c r="H30" s="68">
        <v>15.60267664</v>
      </c>
      <c r="I30" s="68">
        <v>15.55296648</v>
      </c>
      <c r="J30" s="68">
        <v>15.40789661</v>
      </c>
      <c r="K30" s="68">
        <v>15.372156710000001</v>
      </c>
      <c r="L30" s="68">
        <v>15.34911458</v>
      </c>
      <c r="M30" s="68">
        <v>17.69090327</v>
      </c>
      <c r="N30" s="68">
        <v>14.628456879999998</v>
      </c>
      <c r="O30" s="68">
        <v>14.7408065</v>
      </c>
      <c r="P30" s="68">
        <v>27.674794479999999</v>
      </c>
      <c r="Q30" s="68">
        <f t="shared" si="0"/>
        <v>198.58193310999997</v>
      </c>
    </row>
    <row r="31" spans="2:17" x14ac:dyDescent="0.25">
      <c r="B31" s="73" t="s">
        <v>49</v>
      </c>
      <c r="C31" s="68">
        <v>375.00000599999998</v>
      </c>
      <c r="D31" s="68">
        <v>396.37812100000002</v>
      </c>
      <c r="E31" s="68">
        <v>6.0444959800000007</v>
      </c>
      <c r="F31" s="68">
        <v>8.1221234100000004</v>
      </c>
      <c r="G31" s="68">
        <v>8.4055292199999982</v>
      </c>
      <c r="H31" s="68">
        <v>6.7880660300000004</v>
      </c>
      <c r="I31" s="68">
        <v>7.0071874700000008</v>
      </c>
      <c r="J31" s="68">
        <v>8.64674692</v>
      </c>
      <c r="K31" s="68">
        <v>13.714163510000001</v>
      </c>
      <c r="L31" s="68">
        <v>13.742378460000001</v>
      </c>
      <c r="M31" s="68">
        <v>7.4473505499999986</v>
      </c>
      <c r="N31" s="68">
        <v>5.574333450000001</v>
      </c>
      <c r="O31" s="68">
        <v>5.9895289700000003</v>
      </c>
      <c r="P31" s="68">
        <v>19.215724239999993</v>
      </c>
      <c r="Q31" s="68">
        <f t="shared" si="0"/>
        <v>110.69762820999998</v>
      </c>
    </row>
    <row r="32" spans="2:17" x14ac:dyDescent="0.25">
      <c r="B32" s="73" t="s">
        <v>50</v>
      </c>
      <c r="C32" s="68">
        <v>16.399547999999999</v>
      </c>
      <c r="D32" s="68">
        <v>16.399547999999999</v>
      </c>
      <c r="E32" s="68">
        <v>0</v>
      </c>
      <c r="F32" s="68">
        <v>0</v>
      </c>
      <c r="G32" s="68">
        <v>1.25329983</v>
      </c>
      <c r="H32" s="68">
        <v>0</v>
      </c>
      <c r="I32" s="68">
        <v>1.8322255499999998</v>
      </c>
      <c r="J32" s="68">
        <v>0</v>
      </c>
      <c r="K32" s="68">
        <v>-3.6379788070917128E-18</v>
      </c>
      <c r="L32" s="68">
        <v>0.82655758999999995</v>
      </c>
      <c r="M32" s="68">
        <v>0.81908424000000002</v>
      </c>
      <c r="N32" s="68">
        <v>0.81908424000000002</v>
      </c>
      <c r="O32" s="68">
        <v>1.50810424</v>
      </c>
      <c r="P32" s="68">
        <v>0.81908424000000002</v>
      </c>
      <c r="Q32" s="68">
        <f t="shared" si="0"/>
        <v>7.8774399300000013</v>
      </c>
    </row>
    <row r="33" spans="1:17" x14ac:dyDescent="0.25">
      <c r="B33" s="73" t="s">
        <v>51</v>
      </c>
      <c r="C33" s="68">
        <v>225.71435199999999</v>
      </c>
      <c r="D33" s="68">
        <v>248.24122800000001</v>
      </c>
      <c r="E33" s="68">
        <v>7.4545843899999999</v>
      </c>
      <c r="F33" s="68">
        <v>11.822726189999999</v>
      </c>
      <c r="G33" s="68">
        <v>12.296234920000002</v>
      </c>
      <c r="H33" s="68">
        <v>7.9383728000000007</v>
      </c>
      <c r="I33" s="68">
        <v>10.337422550000001</v>
      </c>
      <c r="J33" s="68">
        <v>10.526008390000001</v>
      </c>
      <c r="K33" s="68">
        <v>9.6207920300000005</v>
      </c>
      <c r="L33" s="68">
        <v>12.240802110000001</v>
      </c>
      <c r="M33" s="68">
        <v>12.299797459999999</v>
      </c>
      <c r="N33" s="68">
        <v>10.08701812</v>
      </c>
      <c r="O33" s="68">
        <v>18.944223150000003</v>
      </c>
      <c r="P33" s="68">
        <v>52.226626359999997</v>
      </c>
      <c r="Q33" s="68">
        <f t="shared" si="0"/>
        <v>175.79460847000001</v>
      </c>
    </row>
    <row r="34" spans="1:17" x14ac:dyDescent="0.25">
      <c r="B34" s="73" t="s">
        <v>52</v>
      </c>
      <c r="C34" s="68">
        <v>805.82740899999999</v>
      </c>
      <c r="D34" s="68">
        <v>918.83583699999997</v>
      </c>
      <c r="E34" s="68">
        <v>40.639883470000001</v>
      </c>
      <c r="F34" s="68">
        <v>47.232186410000004</v>
      </c>
      <c r="G34" s="68">
        <v>64.17306846000001</v>
      </c>
      <c r="H34" s="68">
        <v>37.443957320000003</v>
      </c>
      <c r="I34" s="68">
        <v>54.450088119999997</v>
      </c>
      <c r="J34" s="68">
        <v>78.780811159999999</v>
      </c>
      <c r="K34" s="68">
        <v>57.211591720000001</v>
      </c>
      <c r="L34" s="68">
        <v>54.899670540000002</v>
      </c>
      <c r="M34" s="68">
        <v>66.86986130999999</v>
      </c>
      <c r="N34" s="68">
        <v>60.560975140000004</v>
      </c>
      <c r="O34" s="68">
        <v>109.18555375</v>
      </c>
      <c r="P34" s="68">
        <v>152.47768762999996</v>
      </c>
      <c r="Q34" s="68">
        <f t="shared" si="0"/>
        <v>823.92533503000004</v>
      </c>
    </row>
    <row r="35" spans="1:17" x14ac:dyDescent="0.25">
      <c r="B35" s="73" t="s">
        <v>53</v>
      </c>
      <c r="C35" s="68">
        <v>57.356346000000002</v>
      </c>
      <c r="D35" s="68">
        <v>57.356346000000002</v>
      </c>
      <c r="E35" s="68">
        <v>2.7501892300000002</v>
      </c>
      <c r="F35" s="68">
        <v>3.2515711700000001</v>
      </c>
      <c r="G35" s="68">
        <v>3.0657274999999999</v>
      </c>
      <c r="H35" s="68">
        <v>3.8404323300000001</v>
      </c>
      <c r="I35" s="68">
        <v>3.8735252099999999</v>
      </c>
      <c r="J35" s="68">
        <v>5.9025302800000006</v>
      </c>
      <c r="K35" s="68">
        <v>3.6337185699999996</v>
      </c>
      <c r="L35" s="68">
        <v>3.4787044699999998</v>
      </c>
      <c r="M35" s="68">
        <v>3.36933894</v>
      </c>
      <c r="N35" s="68">
        <v>3.5839167500000002</v>
      </c>
      <c r="O35" s="68">
        <v>9.129753560000001</v>
      </c>
      <c r="P35" s="68">
        <v>7.8170126899999994</v>
      </c>
      <c r="Q35" s="68">
        <f t="shared" si="0"/>
        <v>53.696420700000004</v>
      </c>
    </row>
    <row r="36" spans="1:17" x14ac:dyDescent="0.25">
      <c r="A36" s="53"/>
      <c r="B36" s="73" t="s">
        <v>54</v>
      </c>
      <c r="C36" s="68">
        <v>134.331784</v>
      </c>
      <c r="D36" s="68">
        <v>134.331784</v>
      </c>
      <c r="E36" s="68">
        <v>8.1514785800000009</v>
      </c>
      <c r="F36" s="68">
        <v>10.170837689999999</v>
      </c>
      <c r="G36" s="68">
        <v>9.86552264</v>
      </c>
      <c r="H36" s="68">
        <v>9.6298463499999993</v>
      </c>
      <c r="I36" s="68">
        <v>8.8708305000000003</v>
      </c>
      <c r="J36" s="68">
        <v>9.8592586499999975</v>
      </c>
      <c r="K36" s="68">
        <v>10.266660890000001</v>
      </c>
      <c r="L36" s="68">
        <v>11.5123953</v>
      </c>
      <c r="M36" s="68">
        <v>9.470575890000001</v>
      </c>
      <c r="N36" s="68">
        <v>8.7121099100000006</v>
      </c>
      <c r="O36" s="68">
        <v>17.272570739999999</v>
      </c>
      <c r="P36" s="68">
        <v>13.534957840000001</v>
      </c>
      <c r="Q36" s="68">
        <f t="shared" si="0"/>
        <v>127.31704497999999</v>
      </c>
    </row>
    <row r="37" spans="1:17" x14ac:dyDescent="0.25">
      <c r="A37" s="53"/>
      <c r="B37" s="73" t="s">
        <v>56</v>
      </c>
      <c r="C37" s="68">
        <v>83.790460999999993</v>
      </c>
      <c r="D37" s="68">
        <v>83.790460999999993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f t="shared" si="0"/>
        <v>0</v>
      </c>
    </row>
    <row r="38" spans="1:17" x14ac:dyDescent="0.25">
      <c r="B38" s="73" t="s">
        <v>57</v>
      </c>
      <c r="C38" s="68">
        <v>4804.6308349999999</v>
      </c>
      <c r="D38" s="68">
        <v>4804.6308349999999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f t="shared" si="0"/>
        <v>0</v>
      </c>
    </row>
    <row r="39" spans="1:17" x14ac:dyDescent="0.25">
      <c r="B39" s="73" t="s">
        <v>58</v>
      </c>
      <c r="C39" s="68">
        <v>3410.7977299999998</v>
      </c>
      <c r="D39" s="68">
        <v>3410.7977299999998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f t="shared" si="0"/>
        <v>0</v>
      </c>
    </row>
    <row r="40" spans="1:17" x14ac:dyDescent="0.25">
      <c r="B40" s="73" t="s">
        <v>59</v>
      </c>
      <c r="C40" s="68">
        <v>139.50313399999999</v>
      </c>
      <c r="D40" s="68">
        <v>146.19925447999998</v>
      </c>
      <c r="E40" s="68">
        <v>8.5225630799999994</v>
      </c>
      <c r="F40" s="68">
        <v>9.6056249299999994</v>
      </c>
      <c r="G40" s="68">
        <v>11.275494289999999</v>
      </c>
      <c r="H40" s="68">
        <v>11.258731050000002</v>
      </c>
      <c r="I40" s="68">
        <v>11.337809779999999</v>
      </c>
      <c r="J40" s="68">
        <v>15.94301149</v>
      </c>
      <c r="K40" s="68">
        <v>11.52727883</v>
      </c>
      <c r="L40" s="68">
        <v>12.164955040000001</v>
      </c>
      <c r="M40" s="68">
        <v>12.196269800000003</v>
      </c>
      <c r="N40" s="68">
        <v>11.92258839</v>
      </c>
      <c r="O40" s="68">
        <v>16.790220700000003</v>
      </c>
      <c r="P40" s="68">
        <v>13.624442620000002</v>
      </c>
      <c r="Q40" s="68">
        <f t="shared" si="0"/>
        <v>146.16899000000001</v>
      </c>
    </row>
    <row r="41" spans="1:17" x14ac:dyDescent="0.25">
      <c r="B41" s="73" t="s">
        <v>60</v>
      </c>
      <c r="C41" s="68">
        <v>3372.3059859999998</v>
      </c>
      <c r="D41" s="68">
        <v>3827.3692839999999</v>
      </c>
      <c r="E41" s="68">
        <v>0</v>
      </c>
      <c r="F41" s="68">
        <v>204.61554326999999</v>
      </c>
      <c r="G41" s="68">
        <v>232.34883489999999</v>
      </c>
      <c r="H41" s="68">
        <v>223.89626175999999</v>
      </c>
      <c r="I41" s="68">
        <v>236.41783879999997</v>
      </c>
      <c r="J41" s="68">
        <v>228.45609890999998</v>
      </c>
      <c r="K41" s="68">
        <v>65.889695500000002</v>
      </c>
      <c r="L41" s="68">
        <v>467.08064806999994</v>
      </c>
      <c r="M41" s="68">
        <v>270.14420380000001</v>
      </c>
      <c r="N41" s="68">
        <v>263.43737019999998</v>
      </c>
      <c r="O41" s="68">
        <v>431.96862573999999</v>
      </c>
      <c r="P41" s="68">
        <v>593.61779374000002</v>
      </c>
      <c r="Q41" s="68">
        <f t="shared" si="0"/>
        <v>3217.8729146899996</v>
      </c>
    </row>
    <row r="42" spans="1:17" x14ac:dyDescent="0.25">
      <c r="B42" s="73" t="s">
        <v>61</v>
      </c>
      <c r="C42" s="68">
        <v>114.06157399999999</v>
      </c>
      <c r="D42" s="68">
        <v>114.184774</v>
      </c>
      <c r="E42" s="68">
        <v>7.5038566700000002</v>
      </c>
      <c r="F42" s="68">
        <v>9.4866368399999992</v>
      </c>
      <c r="G42" s="68">
        <v>8.6408694300000004</v>
      </c>
      <c r="H42" s="68">
        <v>8.676269679999999</v>
      </c>
      <c r="I42" s="68">
        <v>8.6411664399999992</v>
      </c>
      <c r="J42" s="68">
        <v>9.4156155699999982</v>
      </c>
      <c r="K42" s="68">
        <v>6.4523691799999998</v>
      </c>
      <c r="L42" s="68">
        <v>7.7111421199999999</v>
      </c>
      <c r="M42" s="68">
        <v>9.7065206499999999</v>
      </c>
      <c r="N42" s="68">
        <v>5.1387108599999998</v>
      </c>
      <c r="O42" s="68">
        <v>12.849697359999999</v>
      </c>
      <c r="P42" s="68">
        <v>12.231190949999998</v>
      </c>
      <c r="Q42" s="68">
        <f t="shared" si="0"/>
        <v>106.45404574999999</v>
      </c>
    </row>
    <row r="43" spans="1:17" x14ac:dyDescent="0.25">
      <c r="B43" s="73" t="s">
        <v>81</v>
      </c>
      <c r="C43" s="68">
        <v>27.622851000000001</v>
      </c>
      <c r="D43" s="68">
        <v>27.622851000000001</v>
      </c>
      <c r="E43" s="68">
        <v>1.5284148500000001</v>
      </c>
      <c r="F43" s="68">
        <v>2.1141995599999999</v>
      </c>
      <c r="G43" s="68">
        <v>2.5668183300000003</v>
      </c>
      <c r="H43" s="68">
        <v>1.9989338699999999</v>
      </c>
      <c r="I43" s="68">
        <v>1.4660079500000001</v>
      </c>
      <c r="J43" s="68">
        <v>2.5388621900000006</v>
      </c>
      <c r="K43" s="68">
        <v>1.3947626099999999</v>
      </c>
      <c r="L43" s="68">
        <v>1.29806445</v>
      </c>
      <c r="M43" s="68">
        <v>2.9773014100000004</v>
      </c>
      <c r="N43" s="68">
        <v>1.2143739499999999</v>
      </c>
      <c r="O43" s="68">
        <v>2.7135515800000003</v>
      </c>
      <c r="P43" s="68">
        <v>3.8471074099999996</v>
      </c>
      <c r="Q43" s="68">
        <f t="shared" si="0"/>
        <v>25.658398160000001</v>
      </c>
    </row>
    <row r="44" spans="1:17" x14ac:dyDescent="0.25">
      <c r="B44" s="73" t="s">
        <v>62</v>
      </c>
      <c r="C44" s="68">
        <v>61.876263000000002</v>
      </c>
      <c r="D44" s="68">
        <v>61.876263000000002</v>
      </c>
      <c r="E44" s="68">
        <v>3.3196477099999999</v>
      </c>
      <c r="F44" s="68">
        <v>3.615825000000001</v>
      </c>
      <c r="G44" s="68">
        <v>4.6991410700000005</v>
      </c>
      <c r="H44" s="68">
        <v>3.5426819400000005</v>
      </c>
      <c r="I44" s="68">
        <v>4.0268280500000007</v>
      </c>
      <c r="J44" s="68">
        <v>4.5078127799999992</v>
      </c>
      <c r="K44" s="68">
        <v>5.7365154599999997</v>
      </c>
      <c r="L44" s="68">
        <v>4.6645013600000009</v>
      </c>
      <c r="M44" s="68">
        <v>4.2247163399999996</v>
      </c>
      <c r="N44" s="68">
        <v>4.21730334</v>
      </c>
      <c r="O44" s="68">
        <v>9.310300719999999</v>
      </c>
      <c r="P44" s="68">
        <v>4.6468098899999983</v>
      </c>
      <c r="Q44" s="68">
        <f t="shared" si="0"/>
        <v>56.512083660000002</v>
      </c>
    </row>
    <row r="45" spans="1:17" x14ac:dyDescent="0.25">
      <c r="B45" s="73" t="s">
        <v>63</v>
      </c>
      <c r="C45" s="68">
        <v>141.85209900000001</v>
      </c>
      <c r="D45" s="68">
        <v>153.30169899999996</v>
      </c>
      <c r="E45" s="68">
        <v>9.2548300700000006</v>
      </c>
      <c r="F45" s="68">
        <v>13.47054833</v>
      </c>
      <c r="G45" s="68">
        <v>9.333087830000002</v>
      </c>
      <c r="H45" s="68">
        <v>8.0971591700000012</v>
      </c>
      <c r="I45" s="68">
        <v>9.9718409599999998</v>
      </c>
      <c r="J45" s="68">
        <v>10.589154990000001</v>
      </c>
      <c r="K45" s="68">
        <v>8.1446779400000011</v>
      </c>
      <c r="L45" s="68">
        <v>9.1495960000000025</v>
      </c>
      <c r="M45" s="68">
        <v>9.4513832499999992</v>
      </c>
      <c r="N45" s="68">
        <v>8.4378435899999999</v>
      </c>
      <c r="O45" s="68">
        <v>16.9693538</v>
      </c>
      <c r="P45" s="68">
        <v>18.403013170000001</v>
      </c>
      <c r="Q45" s="68">
        <f t="shared" si="0"/>
        <v>131.2724891</v>
      </c>
    </row>
    <row r="46" spans="1:17" x14ac:dyDescent="0.25">
      <c r="B46" s="73" t="s">
        <v>64</v>
      </c>
      <c r="C46" s="68">
        <v>415.55917899999997</v>
      </c>
      <c r="D46" s="68">
        <v>417.59336404000004</v>
      </c>
      <c r="E46" s="68">
        <v>28.118527060000002</v>
      </c>
      <c r="F46" s="68">
        <v>30.611454759999997</v>
      </c>
      <c r="G46" s="68">
        <v>33.656317869999995</v>
      </c>
      <c r="H46" s="68">
        <v>29.200336399999998</v>
      </c>
      <c r="I46" s="68">
        <v>31.629738660000001</v>
      </c>
      <c r="J46" s="68">
        <v>30.981591500000004</v>
      </c>
      <c r="K46" s="68">
        <v>34.700614909999999</v>
      </c>
      <c r="L46" s="68">
        <v>32.933209819999995</v>
      </c>
      <c r="M46" s="68">
        <v>38.312302050000007</v>
      </c>
      <c r="N46" s="68">
        <v>36.058234380000002</v>
      </c>
      <c r="O46" s="68">
        <v>55.635733039999998</v>
      </c>
      <c r="P46" s="68">
        <v>35.755274360000001</v>
      </c>
      <c r="Q46" s="68">
        <f t="shared" si="0"/>
        <v>417.59333480999999</v>
      </c>
    </row>
    <row r="47" spans="1:17" x14ac:dyDescent="0.25">
      <c r="B47" s="73" t="s">
        <v>65</v>
      </c>
      <c r="C47" s="68">
        <v>200.84732099999999</v>
      </c>
      <c r="D47" s="68">
        <v>205.68022513000003</v>
      </c>
      <c r="E47" s="68">
        <v>12.353246790000002</v>
      </c>
      <c r="F47" s="68">
        <v>13.713036800000001</v>
      </c>
      <c r="G47" s="68">
        <v>21.279050359999999</v>
      </c>
      <c r="H47" s="68">
        <v>13.47665265</v>
      </c>
      <c r="I47" s="68">
        <v>19.053327020000001</v>
      </c>
      <c r="J47" s="68">
        <v>12.194882509999999</v>
      </c>
      <c r="K47" s="68">
        <v>13.359475339999999</v>
      </c>
      <c r="L47" s="68">
        <v>13.27597928</v>
      </c>
      <c r="M47" s="68">
        <v>11.750239849999998</v>
      </c>
      <c r="N47" s="68">
        <v>12.15923351</v>
      </c>
      <c r="O47" s="68">
        <v>22.78199519</v>
      </c>
      <c r="P47" s="68">
        <v>20.452796600000006</v>
      </c>
      <c r="Q47" s="68">
        <f t="shared" si="0"/>
        <v>185.84991590000001</v>
      </c>
    </row>
    <row r="48" spans="1:17" x14ac:dyDescent="0.25">
      <c r="B48" s="73" t="s">
        <v>66</v>
      </c>
      <c r="C48" s="68">
        <v>125</v>
      </c>
      <c r="D48" s="68">
        <v>125</v>
      </c>
      <c r="E48" s="68">
        <v>5.1044006600000005</v>
      </c>
      <c r="F48" s="68">
        <v>11.220045580000001</v>
      </c>
      <c r="G48" s="68">
        <v>12.98377629</v>
      </c>
      <c r="H48" s="68">
        <v>9.4258385499999999</v>
      </c>
      <c r="I48" s="68">
        <v>9.3194274200000002</v>
      </c>
      <c r="J48" s="68">
        <v>11.89194382</v>
      </c>
      <c r="K48" s="68">
        <v>9.0491289899999998</v>
      </c>
      <c r="L48" s="68">
        <v>9.2374306400000012</v>
      </c>
      <c r="M48" s="68">
        <v>9.3051156300000013</v>
      </c>
      <c r="N48" s="68">
        <v>9.6098913900000014</v>
      </c>
      <c r="O48" s="68">
        <v>10.151772280000001</v>
      </c>
      <c r="P48" s="68">
        <v>16.516247910000001</v>
      </c>
      <c r="Q48" s="68">
        <f t="shared" si="0"/>
        <v>123.81501916000001</v>
      </c>
    </row>
    <row r="49" spans="2:17" x14ac:dyDescent="0.25">
      <c r="B49" s="73" t="s">
        <v>67</v>
      </c>
      <c r="C49" s="68">
        <v>90</v>
      </c>
      <c r="D49" s="68">
        <v>90.4959214</v>
      </c>
      <c r="E49" s="68">
        <v>6.76930969</v>
      </c>
      <c r="F49" s="68">
        <v>7.4322897499999989</v>
      </c>
      <c r="G49" s="68">
        <v>7.1549350999999994</v>
      </c>
      <c r="H49" s="68">
        <v>5.9743548100000003</v>
      </c>
      <c r="I49" s="68">
        <v>6.5070030899999987</v>
      </c>
      <c r="J49" s="68">
        <v>8.0876528099999998</v>
      </c>
      <c r="K49" s="68">
        <v>7.0162281799999997</v>
      </c>
      <c r="L49" s="68">
        <v>8.0582864999999995</v>
      </c>
      <c r="M49" s="68">
        <v>7.2738175100000007</v>
      </c>
      <c r="N49" s="68">
        <v>6.0720007799999998</v>
      </c>
      <c r="O49" s="68">
        <v>12.00889209</v>
      </c>
      <c r="P49" s="68">
        <v>7.2667836699999997</v>
      </c>
      <c r="Q49" s="68">
        <f t="shared" si="0"/>
        <v>89.621553980000002</v>
      </c>
    </row>
    <row r="50" spans="2:17" x14ac:dyDescent="0.25">
      <c r="B50" s="73" t="s">
        <v>68</v>
      </c>
      <c r="C50" s="68">
        <v>50</v>
      </c>
      <c r="D50" s="68">
        <v>52.754791640000001</v>
      </c>
      <c r="E50" s="68">
        <v>2.5978857200000003</v>
      </c>
      <c r="F50" s="68">
        <v>3.3778930700000003</v>
      </c>
      <c r="G50" s="68">
        <v>3.4348711299999999</v>
      </c>
      <c r="H50" s="68">
        <v>2.6979361000000002</v>
      </c>
      <c r="I50" s="68">
        <v>3.2178923100000003</v>
      </c>
      <c r="J50" s="68">
        <v>6.7088140400000009</v>
      </c>
      <c r="K50" s="68">
        <v>3.7174147199999998</v>
      </c>
      <c r="L50" s="68">
        <v>5.6867866500000002</v>
      </c>
      <c r="M50" s="68">
        <v>4.0879761400000003</v>
      </c>
      <c r="N50" s="68">
        <v>3.3562013500000001</v>
      </c>
      <c r="O50" s="68">
        <v>5.3396234199999997</v>
      </c>
      <c r="P50" s="68">
        <v>6.8082877200000009</v>
      </c>
      <c r="Q50" s="68">
        <f t="shared" si="0"/>
        <v>51.03158237000001</v>
      </c>
    </row>
    <row r="51" spans="2:17" x14ac:dyDescent="0.25">
      <c r="B51" s="73" t="s">
        <v>77</v>
      </c>
      <c r="C51" s="68">
        <v>171.04027199999999</v>
      </c>
      <c r="D51" s="68">
        <v>179.75707700000001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f t="shared" si="0"/>
        <v>0</v>
      </c>
    </row>
    <row r="52" spans="2:17" x14ac:dyDescent="0.25">
      <c r="B52" s="73" t="s">
        <v>82</v>
      </c>
      <c r="C52" s="68">
        <v>98.406008</v>
      </c>
      <c r="D52" s="68">
        <v>98.406008</v>
      </c>
      <c r="E52" s="68">
        <v>3.7220377899999999</v>
      </c>
      <c r="F52" s="68">
        <v>6.6613374299999997</v>
      </c>
      <c r="G52" s="68">
        <v>9.768095240000001</v>
      </c>
      <c r="H52" s="68">
        <v>5.0236837799999989</v>
      </c>
      <c r="I52" s="68">
        <v>5.87565062</v>
      </c>
      <c r="J52" s="68">
        <v>5.7465636799999995</v>
      </c>
      <c r="K52" s="68">
        <v>4.6582579000000006</v>
      </c>
      <c r="L52" s="68">
        <v>6.6625782100000013</v>
      </c>
      <c r="M52" s="68">
        <v>8.85451342</v>
      </c>
      <c r="N52" s="68">
        <v>7.9879381900000004</v>
      </c>
      <c r="O52" s="68">
        <v>15.185875360000001</v>
      </c>
      <c r="P52" s="68">
        <v>14.302844240000001</v>
      </c>
      <c r="Q52" s="68">
        <f t="shared" si="0"/>
        <v>94.449375859999989</v>
      </c>
    </row>
    <row r="53" spans="2:17" x14ac:dyDescent="0.25">
      <c r="B53" s="73" t="s">
        <v>83</v>
      </c>
      <c r="C53" s="68">
        <v>115.939092</v>
      </c>
      <c r="D53" s="68">
        <v>115.939092</v>
      </c>
      <c r="E53" s="68">
        <v>0</v>
      </c>
      <c r="F53" s="68">
        <v>9.4403165500000004</v>
      </c>
      <c r="G53" s="68">
        <v>8.1239525100000005</v>
      </c>
      <c r="H53" s="68">
        <v>5.4419385600000005</v>
      </c>
      <c r="I53" s="68">
        <v>5.3548708200000004</v>
      </c>
      <c r="J53" s="68">
        <v>7.9046048200000003</v>
      </c>
      <c r="K53" s="68">
        <v>3.7486875900000003</v>
      </c>
      <c r="L53" s="68">
        <v>5.8573427999999996</v>
      </c>
      <c r="M53" s="68">
        <v>7.4824875000000004</v>
      </c>
      <c r="N53" s="68">
        <v>4.7082509299999993</v>
      </c>
      <c r="O53" s="68">
        <v>8.1285095799999993</v>
      </c>
      <c r="P53" s="68">
        <v>12.87019501</v>
      </c>
      <c r="Q53" s="68">
        <f t="shared" si="0"/>
        <v>79.061156670000003</v>
      </c>
    </row>
    <row r="54" spans="2:17" x14ac:dyDescent="0.25">
      <c r="B54" s="73" t="s">
        <v>84</v>
      </c>
      <c r="C54" s="68">
        <v>55.905842</v>
      </c>
      <c r="D54" s="68">
        <v>55.905842</v>
      </c>
      <c r="E54" s="68">
        <v>2.87380156</v>
      </c>
      <c r="F54" s="68">
        <v>3.5247536500000005</v>
      </c>
      <c r="G54" s="68">
        <v>3.3333369799999999</v>
      </c>
      <c r="H54" s="68">
        <v>3.36707979</v>
      </c>
      <c r="I54" s="68">
        <v>3.18935506</v>
      </c>
      <c r="J54" s="68">
        <v>3.4644834499999999</v>
      </c>
      <c r="K54" s="68">
        <v>3.2053942700000002</v>
      </c>
      <c r="L54" s="68">
        <v>4.3662925299999999</v>
      </c>
      <c r="M54" s="68">
        <v>3.4845575800000006</v>
      </c>
      <c r="N54" s="68">
        <v>3.4549485200000003</v>
      </c>
      <c r="O54" s="68">
        <v>5.6589265800000002</v>
      </c>
      <c r="P54" s="68">
        <v>10.15506987</v>
      </c>
      <c r="Q54" s="68">
        <f t="shared" si="0"/>
        <v>50.077999839999997</v>
      </c>
    </row>
    <row r="55" spans="2:17" x14ac:dyDescent="0.25">
      <c r="B55" s="73" t="s">
        <v>85</v>
      </c>
      <c r="C55" s="68">
        <v>35.136766999999999</v>
      </c>
      <c r="D55" s="68">
        <v>41.201864710000002</v>
      </c>
      <c r="E55" s="68">
        <v>2.0311754299999998</v>
      </c>
      <c r="F55" s="68">
        <v>2.5549805000000001</v>
      </c>
      <c r="G55" s="68">
        <v>2.4213983399999996</v>
      </c>
      <c r="H55" s="68">
        <v>2.5255814999999999</v>
      </c>
      <c r="I55" s="68">
        <v>2.2916736900000001</v>
      </c>
      <c r="J55" s="68">
        <v>3.6475600899999998</v>
      </c>
      <c r="K55" s="68">
        <v>3.88095021</v>
      </c>
      <c r="L55" s="68">
        <v>2.3012265200000002</v>
      </c>
      <c r="M55" s="68">
        <v>3.4817870399999999</v>
      </c>
      <c r="N55" s="68">
        <v>2.59853004</v>
      </c>
      <c r="O55" s="68">
        <v>4.4673312000000003</v>
      </c>
      <c r="P55" s="68">
        <v>6.6987286199999998</v>
      </c>
      <c r="Q55" s="68">
        <f t="shared" si="0"/>
        <v>38.900923179999992</v>
      </c>
    </row>
    <row r="56" spans="2:17" x14ac:dyDescent="0.25">
      <c r="B56" s="73" t="s">
        <v>86</v>
      </c>
      <c r="C56" s="68">
        <v>23896.346283999999</v>
      </c>
      <c r="D56" s="68">
        <v>26257.307237000001</v>
      </c>
      <c r="E56" s="68">
        <v>1667.8438771599999</v>
      </c>
      <c r="F56" s="68">
        <v>1684.4324011599999</v>
      </c>
      <c r="G56" s="68">
        <v>1683.4512667899994</v>
      </c>
      <c r="H56" s="68">
        <v>1802.5974408699999</v>
      </c>
      <c r="I56" s="68">
        <v>1768.3177457200004</v>
      </c>
      <c r="J56" s="68">
        <v>1808.1260608500004</v>
      </c>
      <c r="K56" s="68">
        <v>2164.2997550200002</v>
      </c>
      <c r="L56" s="68">
        <v>1878.4333068300002</v>
      </c>
      <c r="M56" s="68">
        <v>1933.4407912400002</v>
      </c>
      <c r="N56" s="68">
        <v>2128.9280604399987</v>
      </c>
      <c r="O56" s="68">
        <v>3197.9843648100004</v>
      </c>
      <c r="P56" s="68">
        <v>2344.3619567699993</v>
      </c>
      <c r="Q56" s="68">
        <f t="shared" si="0"/>
        <v>24062.217027659997</v>
      </c>
    </row>
    <row r="57" spans="2:17" x14ac:dyDescent="0.25">
      <c r="B57" s="73" t="s">
        <v>87</v>
      </c>
      <c r="C57" s="68">
        <v>50</v>
      </c>
      <c r="D57" s="68">
        <v>50</v>
      </c>
      <c r="E57" s="68">
        <v>0</v>
      </c>
      <c r="F57" s="68">
        <v>4.0621348399999997</v>
      </c>
      <c r="G57" s="68">
        <v>2.6935610100000003</v>
      </c>
      <c r="H57" s="68">
        <v>2.5579081000000001</v>
      </c>
      <c r="I57" s="68">
        <v>2.6471058199999997</v>
      </c>
      <c r="J57" s="68">
        <v>4.07068224</v>
      </c>
      <c r="K57" s="68">
        <v>3.2648801000000001</v>
      </c>
      <c r="L57" s="68">
        <v>8.5253275500000001</v>
      </c>
      <c r="M57" s="68">
        <v>2.5223229600000003</v>
      </c>
      <c r="N57" s="68">
        <v>3.5845800500000005</v>
      </c>
      <c r="O57" s="68">
        <v>9.1139015199999989</v>
      </c>
      <c r="P57" s="68">
        <v>6.3504732300000004</v>
      </c>
      <c r="Q57" s="68">
        <f t="shared" si="0"/>
        <v>49.392877419999998</v>
      </c>
    </row>
    <row r="58" spans="2:17" x14ac:dyDescent="0.25">
      <c r="B58" s="118" t="s">
        <v>69</v>
      </c>
      <c r="C58" s="32">
        <f>SUM(C10:C57)</f>
        <v>50954.253282999998</v>
      </c>
      <c r="D58" s="32">
        <f>SUM(D10:D57)</f>
        <v>55421.137675289996</v>
      </c>
      <c r="E58" s="65">
        <f t="shared" ref="E58:P58" si="1">SUM(E10:E57)</f>
        <v>2182.29771738</v>
      </c>
      <c r="F58" s="66">
        <f t="shared" si="1"/>
        <v>2581.3076227900001</v>
      </c>
      <c r="G58" s="67">
        <f t="shared" si="1"/>
        <v>2848.548239239999</v>
      </c>
      <c r="H58" s="65">
        <f t="shared" si="1"/>
        <v>2771.9705157100002</v>
      </c>
      <c r="I58" s="66">
        <f t="shared" si="1"/>
        <v>2817.0176936000003</v>
      </c>
      <c r="J58" s="67">
        <f t="shared" si="1"/>
        <v>2817.1036958000004</v>
      </c>
      <c r="K58" s="65">
        <f t="shared" si="1"/>
        <v>2947.3020145500004</v>
      </c>
      <c r="L58" s="66">
        <f t="shared" si="1"/>
        <v>3015.9823540500001</v>
      </c>
      <c r="M58" s="67">
        <f t="shared" si="1"/>
        <v>2935.6555352000005</v>
      </c>
      <c r="N58" s="65">
        <f t="shared" si="1"/>
        <v>3122.2697688099988</v>
      </c>
      <c r="O58" s="66">
        <f t="shared" si="1"/>
        <v>4641.2916567499997</v>
      </c>
      <c r="P58" s="67">
        <f t="shared" si="1"/>
        <v>4332.0209281499992</v>
      </c>
      <c r="Q58" s="31">
        <f t="shared" si="0"/>
        <v>37012.767742030002</v>
      </c>
    </row>
    <row r="59" spans="2:17" x14ac:dyDescent="0.25"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</row>
    <row r="60" spans="2:17" ht="17.25" x14ac:dyDescent="0.25">
      <c r="B60" s="118" t="s">
        <v>70</v>
      </c>
      <c r="C60" s="52"/>
      <c r="D60" s="32"/>
      <c r="E60" s="65"/>
      <c r="F60" s="66"/>
      <c r="G60" s="67"/>
      <c r="H60" s="65"/>
      <c r="I60" s="66"/>
      <c r="J60" s="67"/>
      <c r="K60" s="65"/>
      <c r="L60" s="66"/>
      <c r="M60" s="67"/>
      <c r="N60" s="65"/>
      <c r="O60" s="66"/>
      <c r="P60" s="67"/>
      <c r="Q60" s="31"/>
    </row>
    <row r="61" spans="2:17" s="69" customFormat="1" x14ac:dyDescent="0.25">
      <c r="B61" s="82" t="s">
        <v>31</v>
      </c>
      <c r="C61" s="80">
        <v>0</v>
      </c>
      <c r="D61" s="80">
        <v>23.184445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16.684444110000001</v>
      </c>
      <c r="K61" s="80">
        <v>0</v>
      </c>
      <c r="L61" s="80">
        <v>6.4999723400000002</v>
      </c>
      <c r="M61" s="80">
        <v>0</v>
      </c>
      <c r="N61" s="80">
        <v>0</v>
      </c>
      <c r="O61" s="80">
        <v>0</v>
      </c>
      <c r="P61" s="80">
        <v>0</v>
      </c>
      <c r="Q61" s="80">
        <f>SUM(E61:P61)</f>
        <v>23.184416450000001</v>
      </c>
    </row>
    <row r="62" spans="2:17" s="69" customFormat="1" x14ac:dyDescent="0.25">
      <c r="B62" s="82" t="s">
        <v>34</v>
      </c>
      <c r="C62" s="80">
        <v>25</v>
      </c>
      <c r="D62" s="80">
        <v>25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0</v>
      </c>
      <c r="P62" s="80">
        <v>0</v>
      </c>
      <c r="Q62" s="80">
        <f t="shared" ref="Q62:Q69" si="2">SUM(E62:P62)</f>
        <v>0</v>
      </c>
    </row>
    <row r="63" spans="2:17" s="69" customFormat="1" x14ac:dyDescent="0.25">
      <c r="B63" s="82" t="s">
        <v>80</v>
      </c>
      <c r="C63" s="80">
        <v>125.40329800000001</v>
      </c>
      <c r="D63" s="80">
        <v>125.40329800000001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f t="shared" si="2"/>
        <v>0</v>
      </c>
    </row>
    <row r="64" spans="2:17" s="69" customFormat="1" x14ac:dyDescent="0.25">
      <c r="B64" s="82" t="s">
        <v>48</v>
      </c>
      <c r="C64" s="80">
        <v>1000</v>
      </c>
      <c r="D64" s="80">
        <v>1000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f t="shared" si="2"/>
        <v>0</v>
      </c>
    </row>
    <row r="65" spans="2:17" s="69" customFormat="1" x14ac:dyDescent="0.25">
      <c r="B65" s="82" t="s">
        <v>49</v>
      </c>
      <c r="C65" s="80">
        <v>0</v>
      </c>
      <c r="D65" s="80">
        <v>1.2386699999999999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f t="shared" si="2"/>
        <v>0</v>
      </c>
    </row>
    <row r="66" spans="2:17" s="69" customFormat="1" x14ac:dyDescent="0.25">
      <c r="B66" s="82" t="s">
        <v>52</v>
      </c>
      <c r="C66" s="80">
        <v>0</v>
      </c>
      <c r="D66" s="80">
        <v>1.1350070000000001</v>
      </c>
      <c r="E66" s="80">
        <v>0</v>
      </c>
      <c r="F66" s="80">
        <v>0</v>
      </c>
      <c r="G66" s="80">
        <v>0</v>
      </c>
      <c r="H66" s="80">
        <v>1.1350070000000001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0">
        <f t="shared" si="2"/>
        <v>1.1350070000000001</v>
      </c>
    </row>
    <row r="67" spans="2:17" s="69" customFormat="1" x14ac:dyDescent="0.25">
      <c r="B67" s="35" t="s">
        <v>57</v>
      </c>
      <c r="C67" s="80">
        <v>49</v>
      </c>
      <c r="D67" s="80">
        <v>49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f t="shared" si="2"/>
        <v>0</v>
      </c>
    </row>
    <row r="68" spans="2:17" s="69" customFormat="1" x14ac:dyDescent="0.25">
      <c r="B68" s="35" t="s">
        <v>58</v>
      </c>
      <c r="C68" s="80">
        <v>2084.3086039999998</v>
      </c>
      <c r="D68" s="80">
        <v>2084.3086039999998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f t="shared" si="2"/>
        <v>0</v>
      </c>
    </row>
    <row r="69" spans="2:17" s="69" customFormat="1" x14ac:dyDescent="0.25">
      <c r="B69" s="35" t="s">
        <v>67</v>
      </c>
      <c r="C69" s="80">
        <v>0</v>
      </c>
      <c r="D69" s="80">
        <v>3.155405</v>
      </c>
      <c r="E69" s="80">
        <v>0</v>
      </c>
      <c r="F69" s="80">
        <v>0</v>
      </c>
      <c r="G69" s="80">
        <v>0.37373646999999999</v>
      </c>
      <c r="H69" s="80">
        <v>0.37373646999999999</v>
      </c>
      <c r="I69" s="80">
        <v>0.37373646999999999</v>
      </c>
      <c r="J69" s="80">
        <v>0.37373646999999999</v>
      </c>
      <c r="K69" s="80">
        <v>0.40865963</v>
      </c>
      <c r="L69" s="80">
        <v>0.41478799999999999</v>
      </c>
      <c r="M69" s="80">
        <v>0.42101136</v>
      </c>
      <c r="N69" s="80">
        <v>0.40973646999999996</v>
      </c>
      <c r="O69" s="80">
        <v>0</v>
      </c>
      <c r="P69" s="80">
        <v>0</v>
      </c>
      <c r="Q69" s="80">
        <f t="shared" si="2"/>
        <v>3.1491413399999999</v>
      </c>
    </row>
    <row r="70" spans="2:17" x14ac:dyDescent="0.25">
      <c r="B70" s="118" t="s">
        <v>71</v>
      </c>
      <c r="C70" s="32">
        <f>SUM(C61:C69)</f>
        <v>3283.711902</v>
      </c>
      <c r="D70" s="32">
        <f t="shared" ref="D70:P70" si="3">SUM(D61:D69)</f>
        <v>3312.4254289999999</v>
      </c>
      <c r="E70" s="65">
        <f>SUM(E61:E69)</f>
        <v>0</v>
      </c>
      <c r="F70" s="66">
        <f t="shared" si="3"/>
        <v>0</v>
      </c>
      <c r="G70" s="67">
        <f t="shared" si="3"/>
        <v>0.37373646999999999</v>
      </c>
      <c r="H70" s="65">
        <f t="shared" si="3"/>
        <v>1.5087434700000002</v>
      </c>
      <c r="I70" s="66">
        <f t="shared" si="3"/>
        <v>0.37373646999999999</v>
      </c>
      <c r="J70" s="67">
        <f t="shared" si="3"/>
        <v>17.058180580000002</v>
      </c>
      <c r="K70" s="65">
        <f t="shared" si="3"/>
        <v>0.40865963</v>
      </c>
      <c r="L70" s="66">
        <f t="shared" si="3"/>
        <v>6.9147603399999999</v>
      </c>
      <c r="M70" s="67">
        <f t="shared" si="3"/>
        <v>0.42101136</v>
      </c>
      <c r="N70" s="65">
        <f t="shared" si="3"/>
        <v>0.40973646999999996</v>
      </c>
      <c r="O70" s="66">
        <f t="shared" si="3"/>
        <v>0</v>
      </c>
      <c r="P70" s="67">
        <f t="shared" si="3"/>
        <v>0</v>
      </c>
      <c r="Q70" s="31">
        <f>SUM(E70:P70)</f>
        <v>27.468564790000002</v>
      </c>
    </row>
    <row r="71" spans="2:17" x14ac:dyDescent="0.25">
      <c r="C71" s="47"/>
      <c r="D71" s="47"/>
      <c r="E71" s="50"/>
      <c r="F71" s="50"/>
      <c r="G71" s="50"/>
      <c r="H71" s="50"/>
      <c r="I71" s="50"/>
      <c r="J71" s="50"/>
      <c r="K71" s="49"/>
      <c r="L71" s="49"/>
      <c r="M71" s="49"/>
      <c r="N71" s="48"/>
      <c r="O71" s="47"/>
      <c r="P71" s="47"/>
      <c r="Q71" s="47"/>
    </row>
    <row r="72" spans="2:17" x14ac:dyDescent="0.25">
      <c r="B72" s="118" t="s">
        <v>72</v>
      </c>
      <c r="C72" s="32">
        <f>C58+C70</f>
        <v>54237.965185000001</v>
      </c>
      <c r="D72" s="32">
        <f t="shared" ref="D72:Q72" si="4">D58+D70</f>
        <v>58733.563104289999</v>
      </c>
      <c r="E72" s="65">
        <f t="shared" si="4"/>
        <v>2182.29771738</v>
      </c>
      <c r="F72" s="66">
        <f t="shared" si="4"/>
        <v>2581.3076227900001</v>
      </c>
      <c r="G72" s="67">
        <f t="shared" si="4"/>
        <v>2848.9219757099991</v>
      </c>
      <c r="H72" s="65">
        <f t="shared" si="4"/>
        <v>2773.4792591800001</v>
      </c>
      <c r="I72" s="66">
        <f t="shared" si="4"/>
        <v>2817.3914300700003</v>
      </c>
      <c r="J72" s="67">
        <f t="shared" si="4"/>
        <v>2834.1618763800006</v>
      </c>
      <c r="K72" s="65">
        <f t="shared" si="4"/>
        <v>2947.7106741800003</v>
      </c>
      <c r="L72" s="66">
        <f t="shared" si="4"/>
        <v>3022.8971143900003</v>
      </c>
      <c r="M72" s="67">
        <f t="shared" si="4"/>
        <v>2936.0765465600007</v>
      </c>
      <c r="N72" s="65">
        <f t="shared" si="4"/>
        <v>3122.6795052799989</v>
      </c>
      <c r="O72" s="66">
        <f t="shared" si="4"/>
        <v>4641.2916567499997</v>
      </c>
      <c r="P72" s="67">
        <f t="shared" si="4"/>
        <v>4332.0209281499992</v>
      </c>
      <c r="Q72" s="31">
        <f t="shared" si="4"/>
        <v>37040.236306819999</v>
      </c>
    </row>
    <row r="73" spans="2:17" ht="33.75" customHeight="1" x14ac:dyDescent="0.25">
      <c r="B73" s="147" t="s">
        <v>88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</row>
    <row r="74" spans="2:17" ht="80.25" customHeight="1" x14ac:dyDescent="0.25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</row>
    <row r="75" spans="2:17" x14ac:dyDescent="0.25">
      <c r="B75" s="70"/>
      <c r="C75" s="71"/>
      <c r="D75" s="72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4"/>
    </row>
    <row r="76" spans="2:17" x14ac:dyDescent="0.25">
      <c r="B76" s="75"/>
      <c r="C76" s="75"/>
      <c r="D76" s="76"/>
      <c r="E76" s="73"/>
      <c r="F76" s="73"/>
      <c r="G76" s="73"/>
      <c r="H76" s="73"/>
      <c r="I76" s="77"/>
      <c r="J76" s="73"/>
      <c r="K76" s="73"/>
      <c r="L76" s="78"/>
      <c r="M76" s="78"/>
      <c r="N76" s="78"/>
      <c r="O76" s="78"/>
      <c r="P76" s="78"/>
      <c r="Q76" s="74"/>
    </row>
    <row r="77" spans="2:17" x14ac:dyDescent="0.25">
      <c r="B77" s="73"/>
      <c r="C77" s="73"/>
      <c r="D77" s="77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</row>
    <row r="78" spans="2:17" x14ac:dyDescent="0.25"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8"/>
      <c r="M78" s="78"/>
      <c r="N78" s="79"/>
      <c r="O78" s="78"/>
      <c r="P78" s="78"/>
      <c r="Q78" s="73"/>
    </row>
    <row r="79" spans="2:17" x14ac:dyDescent="0.25"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7"/>
      <c r="O79" s="73"/>
      <c r="P79" s="73"/>
      <c r="Q79" s="73"/>
    </row>
    <row r="80" spans="2:17" x14ac:dyDescent="0.25">
      <c r="B80" s="73"/>
      <c r="C80" s="73"/>
      <c r="D80" s="73"/>
      <c r="E80" s="88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</row>
    <row r="81" spans="4:14" x14ac:dyDescent="0.25">
      <c r="D81" s="87"/>
    </row>
    <row r="84" spans="4:14" x14ac:dyDescent="0.25">
      <c r="N84" s="36"/>
    </row>
  </sheetData>
  <mergeCells count="10">
    <mergeCell ref="B73:Q73"/>
    <mergeCell ref="B74:Q74"/>
    <mergeCell ref="B2:Q2"/>
    <mergeCell ref="B3:Q3"/>
    <mergeCell ref="B4:Q4"/>
    <mergeCell ref="B5:Q5"/>
    <mergeCell ref="B8:B9"/>
    <mergeCell ref="C8:C9"/>
    <mergeCell ref="D8:D9"/>
    <mergeCell ref="E8:Q8"/>
  </mergeCells>
  <printOptions horizontalCentered="1" verticalCentered="1"/>
  <pageMargins left="0" right="0" top="0" bottom="0" header="0" footer="0"/>
  <pageSetup paperSize="5" scale="64" orientation="landscape" r:id="rId1"/>
  <ignoredErrors>
    <ignoredError sqref="Q10:Q46 Q59:Q60 Q61:Q69 Q47:Q5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104"/>
  <sheetViews>
    <sheetView showGridLines="0" zoomScale="90" zoomScaleNormal="90" workbookViewId="0">
      <selection activeCell="D8" sqref="D8:D9"/>
    </sheetView>
  </sheetViews>
  <sheetFormatPr baseColWidth="10" defaultColWidth="15.140625" defaultRowHeight="15" x14ac:dyDescent="0.25"/>
  <cols>
    <col min="1" max="1" width="7.7109375" style="1" customWidth="1"/>
    <col min="2" max="2" width="62.140625" style="1" customWidth="1"/>
    <col min="3" max="3" width="14.42578125" style="5" customWidth="1"/>
    <col min="4" max="4" width="15.42578125" style="5" customWidth="1"/>
    <col min="5" max="5" width="11.140625" style="5" customWidth="1"/>
    <col min="6" max="6" width="10.7109375" style="5" customWidth="1"/>
    <col min="7" max="7" width="10.85546875" style="5" customWidth="1"/>
    <col min="8" max="8" width="10" style="5" customWidth="1"/>
    <col min="9" max="9" width="11.140625" style="5" customWidth="1"/>
    <col min="10" max="10" width="12.28515625" style="5" customWidth="1"/>
    <col min="11" max="11" width="11.28515625" style="5" customWidth="1"/>
    <col min="12" max="12" width="9.85546875" style="5" customWidth="1"/>
    <col min="13" max="13" width="11.7109375" style="5" customWidth="1"/>
    <col min="14" max="14" width="10" style="5" customWidth="1"/>
    <col min="15" max="15" width="11.7109375" style="5" customWidth="1"/>
    <col min="16" max="16" width="10.85546875" style="5" customWidth="1"/>
    <col min="17" max="17" width="16.28515625" style="15" customWidth="1"/>
    <col min="18" max="18" width="9.42578125" style="1" customWidth="1"/>
    <col min="19" max="19" width="10" style="1" customWidth="1"/>
    <col min="20" max="20" width="9.7109375" style="1" customWidth="1"/>
    <col min="21" max="21" width="9.42578125" style="1" customWidth="1"/>
    <col min="22" max="22" width="10.42578125" style="1" customWidth="1"/>
    <col min="23" max="23" width="9.42578125" style="1" customWidth="1"/>
    <col min="24" max="25" width="9.7109375" style="1" customWidth="1"/>
    <col min="26" max="26" width="12.140625" style="1" customWidth="1"/>
    <col min="27" max="27" width="10.42578125" style="1" customWidth="1"/>
    <col min="28" max="28" width="11.7109375" style="1" customWidth="1"/>
    <col min="29" max="29" width="10.42578125" style="1" customWidth="1"/>
    <col min="30" max="30" width="11.7109375" style="1" customWidth="1"/>
    <col min="31" max="31" width="11" style="1" customWidth="1"/>
    <col min="32" max="33" width="11.85546875" style="1" customWidth="1"/>
    <col min="34" max="34" width="11.42578125" style="1" customWidth="1"/>
    <col min="35" max="35" width="10" style="1" customWidth="1"/>
    <col min="36" max="36" width="9.85546875" style="1" customWidth="1"/>
    <col min="37" max="37" width="10.28515625" style="1" customWidth="1"/>
    <col min="38" max="38" width="10.140625" style="1" customWidth="1"/>
    <col min="39" max="39" width="12" style="1" customWidth="1"/>
    <col min="40" max="40" width="10.42578125" style="1" customWidth="1"/>
    <col min="41" max="41" width="12.28515625" style="1" customWidth="1"/>
    <col min="42" max="42" width="11" style="1" customWidth="1"/>
    <col min="43" max="43" width="19.140625" style="1" customWidth="1"/>
    <col min="44" max="16384" width="15.140625" style="1"/>
  </cols>
  <sheetData>
    <row r="2" spans="1:43" ht="28.5" x14ac:dyDescent="0.25">
      <c r="B2" s="151" t="s">
        <v>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</row>
    <row r="3" spans="1:43" ht="24" customHeight="1" x14ac:dyDescent="0.25">
      <c r="A3" s="2"/>
      <c r="B3" s="153" t="s">
        <v>1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</row>
    <row r="4" spans="1:43" ht="16.5" customHeight="1" x14ac:dyDescent="0.25">
      <c r="A4" s="2"/>
      <c r="B4" s="155" t="s">
        <v>2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</row>
    <row r="5" spans="1:43" ht="15" customHeight="1" x14ac:dyDescent="0.25">
      <c r="A5" s="2"/>
      <c r="B5" s="157" t="s">
        <v>3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</row>
    <row r="6" spans="1:43" x14ac:dyDescent="0.25">
      <c r="A6" s="2"/>
      <c r="B6" s="12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6"/>
      <c r="R6" s="3"/>
      <c r="S6" s="3"/>
      <c r="T6" s="3"/>
      <c r="U6" s="3"/>
      <c r="V6" s="3"/>
      <c r="W6" s="3"/>
    </row>
    <row r="7" spans="1:43" x14ac:dyDescent="0.25">
      <c r="A7" s="2"/>
      <c r="B7" s="4" t="s">
        <v>89</v>
      </c>
      <c r="C7" s="7"/>
      <c r="D7" s="7"/>
      <c r="R7" s="5"/>
      <c r="W7" s="8"/>
      <c r="AQ7" s="18" t="s">
        <v>5</v>
      </c>
    </row>
    <row r="8" spans="1:43" s="9" customFormat="1" ht="15" customHeight="1" x14ac:dyDescent="0.25">
      <c r="B8" s="143" t="s">
        <v>6</v>
      </c>
      <c r="C8" s="163" t="s">
        <v>7</v>
      </c>
      <c r="D8" s="163" t="s">
        <v>8</v>
      </c>
      <c r="E8" s="165" t="s">
        <v>90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6"/>
      <c r="R8" s="159" t="s">
        <v>91</v>
      </c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60"/>
      <c r="AE8" s="161" t="s">
        <v>92</v>
      </c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2"/>
    </row>
    <row r="9" spans="1:43" s="9" customFormat="1" ht="24.75" customHeight="1" x14ac:dyDescent="0.25">
      <c r="B9" s="143"/>
      <c r="C9" s="164"/>
      <c r="D9" s="164"/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7" t="s">
        <v>18</v>
      </c>
      <c r="N9" s="17" t="s">
        <v>19</v>
      </c>
      <c r="O9" s="17" t="s">
        <v>20</v>
      </c>
      <c r="P9" s="17" t="s">
        <v>21</v>
      </c>
      <c r="Q9" s="17" t="s">
        <v>22</v>
      </c>
      <c r="R9" s="54" t="s">
        <v>10</v>
      </c>
      <c r="S9" s="54" t="s">
        <v>11</v>
      </c>
      <c r="T9" s="54" t="s">
        <v>12</v>
      </c>
      <c r="U9" s="54" t="s">
        <v>13</v>
      </c>
      <c r="V9" s="54" t="s">
        <v>14</v>
      </c>
      <c r="W9" s="54" t="s">
        <v>15</v>
      </c>
      <c r="X9" s="54" t="s">
        <v>16</v>
      </c>
      <c r="Y9" s="55" t="s">
        <v>17</v>
      </c>
      <c r="Z9" s="55" t="s">
        <v>18</v>
      </c>
      <c r="AA9" s="55" t="s">
        <v>19</v>
      </c>
      <c r="AB9" s="55" t="s">
        <v>20</v>
      </c>
      <c r="AC9" s="55" t="s">
        <v>21</v>
      </c>
      <c r="AD9" s="54" t="s">
        <v>22</v>
      </c>
      <c r="AE9" s="56" t="s">
        <v>10</v>
      </c>
      <c r="AF9" s="56" t="s">
        <v>11</v>
      </c>
      <c r="AG9" s="56" t="s">
        <v>12</v>
      </c>
      <c r="AH9" s="56" t="s">
        <v>13</v>
      </c>
      <c r="AI9" s="56" t="s">
        <v>14</v>
      </c>
      <c r="AJ9" s="56" t="s">
        <v>15</v>
      </c>
      <c r="AK9" s="56" t="s">
        <v>16</v>
      </c>
      <c r="AL9" s="56" t="s">
        <v>17</v>
      </c>
      <c r="AM9" s="56" t="s">
        <v>18</v>
      </c>
      <c r="AN9" s="56" t="s">
        <v>19</v>
      </c>
      <c r="AO9" s="56" t="s">
        <v>20</v>
      </c>
      <c r="AP9" s="56" t="s">
        <v>21</v>
      </c>
      <c r="AQ9" s="56" t="s">
        <v>22</v>
      </c>
    </row>
    <row r="10" spans="1:43" x14ac:dyDescent="0.25">
      <c r="B10" s="11" t="s">
        <v>23</v>
      </c>
      <c r="C10" s="86">
        <v>317.983048</v>
      </c>
      <c r="D10" s="86">
        <v>317.983048</v>
      </c>
      <c r="E10" s="86">
        <v>0.67610322999999994</v>
      </c>
      <c r="F10" s="86">
        <v>26.153880879999999</v>
      </c>
      <c r="G10" s="86">
        <v>2.63837666</v>
      </c>
      <c r="H10" s="86">
        <v>14.748032270000001</v>
      </c>
      <c r="I10" s="86">
        <v>14.034991489999998</v>
      </c>
      <c r="J10" s="86">
        <v>11.503149389999999</v>
      </c>
      <c r="K10" s="86">
        <v>16.255892849999999</v>
      </c>
      <c r="L10" s="86">
        <v>30.487025110000001</v>
      </c>
      <c r="M10" s="86">
        <v>17.171141300000002</v>
      </c>
      <c r="N10" s="86">
        <v>26.840210389999999</v>
      </c>
      <c r="O10" s="86">
        <v>5.3436690600000007</v>
      </c>
      <c r="P10" s="86">
        <v>22.035820899999997</v>
      </c>
      <c r="Q10" s="86">
        <v>187.88829353</v>
      </c>
      <c r="R10" s="86">
        <v>0</v>
      </c>
      <c r="S10" s="86">
        <v>0</v>
      </c>
      <c r="T10" s="86">
        <v>0</v>
      </c>
      <c r="U10" s="86">
        <v>0</v>
      </c>
      <c r="V10" s="86">
        <v>0</v>
      </c>
      <c r="W10" s="86">
        <v>0</v>
      </c>
      <c r="X10" s="86">
        <v>0</v>
      </c>
      <c r="Y10" s="86">
        <v>0</v>
      </c>
      <c r="Z10" s="86">
        <v>0</v>
      </c>
      <c r="AA10" s="86">
        <v>0</v>
      </c>
      <c r="AB10" s="86">
        <v>0</v>
      </c>
      <c r="AC10" s="86">
        <v>0</v>
      </c>
      <c r="AD10" s="86">
        <v>0</v>
      </c>
      <c r="AE10" s="63">
        <f>E10+R10</f>
        <v>0.67610322999999994</v>
      </c>
      <c r="AF10" s="63">
        <f t="shared" ref="AF10:AQ25" si="0">F10+S10</f>
        <v>26.153880879999999</v>
      </c>
      <c r="AG10" s="63">
        <f t="shared" si="0"/>
        <v>2.63837666</v>
      </c>
      <c r="AH10" s="63">
        <f t="shared" si="0"/>
        <v>14.748032270000001</v>
      </c>
      <c r="AI10" s="63">
        <f t="shared" si="0"/>
        <v>14.034991489999998</v>
      </c>
      <c r="AJ10" s="63">
        <f t="shared" si="0"/>
        <v>11.503149389999999</v>
      </c>
      <c r="AK10" s="63">
        <f t="shared" si="0"/>
        <v>16.255892849999999</v>
      </c>
      <c r="AL10" s="63">
        <f t="shared" si="0"/>
        <v>30.487025110000001</v>
      </c>
      <c r="AM10" s="63">
        <f t="shared" si="0"/>
        <v>17.171141300000002</v>
      </c>
      <c r="AN10" s="63">
        <f t="shared" si="0"/>
        <v>26.840210389999999</v>
      </c>
      <c r="AO10" s="63">
        <f t="shared" si="0"/>
        <v>5.3436690600000007</v>
      </c>
      <c r="AP10" s="63">
        <f t="shared" si="0"/>
        <v>22.035820899999997</v>
      </c>
      <c r="AQ10" s="63">
        <f t="shared" si="0"/>
        <v>187.88829353</v>
      </c>
    </row>
    <row r="11" spans="1:43" x14ac:dyDescent="0.25">
      <c r="B11" s="11" t="s">
        <v>24</v>
      </c>
      <c r="C11" s="86">
        <v>28.808306999999999</v>
      </c>
      <c r="D11" s="86">
        <v>28.808306999999999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0</v>
      </c>
      <c r="W11" s="86">
        <v>0</v>
      </c>
      <c r="X11" s="86">
        <v>0</v>
      </c>
      <c r="Y11" s="86">
        <v>0</v>
      </c>
      <c r="Z11" s="86">
        <v>0</v>
      </c>
      <c r="AA11" s="86">
        <v>0</v>
      </c>
      <c r="AB11" s="86">
        <v>0</v>
      </c>
      <c r="AC11" s="86">
        <v>0</v>
      </c>
      <c r="AD11" s="86">
        <v>0</v>
      </c>
      <c r="AE11" s="63">
        <f t="shared" ref="AE11:AO69" si="1">E11+R11</f>
        <v>0</v>
      </c>
      <c r="AF11" s="63">
        <f t="shared" si="0"/>
        <v>0</v>
      </c>
      <c r="AG11" s="63">
        <f t="shared" si="0"/>
        <v>0</v>
      </c>
      <c r="AH11" s="63">
        <f t="shared" si="0"/>
        <v>0</v>
      </c>
      <c r="AI11" s="63">
        <f t="shared" si="0"/>
        <v>0</v>
      </c>
      <c r="AJ11" s="63">
        <f t="shared" si="0"/>
        <v>0</v>
      </c>
      <c r="AK11" s="63">
        <f t="shared" si="0"/>
        <v>0</v>
      </c>
      <c r="AL11" s="63">
        <f t="shared" si="0"/>
        <v>0</v>
      </c>
      <c r="AM11" s="63">
        <f t="shared" si="0"/>
        <v>0</v>
      </c>
      <c r="AN11" s="63">
        <f t="shared" si="0"/>
        <v>0</v>
      </c>
      <c r="AO11" s="63">
        <f t="shared" si="0"/>
        <v>0</v>
      </c>
      <c r="AP11" s="63">
        <f t="shared" si="0"/>
        <v>0</v>
      </c>
      <c r="AQ11" s="63">
        <f t="shared" si="0"/>
        <v>0</v>
      </c>
    </row>
    <row r="12" spans="1:43" x14ac:dyDescent="0.25">
      <c r="B12" s="11" t="s">
        <v>25</v>
      </c>
      <c r="C12" s="86">
        <v>471.26898599999998</v>
      </c>
      <c r="D12" s="86">
        <v>471.26898599999998</v>
      </c>
      <c r="E12" s="86">
        <v>0</v>
      </c>
      <c r="F12" s="86">
        <v>0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0</v>
      </c>
      <c r="AC12" s="86">
        <v>0</v>
      </c>
      <c r="AD12" s="86">
        <v>0</v>
      </c>
      <c r="AE12" s="63">
        <f t="shared" si="1"/>
        <v>0</v>
      </c>
      <c r="AF12" s="63">
        <f t="shared" si="0"/>
        <v>0</v>
      </c>
      <c r="AG12" s="63">
        <f t="shared" si="0"/>
        <v>0</v>
      </c>
      <c r="AH12" s="63">
        <f t="shared" si="0"/>
        <v>0</v>
      </c>
      <c r="AI12" s="63">
        <f t="shared" si="0"/>
        <v>0</v>
      </c>
      <c r="AJ12" s="63">
        <f t="shared" si="0"/>
        <v>0</v>
      </c>
      <c r="AK12" s="63">
        <f t="shared" si="0"/>
        <v>0</v>
      </c>
      <c r="AL12" s="63">
        <f t="shared" si="0"/>
        <v>0</v>
      </c>
      <c r="AM12" s="63">
        <f t="shared" si="0"/>
        <v>0</v>
      </c>
      <c r="AN12" s="63">
        <f t="shared" si="0"/>
        <v>0</v>
      </c>
      <c r="AO12" s="63">
        <f t="shared" si="0"/>
        <v>0</v>
      </c>
      <c r="AP12" s="63">
        <f t="shared" si="0"/>
        <v>0</v>
      </c>
      <c r="AQ12" s="63">
        <f t="shared" si="0"/>
        <v>0</v>
      </c>
    </row>
    <row r="13" spans="1:43" x14ac:dyDescent="0.25">
      <c r="B13" s="11" t="s">
        <v>26</v>
      </c>
      <c r="C13" s="86">
        <v>308.62579299999999</v>
      </c>
      <c r="D13" s="86">
        <v>308.62579299999999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63">
        <f t="shared" si="1"/>
        <v>0</v>
      </c>
      <c r="AF13" s="63">
        <f t="shared" si="0"/>
        <v>0</v>
      </c>
      <c r="AG13" s="63">
        <f t="shared" si="0"/>
        <v>0</v>
      </c>
      <c r="AH13" s="63">
        <f t="shared" si="0"/>
        <v>0</v>
      </c>
      <c r="AI13" s="63">
        <f t="shared" si="0"/>
        <v>0</v>
      </c>
      <c r="AJ13" s="63">
        <f t="shared" si="0"/>
        <v>0</v>
      </c>
      <c r="AK13" s="63">
        <f t="shared" si="0"/>
        <v>0</v>
      </c>
      <c r="AL13" s="63">
        <f t="shared" si="0"/>
        <v>0</v>
      </c>
      <c r="AM13" s="63">
        <f t="shared" si="0"/>
        <v>0</v>
      </c>
      <c r="AN13" s="63">
        <f t="shared" si="0"/>
        <v>0</v>
      </c>
      <c r="AO13" s="63">
        <f t="shared" si="0"/>
        <v>0</v>
      </c>
      <c r="AP13" s="63">
        <f t="shared" si="0"/>
        <v>0</v>
      </c>
      <c r="AQ13" s="63">
        <f t="shared" si="0"/>
        <v>0</v>
      </c>
    </row>
    <row r="14" spans="1:43" x14ac:dyDescent="0.25">
      <c r="B14" s="11" t="s">
        <v>27</v>
      </c>
      <c r="C14" s="86">
        <v>134.44594499999999</v>
      </c>
      <c r="D14" s="86">
        <v>156.08403799999999</v>
      </c>
      <c r="E14" s="86">
        <v>7.7310792599999996</v>
      </c>
      <c r="F14" s="86">
        <v>10.59206498</v>
      </c>
      <c r="G14" s="86">
        <v>16.24388604</v>
      </c>
      <c r="H14" s="86">
        <v>7.8781734699999992</v>
      </c>
      <c r="I14" s="86">
        <v>9.7788703000000012</v>
      </c>
      <c r="J14" s="86">
        <v>15.501758769999999</v>
      </c>
      <c r="K14" s="86">
        <v>8.4561219899999998</v>
      </c>
      <c r="L14" s="86">
        <v>16.5878497</v>
      </c>
      <c r="M14" s="86">
        <v>15.175648410000001</v>
      </c>
      <c r="N14" s="86">
        <v>9.3344515400000017</v>
      </c>
      <c r="O14" s="86">
        <v>14.320450370000001</v>
      </c>
      <c r="P14" s="86">
        <v>20.871504909999999</v>
      </c>
      <c r="Q14" s="86">
        <v>152.47185974000001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63">
        <f t="shared" si="1"/>
        <v>7.7310792599999996</v>
      </c>
      <c r="AF14" s="63">
        <f t="shared" si="0"/>
        <v>10.59206498</v>
      </c>
      <c r="AG14" s="63">
        <f t="shared" si="0"/>
        <v>16.24388604</v>
      </c>
      <c r="AH14" s="63">
        <f t="shared" si="0"/>
        <v>7.8781734699999992</v>
      </c>
      <c r="AI14" s="63">
        <f t="shared" si="0"/>
        <v>9.7788703000000012</v>
      </c>
      <c r="AJ14" s="63">
        <f t="shared" si="0"/>
        <v>15.501758769999999</v>
      </c>
      <c r="AK14" s="63">
        <f t="shared" si="0"/>
        <v>8.4561219899999998</v>
      </c>
      <c r="AL14" s="63">
        <f t="shared" si="0"/>
        <v>16.5878497</v>
      </c>
      <c r="AM14" s="63">
        <f t="shared" si="0"/>
        <v>15.175648410000001</v>
      </c>
      <c r="AN14" s="63">
        <f t="shared" si="0"/>
        <v>9.3344515400000017</v>
      </c>
      <c r="AO14" s="63">
        <f t="shared" si="0"/>
        <v>14.320450370000001</v>
      </c>
      <c r="AP14" s="63">
        <f t="shared" si="0"/>
        <v>20.871504909999999</v>
      </c>
      <c r="AQ14" s="63">
        <f t="shared" si="0"/>
        <v>152.47185974000001</v>
      </c>
    </row>
    <row r="15" spans="1:43" x14ac:dyDescent="0.25">
      <c r="B15" s="11" t="s">
        <v>28</v>
      </c>
      <c r="C15" s="86">
        <v>1061.0814789999999</v>
      </c>
      <c r="D15" s="86">
        <v>1578.0731460699999</v>
      </c>
      <c r="E15" s="86">
        <v>71.671981830000007</v>
      </c>
      <c r="F15" s="86">
        <v>98.726399620000009</v>
      </c>
      <c r="G15" s="86">
        <v>83.174843159999995</v>
      </c>
      <c r="H15" s="86">
        <v>71.524572099999986</v>
      </c>
      <c r="I15" s="86">
        <v>117.40656215999998</v>
      </c>
      <c r="J15" s="86">
        <v>89.428957079999989</v>
      </c>
      <c r="K15" s="86">
        <v>101.86851095999999</v>
      </c>
      <c r="L15" s="86">
        <v>150.04306393000002</v>
      </c>
      <c r="M15" s="86">
        <v>90.577765129999989</v>
      </c>
      <c r="N15" s="86">
        <v>91.849345999999983</v>
      </c>
      <c r="O15" s="86">
        <v>91.774986399999989</v>
      </c>
      <c r="P15" s="86">
        <v>320.1109891399999</v>
      </c>
      <c r="Q15" s="86">
        <v>1378.1579775100001</v>
      </c>
      <c r="R15" s="86">
        <v>0</v>
      </c>
      <c r="S15" s="86">
        <v>0</v>
      </c>
      <c r="T15" s="86">
        <v>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Z15" s="86">
        <v>0</v>
      </c>
      <c r="AA15" s="86">
        <v>0</v>
      </c>
      <c r="AB15" s="86">
        <v>0</v>
      </c>
      <c r="AC15" s="86">
        <v>0</v>
      </c>
      <c r="AD15" s="86">
        <v>0</v>
      </c>
      <c r="AE15" s="63">
        <f t="shared" si="1"/>
        <v>71.671981830000007</v>
      </c>
      <c r="AF15" s="63">
        <f t="shared" si="0"/>
        <v>98.726399620000009</v>
      </c>
      <c r="AG15" s="63">
        <f t="shared" si="0"/>
        <v>83.174843159999995</v>
      </c>
      <c r="AH15" s="63">
        <f t="shared" si="0"/>
        <v>71.524572099999986</v>
      </c>
      <c r="AI15" s="63">
        <f t="shared" si="0"/>
        <v>117.40656215999998</v>
      </c>
      <c r="AJ15" s="63">
        <f t="shared" si="0"/>
        <v>89.428957079999989</v>
      </c>
      <c r="AK15" s="63">
        <f t="shared" si="0"/>
        <v>101.86851095999999</v>
      </c>
      <c r="AL15" s="63">
        <f t="shared" si="0"/>
        <v>150.04306393000002</v>
      </c>
      <c r="AM15" s="63">
        <f t="shared" si="0"/>
        <v>90.577765129999989</v>
      </c>
      <c r="AN15" s="63">
        <f t="shared" si="0"/>
        <v>91.849345999999983</v>
      </c>
      <c r="AO15" s="63">
        <f t="shared" si="0"/>
        <v>91.774986399999989</v>
      </c>
      <c r="AP15" s="63">
        <f t="shared" si="0"/>
        <v>320.1109891399999</v>
      </c>
      <c r="AQ15" s="63">
        <f t="shared" si="0"/>
        <v>1378.1579775100001</v>
      </c>
    </row>
    <row r="16" spans="1:43" x14ac:dyDescent="0.25">
      <c r="B16" s="11" t="s">
        <v>29</v>
      </c>
      <c r="C16" s="86">
        <v>55.557400999999999</v>
      </c>
      <c r="D16" s="86">
        <v>55.557400999999999</v>
      </c>
      <c r="E16" s="86">
        <v>3.0151547700000001</v>
      </c>
      <c r="F16" s="86">
        <v>3.0150887700000002</v>
      </c>
      <c r="G16" s="86">
        <v>3.0154737699999998</v>
      </c>
      <c r="H16" s="86">
        <v>3.0154737699999998</v>
      </c>
      <c r="I16" s="86">
        <v>3.0170402599999999</v>
      </c>
      <c r="J16" s="86">
        <v>3.01687029</v>
      </c>
      <c r="K16" s="86">
        <v>3.01687029</v>
      </c>
      <c r="L16" s="86">
        <v>3.01687029</v>
      </c>
      <c r="M16" s="86">
        <v>3.0111057900000002</v>
      </c>
      <c r="N16" s="86">
        <v>3.01687029</v>
      </c>
      <c r="O16" s="86">
        <v>5.5970998800000009</v>
      </c>
      <c r="P16" s="86">
        <v>3.0176971699999999</v>
      </c>
      <c r="Q16" s="86">
        <v>38.771615339999997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6">
        <v>0</v>
      </c>
      <c r="X16" s="86">
        <v>0</v>
      </c>
      <c r="Y16" s="86">
        <v>0</v>
      </c>
      <c r="Z16" s="86">
        <v>0</v>
      </c>
      <c r="AA16" s="86">
        <v>0</v>
      </c>
      <c r="AB16" s="86">
        <v>0</v>
      </c>
      <c r="AC16" s="86">
        <v>0</v>
      </c>
      <c r="AD16" s="86">
        <v>0</v>
      </c>
      <c r="AE16" s="63">
        <f t="shared" si="1"/>
        <v>3.0151547700000001</v>
      </c>
      <c r="AF16" s="63">
        <f t="shared" si="0"/>
        <v>3.0150887700000002</v>
      </c>
      <c r="AG16" s="63">
        <f t="shared" si="0"/>
        <v>3.0154737699999998</v>
      </c>
      <c r="AH16" s="63">
        <f t="shared" si="0"/>
        <v>3.0154737699999998</v>
      </c>
      <c r="AI16" s="63">
        <f t="shared" si="0"/>
        <v>3.0170402599999999</v>
      </c>
      <c r="AJ16" s="63">
        <f t="shared" si="0"/>
        <v>3.01687029</v>
      </c>
      <c r="AK16" s="63">
        <f t="shared" si="0"/>
        <v>3.01687029</v>
      </c>
      <c r="AL16" s="63">
        <f t="shared" si="0"/>
        <v>3.01687029</v>
      </c>
      <c r="AM16" s="63">
        <f t="shared" si="0"/>
        <v>3.0111057900000002</v>
      </c>
      <c r="AN16" s="63">
        <f t="shared" si="0"/>
        <v>3.01687029</v>
      </c>
      <c r="AO16" s="63">
        <f t="shared" si="0"/>
        <v>5.5970998800000009</v>
      </c>
      <c r="AP16" s="63">
        <f t="shared" si="0"/>
        <v>3.0176971699999999</v>
      </c>
      <c r="AQ16" s="63">
        <f t="shared" si="0"/>
        <v>38.771615339999997</v>
      </c>
    </row>
    <row r="17" spans="2:43" x14ac:dyDescent="0.25">
      <c r="B17" s="11" t="s">
        <v>30</v>
      </c>
      <c r="C17" s="86">
        <v>14.832507</v>
      </c>
      <c r="D17" s="86">
        <v>14.832507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86">
        <v>0</v>
      </c>
      <c r="Q17" s="86">
        <v>0</v>
      </c>
      <c r="R17" s="86">
        <v>0</v>
      </c>
      <c r="S17" s="86">
        <v>0</v>
      </c>
      <c r="T17" s="86">
        <v>0</v>
      </c>
      <c r="U17" s="86">
        <v>0</v>
      </c>
      <c r="V17" s="86">
        <v>0</v>
      </c>
      <c r="W17" s="86">
        <v>0</v>
      </c>
      <c r="X17" s="86">
        <v>0</v>
      </c>
      <c r="Y17" s="86">
        <v>0</v>
      </c>
      <c r="Z17" s="86">
        <v>0</v>
      </c>
      <c r="AA17" s="86">
        <v>0</v>
      </c>
      <c r="AB17" s="86">
        <v>0</v>
      </c>
      <c r="AC17" s="86">
        <v>0</v>
      </c>
      <c r="AD17" s="86">
        <v>0</v>
      </c>
      <c r="AE17" s="63">
        <f t="shared" si="1"/>
        <v>0</v>
      </c>
      <c r="AF17" s="63">
        <f t="shared" si="0"/>
        <v>0</v>
      </c>
      <c r="AG17" s="63">
        <f t="shared" si="0"/>
        <v>0</v>
      </c>
      <c r="AH17" s="63">
        <f t="shared" si="0"/>
        <v>0</v>
      </c>
      <c r="AI17" s="63">
        <f t="shared" si="0"/>
        <v>0</v>
      </c>
      <c r="AJ17" s="63">
        <f t="shared" si="0"/>
        <v>0</v>
      </c>
      <c r="AK17" s="63">
        <f t="shared" si="0"/>
        <v>0</v>
      </c>
      <c r="AL17" s="63">
        <f t="shared" si="0"/>
        <v>0</v>
      </c>
      <c r="AM17" s="63">
        <f t="shared" si="0"/>
        <v>0</v>
      </c>
      <c r="AN17" s="63">
        <f t="shared" si="0"/>
        <v>0</v>
      </c>
      <c r="AO17" s="63">
        <f t="shared" si="0"/>
        <v>0</v>
      </c>
      <c r="AP17" s="63">
        <f t="shared" si="0"/>
        <v>0</v>
      </c>
      <c r="AQ17" s="63">
        <f t="shared" si="0"/>
        <v>0</v>
      </c>
    </row>
    <row r="18" spans="2:43" x14ac:dyDescent="0.25">
      <c r="B18" s="11" t="s">
        <v>31</v>
      </c>
      <c r="C18" s="86">
        <v>4862.6929700000001</v>
      </c>
      <c r="D18" s="86">
        <v>6274.8297469999998</v>
      </c>
      <c r="E18" s="86">
        <v>85.081224289999994</v>
      </c>
      <c r="F18" s="86">
        <v>87.28751437999999</v>
      </c>
      <c r="G18" s="86">
        <v>131.93675542</v>
      </c>
      <c r="H18" s="86">
        <v>100.03187575999998</v>
      </c>
      <c r="I18" s="86">
        <v>128.58127843999998</v>
      </c>
      <c r="J18" s="86">
        <v>162.65040321000001</v>
      </c>
      <c r="K18" s="86">
        <v>135.02282169</v>
      </c>
      <c r="L18" s="86">
        <v>130.21638213</v>
      </c>
      <c r="M18" s="86">
        <v>330.00639903999991</v>
      </c>
      <c r="N18" s="86">
        <v>157.45088981000001</v>
      </c>
      <c r="O18" s="86">
        <v>194.28720162000005</v>
      </c>
      <c r="P18" s="86">
        <v>451.63272105999999</v>
      </c>
      <c r="Q18" s="86">
        <v>2094.18546685</v>
      </c>
      <c r="R18" s="86">
        <v>0</v>
      </c>
      <c r="S18" s="86">
        <v>0</v>
      </c>
      <c r="T18" s="86">
        <v>140.05744546</v>
      </c>
      <c r="U18" s="86">
        <v>0</v>
      </c>
      <c r="V18" s="86">
        <v>9.8390000000000004</v>
      </c>
      <c r="W18" s="86">
        <v>84.418307999999996</v>
      </c>
      <c r="X18" s="86">
        <v>0</v>
      </c>
      <c r="Y18" s="86">
        <v>15.685245999999999</v>
      </c>
      <c r="Z18" s="86">
        <v>478.30413042999999</v>
      </c>
      <c r="AA18" s="86">
        <v>7.7892289999999997</v>
      </c>
      <c r="AB18" s="86">
        <v>124.26809333999999</v>
      </c>
      <c r="AC18" s="86">
        <v>96.373968550000001</v>
      </c>
      <c r="AD18" s="86">
        <v>956.73542078000014</v>
      </c>
      <c r="AE18" s="63">
        <f t="shared" si="1"/>
        <v>85.081224289999994</v>
      </c>
      <c r="AF18" s="63">
        <f t="shared" si="0"/>
        <v>87.28751437999999</v>
      </c>
      <c r="AG18" s="63">
        <f t="shared" si="0"/>
        <v>271.99420087999999</v>
      </c>
      <c r="AH18" s="63">
        <f t="shared" si="0"/>
        <v>100.03187575999998</v>
      </c>
      <c r="AI18" s="63">
        <f t="shared" si="0"/>
        <v>138.42027843999998</v>
      </c>
      <c r="AJ18" s="63">
        <f t="shared" si="0"/>
        <v>247.06871121</v>
      </c>
      <c r="AK18" s="63">
        <f t="shared" si="0"/>
        <v>135.02282169</v>
      </c>
      <c r="AL18" s="63">
        <f t="shared" si="0"/>
        <v>145.90162813000001</v>
      </c>
      <c r="AM18" s="63">
        <f t="shared" si="0"/>
        <v>808.31052946999989</v>
      </c>
      <c r="AN18" s="63">
        <f t="shared" si="0"/>
        <v>165.24011881000001</v>
      </c>
      <c r="AO18" s="63">
        <f t="shared" si="0"/>
        <v>318.55529496000003</v>
      </c>
      <c r="AP18" s="63">
        <f t="shared" si="0"/>
        <v>548.00668960999997</v>
      </c>
      <c r="AQ18" s="63">
        <f t="shared" si="0"/>
        <v>3050.9208876299999</v>
      </c>
    </row>
    <row r="19" spans="2:43" x14ac:dyDescent="0.25">
      <c r="B19" s="11" t="s">
        <v>32</v>
      </c>
      <c r="C19" s="86">
        <v>104.170377</v>
      </c>
      <c r="D19" s="86">
        <v>104.170377</v>
      </c>
      <c r="E19" s="86">
        <v>0</v>
      </c>
      <c r="F19" s="86">
        <v>0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86">
        <v>0</v>
      </c>
      <c r="Y19" s="86">
        <v>0</v>
      </c>
      <c r="Z19" s="86">
        <v>0</v>
      </c>
      <c r="AA19" s="86">
        <v>0</v>
      </c>
      <c r="AB19" s="86">
        <v>0</v>
      </c>
      <c r="AC19" s="86">
        <v>0</v>
      </c>
      <c r="AD19" s="86">
        <v>0</v>
      </c>
      <c r="AE19" s="63">
        <f t="shared" si="1"/>
        <v>0</v>
      </c>
      <c r="AF19" s="63">
        <f t="shared" si="0"/>
        <v>0</v>
      </c>
      <c r="AG19" s="63">
        <f t="shared" si="0"/>
        <v>0</v>
      </c>
      <c r="AH19" s="63">
        <f t="shared" si="0"/>
        <v>0</v>
      </c>
      <c r="AI19" s="63">
        <f t="shared" si="0"/>
        <v>0</v>
      </c>
      <c r="AJ19" s="63">
        <f t="shared" si="0"/>
        <v>0</v>
      </c>
      <c r="AK19" s="63">
        <f t="shared" si="0"/>
        <v>0</v>
      </c>
      <c r="AL19" s="63">
        <f t="shared" si="0"/>
        <v>0</v>
      </c>
      <c r="AM19" s="63">
        <f t="shared" si="0"/>
        <v>0</v>
      </c>
      <c r="AN19" s="63">
        <f t="shared" si="0"/>
        <v>0</v>
      </c>
      <c r="AO19" s="63">
        <f t="shared" si="0"/>
        <v>0</v>
      </c>
      <c r="AP19" s="63">
        <f t="shared" si="0"/>
        <v>0</v>
      </c>
      <c r="AQ19" s="63">
        <f t="shared" si="0"/>
        <v>0</v>
      </c>
    </row>
    <row r="20" spans="2:43" x14ac:dyDescent="0.25">
      <c r="B20" s="11" t="s">
        <v>33</v>
      </c>
      <c r="C20" s="86">
        <v>114.49674400000001</v>
      </c>
      <c r="D20" s="86">
        <v>123.19139199999999</v>
      </c>
      <c r="E20" s="86">
        <v>5.18566985</v>
      </c>
      <c r="F20" s="86">
        <v>7.6978738599999996</v>
      </c>
      <c r="G20" s="86">
        <v>6.7949310100000009</v>
      </c>
      <c r="H20" s="86">
        <v>6.4150987900000009</v>
      </c>
      <c r="I20" s="86">
        <v>7.2438963899999997</v>
      </c>
      <c r="J20" s="86">
        <v>10.51072095</v>
      </c>
      <c r="K20" s="86">
        <v>7.7201666399999995</v>
      </c>
      <c r="L20" s="86">
        <v>7.0691900999999993</v>
      </c>
      <c r="M20" s="86">
        <v>7.1647559799999998</v>
      </c>
      <c r="N20" s="86">
        <v>6.9635592899999992</v>
      </c>
      <c r="O20" s="86">
        <v>12.18505397</v>
      </c>
      <c r="P20" s="86">
        <v>18.098045589999995</v>
      </c>
      <c r="Q20" s="86">
        <v>103.04896242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86">
        <v>0</v>
      </c>
      <c r="Y20" s="86">
        <v>0</v>
      </c>
      <c r="Z20" s="86">
        <v>0</v>
      </c>
      <c r="AA20" s="86">
        <v>0</v>
      </c>
      <c r="AB20" s="86">
        <v>0</v>
      </c>
      <c r="AC20" s="86">
        <v>0</v>
      </c>
      <c r="AD20" s="86">
        <v>0</v>
      </c>
      <c r="AE20" s="63">
        <f t="shared" si="1"/>
        <v>5.18566985</v>
      </c>
      <c r="AF20" s="63">
        <f t="shared" si="0"/>
        <v>7.6978738599999996</v>
      </c>
      <c r="AG20" s="63">
        <f t="shared" si="0"/>
        <v>6.7949310100000009</v>
      </c>
      <c r="AH20" s="63">
        <f t="shared" si="0"/>
        <v>6.4150987900000009</v>
      </c>
      <c r="AI20" s="63">
        <f t="shared" si="0"/>
        <v>7.2438963899999997</v>
      </c>
      <c r="AJ20" s="63">
        <f t="shared" si="0"/>
        <v>10.51072095</v>
      </c>
      <c r="AK20" s="63">
        <f t="shared" si="0"/>
        <v>7.7201666399999995</v>
      </c>
      <c r="AL20" s="63">
        <f t="shared" si="0"/>
        <v>7.0691900999999993</v>
      </c>
      <c r="AM20" s="63">
        <f t="shared" si="0"/>
        <v>7.1647559799999998</v>
      </c>
      <c r="AN20" s="63">
        <f t="shared" si="0"/>
        <v>6.9635592899999992</v>
      </c>
      <c r="AO20" s="63">
        <f t="shared" si="0"/>
        <v>12.18505397</v>
      </c>
      <c r="AP20" s="63">
        <f t="shared" si="0"/>
        <v>18.098045589999995</v>
      </c>
      <c r="AQ20" s="63">
        <f t="shared" si="0"/>
        <v>103.04896242</v>
      </c>
    </row>
    <row r="21" spans="2:43" x14ac:dyDescent="0.25">
      <c r="B21" s="11" t="s">
        <v>34</v>
      </c>
      <c r="C21" s="86">
        <v>844.31237399999998</v>
      </c>
      <c r="D21" s="86">
        <v>844.31237399999998</v>
      </c>
      <c r="E21" s="86">
        <v>0</v>
      </c>
      <c r="F21" s="86">
        <v>0</v>
      </c>
      <c r="G21" s="86">
        <v>0</v>
      </c>
      <c r="H21" s="86">
        <v>0</v>
      </c>
      <c r="I21" s="86">
        <v>0</v>
      </c>
      <c r="J21" s="86">
        <v>0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6">
        <v>0</v>
      </c>
      <c r="AA21" s="86">
        <v>0</v>
      </c>
      <c r="AB21" s="86">
        <v>0</v>
      </c>
      <c r="AC21" s="86">
        <v>0</v>
      </c>
      <c r="AD21" s="86">
        <v>0</v>
      </c>
      <c r="AE21" s="63">
        <f t="shared" si="1"/>
        <v>0</v>
      </c>
      <c r="AF21" s="63">
        <f t="shared" si="0"/>
        <v>0</v>
      </c>
      <c r="AG21" s="63">
        <f t="shared" si="0"/>
        <v>0</v>
      </c>
      <c r="AH21" s="63">
        <f t="shared" si="0"/>
        <v>0</v>
      </c>
      <c r="AI21" s="63">
        <f t="shared" si="0"/>
        <v>0</v>
      </c>
      <c r="AJ21" s="63">
        <f t="shared" si="0"/>
        <v>0</v>
      </c>
      <c r="AK21" s="63">
        <f t="shared" si="0"/>
        <v>0</v>
      </c>
      <c r="AL21" s="63">
        <f t="shared" si="0"/>
        <v>0</v>
      </c>
      <c r="AM21" s="63">
        <f t="shared" si="0"/>
        <v>0</v>
      </c>
      <c r="AN21" s="63">
        <f t="shared" si="0"/>
        <v>0</v>
      </c>
      <c r="AO21" s="63">
        <f t="shared" si="0"/>
        <v>0</v>
      </c>
      <c r="AP21" s="63">
        <f t="shared" si="0"/>
        <v>0</v>
      </c>
      <c r="AQ21" s="63">
        <f t="shared" si="0"/>
        <v>0</v>
      </c>
    </row>
    <row r="22" spans="2:43" x14ac:dyDescent="0.25">
      <c r="B22" s="11" t="s">
        <v>80</v>
      </c>
      <c r="C22" s="86">
        <v>2105.0486550000001</v>
      </c>
      <c r="D22" s="86">
        <v>2105.0486550000001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63">
        <f t="shared" si="1"/>
        <v>0</v>
      </c>
      <c r="AF22" s="63">
        <f t="shared" si="0"/>
        <v>0</v>
      </c>
      <c r="AG22" s="63">
        <f t="shared" si="0"/>
        <v>0</v>
      </c>
      <c r="AH22" s="63">
        <f t="shared" si="0"/>
        <v>0</v>
      </c>
      <c r="AI22" s="63">
        <f t="shared" si="0"/>
        <v>0</v>
      </c>
      <c r="AJ22" s="63">
        <f t="shared" si="0"/>
        <v>0</v>
      </c>
      <c r="AK22" s="63">
        <f t="shared" si="0"/>
        <v>0</v>
      </c>
      <c r="AL22" s="63">
        <f t="shared" si="0"/>
        <v>0</v>
      </c>
      <c r="AM22" s="63">
        <f t="shared" si="0"/>
        <v>0</v>
      </c>
      <c r="AN22" s="63">
        <f t="shared" si="0"/>
        <v>0</v>
      </c>
      <c r="AO22" s="63">
        <f t="shared" si="0"/>
        <v>0</v>
      </c>
      <c r="AP22" s="63">
        <f t="shared" si="0"/>
        <v>0</v>
      </c>
      <c r="AQ22" s="63">
        <f t="shared" si="0"/>
        <v>0</v>
      </c>
    </row>
    <row r="23" spans="2:43" x14ac:dyDescent="0.25">
      <c r="B23" s="11" t="s">
        <v>35</v>
      </c>
      <c r="C23" s="86">
        <v>515.36000999999999</v>
      </c>
      <c r="D23" s="86">
        <v>564.86000999999999</v>
      </c>
      <c r="E23" s="86">
        <v>48.22634558</v>
      </c>
      <c r="F23" s="86">
        <v>34.537192470000001</v>
      </c>
      <c r="G23" s="86">
        <v>35.738099100000007</v>
      </c>
      <c r="H23" s="86">
        <v>33.605327729999999</v>
      </c>
      <c r="I23" s="86">
        <v>33.253010950000004</v>
      </c>
      <c r="J23" s="86">
        <v>57.703932249999994</v>
      </c>
      <c r="K23" s="86">
        <v>31.021849680000003</v>
      </c>
      <c r="L23" s="86">
        <v>46.373162600000001</v>
      </c>
      <c r="M23" s="86">
        <v>34.60819867</v>
      </c>
      <c r="N23" s="86">
        <v>34.821035309999999</v>
      </c>
      <c r="O23" s="86">
        <v>57.951151839999987</v>
      </c>
      <c r="P23" s="86">
        <v>98.742153829999992</v>
      </c>
      <c r="Q23" s="86">
        <v>546.58146001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0</v>
      </c>
      <c r="AA23" s="86">
        <v>0</v>
      </c>
      <c r="AB23" s="86">
        <v>0</v>
      </c>
      <c r="AC23" s="86">
        <v>0</v>
      </c>
      <c r="AD23" s="86">
        <v>0</v>
      </c>
      <c r="AE23" s="63">
        <f t="shared" si="1"/>
        <v>48.22634558</v>
      </c>
      <c r="AF23" s="63">
        <f t="shared" si="0"/>
        <v>34.537192470000001</v>
      </c>
      <c r="AG23" s="63">
        <f t="shared" si="0"/>
        <v>35.738099100000007</v>
      </c>
      <c r="AH23" s="63">
        <f t="shared" si="0"/>
        <v>33.605327729999999</v>
      </c>
      <c r="AI23" s="63">
        <f t="shared" si="0"/>
        <v>33.253010950000004</v>
      </c>
      <c r="AJ23" s="63">
        <f t="shared" si="0"/>
        <v>57.703932249999994</v>
      </c>
      <c r="AK23" s="63">
        <f t="shared" si="0"/>
        <v>31.021849680000003</v>
      </c>
      <c r="AL23" s="63">
        <f t="shared" si="0"/>
        <v>46.373162600000001</v>
      </c>
      <c r="AM23" s="63">
        <f t="shared" si="0"/>
        <v>34.60819867</v>
      </c>
      <c r="AN23" s="63">
        <f t="shared" si="0"/>
        <v>34.821035309999999</v>
      </c>
      <c r="AO23" s="63">
        <f t="shared" si="0"/>
        <v>57.951151839999987</v>
      </c>
      <c r="AP23" s="63">
        <f t="shared" si="0"/>
        <v>98.742153829999992</v>
      </c>
      <c r="AQ23" s="63">
        <f t="shared" si="0"/>
        <v>546.58146001</v>
      </c>
    </row>
    <row r="24" spans="2:43" x14ac:dyDescent="0.25">
      <c r="B24" s="11" t="s">
        <v>36</v>
      </c>
      <c r="C24" s="86">
        <v>8429.0983020000003</v>
      </c>
      <c r="D24" s="86">
        <v>8429.0983020000003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0</v>
      </c>
      <c r="AB24" s="86">
        <v>0</v>
      </c>
      <c r="AC24" s="86">
        <v>0</v>
      </c>
      <c r="AD24" s="86">
        <v>0</v>
      </c>
      <c r="AE24" s="63">
        <f t="shared" si="1"/>
        <v>0</v>
      </c>
      <c r="AF24" s="63">
        <f t="shared" si="0"/>
        <v>0</v>
      </c>
      <c r="AG24" s="63">
        <f t="shared" si="0"/>
        <v>0</v>
      </c>
      <c r="AH24" s="63">
        <f t="shared" si="0"/>
        <v>0</v>
      </c>
      <c r="AI24" s="63">
        <f t="shared" si="0"/>
        <v>0</v>
      </c>
      <c r="AJ24" s="63">
        <f t="shared" si="0"/>
        <v>0</v>
      </c>
      <c r="AK24" s="63">
        <f t="shared" si="0"/>
        <v>0</v>
      </c>
      <c r="AL24" s="63">
        <f t="shared" si="0"/>
        <v>0</v>
      </c>
      <c r="AM24" s="63">
        <f t="shared" si="0"/>
        <v>0</v>
      </c>
      <c r="AN24" s="63">
        <f t="shared" si="0"/>
        <v>0</v>
      </c>
      <c r="AO24" s="63">
        <f t="shared" si="0"/>
        <v>0</v>
      </c>
      <c r="AP24" s="63">
        <f t="shared" si="0"/>
        <v>0</v>
      </c>
      <c r="AQ24" s="63">
        <f t="shared" si="0"/>
        <v>0</v>
      </c>
    </row>
    <row r="25" spans="2:43" x14ac:dyDescent="0.25">
      <c r="B25" s="11" t="s">
        <v>37</v>
      </c>
      <c r="C25" s="86">
        <v>91.532525000000007</v>
      </c>
      <c r="D25" s="86">
        <v>91.532525000000007</v>
      </c>
      <c r="E25" s="86">
        <v>4.0029022799999998</v>
      </c>
      <c r="F25" s="86">
        <v>5.3246507200000002</v>
      </c>
      <c r="G25" s="86">
        <v>6.5934753000000006</v>
      </c>
      <c r="H25" s="86">
        <v>4.0820934800000002</v>
      </c>
      <c r="I25" s="86">
        <v>5.8460170800000002</v>
      </c>
      <c r="J25" s="86">
        <v>4.6803848399999994</v>
      </c>
      <c r="K25" s="86">
        <v>4.5955307100000002</v>
      </c>
      <c r="L25" s="86">
        <v>5.202240569999999</v>
      </c>
      <c r="M25" s="86">
        <v>4.9319039699999996</v>
      </c>
      <c r="N25" s="86">
        <v>7.0057971099999996</v>
      </c>
      <c r="O25" s="86">
        <v>10.787530650000001</v>
      </c>
      <c r="P25" s="86">
        <v>7.23511507</v>
      </c>
      <c r="Q25" s="86">
        <v>70.287641779999987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63">
        <f t="shared" si="1"/>
        <v>4.0029022799999998</v>
      </c>
      <c r="AF25" s="63">
        <f t="shared" si="0"/>
        <v>5.3246507200000002</v>
      </c>
      <c r="AG25" s="63">
        <f t="shared" si="0"/>
        <v>6.5934753000000006</v>
      </c>
      <c r="AH25" s="63">
        <f t="shared" si="0"/>
        <v>4.0820934800000002</v>
      </c>
      <c r="AI25" s="63">
        <f t="shared" si="0"/>
        <v>5.8460170800000002</v>
      </c>
      <c r="AJ25" s="63">
        <f t="shared" si="0"/>
        <v>4.6803848399999994</v>
      </c>
      <c r="AK25" s="63">
        <f t="shared" si="0"/>
        <v>4.5955307100000002</v>
      </c>
      <c r="AL25" s="63">
        <f t="shared" si="0"/>
        <v>5.202240569999999</v>
      </c>
      <c r="AM25" s="63">
        <f t="shared" si="0"/>
        <v>4.9319039699999996</v>
      </c>
      <c r="AN25" s="63">
        <f t="shared" si="0"/>
        <v>7.0057971099999996</v>
      </c>
      <c r="AO25" s="63">
        <f t="shared" si="0"/>
        <v>10.787530650000001</v>
      </c>
      <c r="AP25" s="63">
        <f t="shared" si="0"/>
        <v>7.23511507</v>
      </c>
      <c r="AQ25" s="63">
        <f t="shared" si="0"/>
        <v>70.287641779999987</v>
      </c>
    </row>
    <row r="26" spans="2:43" x14ac:dyDescent="0.25">
      <c r="B26" s="11" t="s">
        <v>93</v>
      </c>
      <c r="C26" s="86">
        <v>2006.942168</v>
      </c>
      <c r="D26" s="86">
        <v>2006.942168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86">
        <v>0</v>
      </c>
      <c r="Y26" s="86">
        <v>0</v>
      </c>
      <c r="Z26" s="86">
        <v>0</v>
      </c>
      <c r="AA26" s="86">
        <v>0</v>
      </c>
      <c r="AB26" s="86">
        <v>0</v>
      </c>
      <c r="AC26" s="86">
        <v>0</v>
      </c>
      <c r="AD26" s="86">
        <v>0</v>
      </c>
      <c r="AE26" s="63">
        <f t="shared" si="1"/>
        <v>0</v>
      </c>
      <c r="AF26" s="63">
        <f t="shared" si="1"/>
        <v>0</v>
      </c>
      <c r="AG26" s="63">
        <f t="shared" si="1"/>
        <v>0</v>
      </c>
      <c r="AH26" s="63">
        <f t="shared" si="1"/>
        <v>0</v>
      </c>
      <c r="AI26" s="63">
        <f t="shared" si="1"/>
        <v>0</v>
      </c>
      <c r="AJ26" s="63">
        <f t="shared" si="1"/>
        <v>0</v>
      </c>
      <c r="AK26" s="63">
        <f t="shared" si="1"/>
        <v>0</v>
      </c>
      <c r="AL26" s="63">
        <f t="shared" si="1"/>
        <v>0</v>
      </c>
      <c r="AM26" s="63">
        <f t="shared" si="1"/>
        <v>0</v>
      </c>
      <c r="AN26" s="63">
        <f t="shared" si="1"/>
        <v>0</v>
      </c>
      <c r="AO26" s="63">
        <f t="shared" si="1"/>
        <v>0</v>
      </c>
      <c r="AP26" s="63">
        <f t="shared" ref="AP26:AP69" si="2">P26+AC26</f>
        <v>0</v>
      </c>
      <c r="AQ26" s="63">
        <f t="shared" ref="AQ26:AQ69" si="3">Q26+AD26</f>
        <v>0</v>
      </c>
    </row>
    <row r="27" spans="2:43" x14ac:dyDescent="0.25">
      <c r="B27" s="11" t="s">
        <v>38</v>
      </c>
      <c r="C27" s="86">
        <v>270.62838499999998</v>
      </c>
      <c r="D27" s="86">
        <v>297.60348780000004</v>
      </c>
      <c r="E27" s="86">
        <v>13.826331359999999</v>
      </c>
      <c r="F27" s="86">
        <v>14.318933260000001</v>
      </c>
      <c r="G27" s="86">
        <v>15.87005892</v>
      </c>
      <c r="H27" s="86">
        <v>17.025865190000001</v>
      </c>
      <c r="I27" s="86">
        <v>15.541450119999999</v>
      </c>
      <c r="J27" s="86">
        <v>16.3776516</v>
      </c>
      <c r="K27" s="86">
        <v>16.0439811</v>
      </c>
      <c r="L27" s="86">
        <v>19.283728570000001</v>
      </c>
      <c r="M27" s="86">
        <v>18.11179928</v>
      </c>
      <c r="N27" s="86">
        <v>16.679169250000001</v>
      </c>
      <c r="O27" s="86">
        <v>32.184200960000005</v>
      </c>
      <c r="P27" s="86">
        <v>23.758105140000001</v>
      </c>
      <c r="Q27" s="86">
        <v>219.02127475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63">
        <f t="shared" si="1"/>
        <v>13.826331359999999</v>
      </c>
      <c r="AF27" s="63">
        <f t="shared" si="1"/>
        <v>14.318933260000001</v>
      </c>
      <c r="AG27" s="63">
        <f t="shared" si="1"/>
        <v>15.87005892</v>
      </c>
      <c r="AH27" s="63">
        <f t="shared" si="1"/>
        <v>17.025865190000001</v>
      </c>
      <c r="AI27" s="63">
        <f t="shared" si="1"/>
        <v>15.541450119999999</v>
      </c>
      <c r="AJ27" s="63">
        <f t="shared" si="1"/>
        <v>16.3776516</v>
      </c>
      <c r="AK27" s="63">
        <f t="shared" si="1"/>
        <v>16.0439811</v>
      </c>
      <c r="AL27" s="63">
        <f t="shared" si="1"/>
        <v>19.283728570000001</v>
      </c>
      <c r="AM27" s="63">
        <f t="shared" si="1"/>
        <v>18.11179928</v>
      </c>
      <c r="AN27" s="63">
        <f t="shared" si="1"/>
        <v>16.679169250000001</v>
      </c>
      <c r="AO27" s="63">
        <f t="shared" si="1"/>
        <v>32.184200960000005</v>
      </c>
      <c r="AP27" s="63">
        <f t="shared" si="2"/>
        <v>23.758105140000001</v>
      </c>
      <c r="AQ27" s="63">
        <f t="shared" si="3"/>
        <v>219.02127475</v>
      </c>
    </row>
    <row r="28" spans="2:43" x14ac:dyDescent="0.25">
      <c r="B28" s="11" t="s">
        <v>39</v>
      </c>
      <c r="C28" s="86">
        <v>47.976627000000001</v>
      </c>
      <c r="D28" s="86">
        <v>50.028886160000006</v>
      </c>
      <c r="E28" s="86">
        <v>2.2413074200000001</v>
      </c>
      <c r="F28" s="86">
        <v>2.8290649999999999</v>
      </c>
      <c r="G28" s="86">
        <v>3.5881800400000001</v>
      </c>
      <c r="H28" s="86">
        <v>2.6582880599999998</v>
      </c>
      <c r="I28" s="86">
        <v>3.1477797600000001</v>
      </c>
      <c r="J28" s="86">
        <v>5.3606684000000007</v>
      </c>
      <c r="K28" s="86">
        <v>3.64738439</v>
      </c>
      <c r="L28" s="86">
        <v>3.4402702299999999</v>
      </c>
      <c r="M28" s="86">
        <v>3.5656442099999999</v>
      </c>
      <c r="N28" s="86">
        <v>4.0117333799999999</v>
      </c>
      <c r="O28" s="86">
        <v>5.4907558300000012</v>
      </c>
      <c r="P28" s="86">
        <v>6.4017328800000008</v>
      </c>
      <c r="Q28" s="86">
        <v>46.382809600000002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63">
        <f t="shared" si="1"/>
        <v>2.2413074200000001</v>
      </c>
      <c r="AF28" s="63">
        <f t="shared" si="1"/>
        <v>2.8290649999999999</v>
      </c>
      <c r="AG28" s="63">
        <f t="shared" si="1"/>
        <v>3.5881800400000001</v>
      </c>
      <c r="AH28" s="63">
        <f t="shared" si="1"/>
        <v>2.6582880599999998</v>
      </c>
      <c r="AI28" s="63">
        <f t="shared" si="1"/>
        <v>3.1477797600000001</v>
      </c>
      <c r="AJ28" s="63">
        <f t="shared" si="1"/>
        <v>5.3606684000000007</v>
      </c>
      <c r="AK28" s="63">
        <f t="shared" si="1"/>
        <v>3.64738439</v>
      </c>
      <c r="AL28" s="63">
        <f t="shared" si="1"/>
        <v>3.4402702299999999</v>
      </c>
      <c r="AM28" s="63">
        <f t="shared" si="1"/>
        <v>3.5656442099999999</v>
      </c>
      <c r="AN28" s="63">
        <f t="shared" si="1"/>
        <v>4.0117333799999999</v>
      </c>
      <c r="AO28" s="63">
        <f t="shared" si="1"/>
        <v>5.4907558300000012</v>
      </c>
      <c r="AP28" s="63">
        <f t="shared" si="2"/>
        <v>6.4017328800000008</v>
      </c>
      <c r="AQ28" s="63">
        <f t="shared" si="3"/>
        <v>46.382809600000002</v>
      </c>
    </row>
    <row r="29" spans="2:43" x14ac:dyDescent="0.25">
      <c r="B29" s="11" t="s">
        <v>40</v>
      </c>
      <c r="C29" s="86">
        <v>59.717559000000001</v>
      </c>
      <c r="D29" s="86">
        <v>65.687615000000008</v>
      </c>
      <c r="E29" s="86">
        <v>2.7351113599999999</v>
      </c>
      <c r="F29" s="86">
        <v>3.3411476000000002</v>
      </c>
      <c r="G29" s="86">
        <v>4.3806073899999998</v>
      </c>
      <c r="H29" s="86">
        <v>3.8477417999999997</v>
      </c>
      <c r="I29" s="86">
        <v>5.54952237</v>
      </c>
      <c r="J29" s="86">
        <v>4.3032475799999999</v>
      </c>
      <c r="K29" s="86">
        <v>4.0856804699999998</v>
      </c>
      <c r="L29" s="86">
        <v>7.5221450800000005</v>
      </c>
      <c r="M29" s="86">
        <v>4.0249073399999995</v>
      </c>
      <c r="N29" s="86">
        <v>6.07165146</v>
      </c>
      <c r="O29" s="86">
        <v>6.4511639199999982</v>
      </c>
      <c r="P29" s="86">
        <v>8.4094947399999995</v>
      </c>
      <c r="Q29" s="86">
        <v>60.722421109999999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63">
        <f t="shared" si="1"/>
        <v>2.7351113599999999</v>
      </c>
      <c r="AF29" s="63">
        <f t="shared" si="1"/>
        <v>3.3411476000000002</v>
      </c>
      <c r="AG29" s="63">
        <f t="shared" si="1"/>
        <v>4.3806073899999998</v>
      </c>
      <c r="AH29" s="63">
        <f t="shared" si="1"/>
        <v>3.8477417999999997</v>
      </c>
      <c r="AI29" s="63">
        <f t="shared" si="1"/>
        <v>5.54952237</v>
      </c>
      <c r="AJ29" s="63">
        <f t="shared" si="1"/>
        <v>4.3032475799999999</v>
      </c>
      <c r="AK29" s="63">
        <f t="shared" si="1"/>
        <v>4.0856804699999998</v>
      </c>
      <c r="AL29" s="63">
        <f t="shared" si="1"/>
        <v>7.5221450800000005</v>
      </c>
      <c r="AM29" s="63">
        <f t="shared" si="1"/>
        <v>4.0249073399999995</v>
      </c>
      <c r="AN29" s="63">
        <f t="shared" si="1"/>
        <v>6.07165146</v>
      </c>
      <c r="AO29" s="63">
        <f t="shared" si="1"/>
        <v>6.4511639199999982</v>
      </c>
      <c r="AP29" s="63">
        <f t="shared" si="2"/>
        <v>8.4094947399999995</v>
      </c>
      <c r="AQ29" s="63">
        <f t="shared" si="3"/>
        <v>60.722421109999999</v>
      </c>
    </row>
    <row r="30" spans="2:43" x14ac:dyDescent="0.25">
      <c r="B30" s="11" t="s">
        <v>41</v>
      </c>
      <c r="C30" s="86">
        <v>373.20145400000001</v>
      </c>
      <c r="D30" s="86">
        <v>373.20145400000001</v>
      </c>
      <c r="E30" s="86">
        <v>15.961897999999998</v>
      </c>
      <c r="F30" s="86">
        <v>21.905936029999999</v>
      </c>
      <c r="G30" s="86">
        <v>26.518460309999998</v>
      </c>
      <c r="H30" s="86">
        <v>21.45372128</v>
      </c>
      <c r="I30" s="86">
        <v>23.926016169999993</v>
      </c>
      <c r="J30" s="86">
        <v>22.39414352</v>
      </c>
      <c r="K30" s="86">
        <v>22.208156379999998</v>
      </c>
      <c r="L30" s="86">
        <v>27.589316429999997</v>
      </c>
      <c r="M30" s="86">
        <v>25.535790240000001</v>
      </c>
      <c r="N30" s="86">
        <v>39.924859429999998</v>
      </c>
      <c r="O30" s="86">
        <v>36.328238450000001</v>
      </c>
      <c r="P30" s="86">
        <v>36.533017229999999</v>
      </c>
      <c r="Q30" s="86">
        <v>320.27955347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0</v>
      </c>
      <c r="AE30" s="63">
        <f t="shared" si="1"/>
        <v>15.961897999999998</v>
      </c>
      <c r="AF30" s="63">
        <f t="shared" si="1"/>
        <v>21.905936029999999</v>
      </c>
      <c r="AG30" s="63">
        <f t="shared" si="1"/>
        <v>26.518460309999998</v>
      </c>
      <c r="AH30" s="63">
        <f t="shared" si="1"/>
        <v>21.45372128</v>
      </c>
      <c r="AI30" s="63">
        <f t="shared" si="1"/>
        <v>23.926016169999993</v>
      </c>
      <c r="AJ30" s="63">
        <f t="shared" si="1"/>
        <v>22.39414352</v>
      </c>
      <c r="AK30" s="63">
        <f t="shared" si="1"/>
        <v>22.208156379999998</v>
      </c>
      <c r="AL30" s="63">
        <f t="shared" si="1"/>
        <v>27.589316429999997</v>
      </c>
      <c r="AM30" s="63">
        <f t="shared" si="1"/>
        <v>25.535790240000001</v>
      </c>
      <c r="AN30" s="63">
        <f t="shared" si="1"/>
        <v>39.924859429999998</v>
      </c>
      <c r="AO30" s="63">
        <f t="shared" si="1"/>
        <v>36.328238450000001</v>
      </c>
      <c r="AP30" s="63">
        <f t="shared" si="2"/>
        <v>36.533017229999999</v>
      </c>
      <c r="AQ30" s="63">
        <f t="shared" si="3"/>
        <v>320.27955347</v>
      </c>
    </row>
    <row r="31" spans="2:43" x14ac:dyDescent="0.25">
      <c r="B31" s="11" t="s">
        <v>94</v>
      </c>
      <c r="C31" s="86">
        <v>282.97529300000002</v>
      </c>
      <c r="D31" s="86">
        <v>298.57494300000002</v>
      </c>
      <c r="E31" s="86">
        <v>14.520956609999999</v>
      </c>
      <c r="F31" s="86">
        <v>20.292229330000001</v>
      </c>
      <c r="G31" s="86">
        <v>21.919290849999999</v>
      </c>
      <c r="H31" s="86">
        <v>19.824746770000001</v>
      </c>
      <c r="I31" s="86">
        <v>18.83312227</v>
      </c>
      <c r="J31" s="86">
        <v>17.139190800000002</v>
      </c>
      <c r="K31" s="86">
        <v>19.199339500000001</v>
      </c>
      <c r="L31" s="86">
        <v>19.482819249999999</v>
      </c>
      <c r="M31" s="86">
        <v>24.823852329999998</v>
      </c>
      <c r="N31" s="86">
        <v>18.327477749999996</v>
      </c>
      <c r="O31" s="86">
        <v>38.727709989999994</v>
      </c>
      <c r="P31" s="86">
        <v>56.809241410000006</v>
      </c>
      <c r="Q31" s="86">
        <v>289.89997686000004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6">
        <v>0</v>
      </c>
      <c r="AB31" s="86">
        <v>0</v>
      </c>
      <c r="AC31" s="86">
        <v>0</v>
      </c>
      <c r="AD31" s="86">
        <v>0</v>
      </c>
      <c r="AE31" s="63">
        <f t="shared" si="1"/>
        <v>14.520956609999999</v>
      </c>
      <c r="AF31" s="63">
        <f t="shared" si="1"/>
        <v>20.292229330000001</v>
      </c>
      <c r="AG31" s="63">
        <f t="shared" si="1"/>
        <v>21.919290849999999</v>
      </c>
      <c r="AH31" s="63">
        <f t="shared" si="1"/>
        <v>19.824746770000001</v>
      </c>
      <c r="AI31" s="63">
        <f t="shared" si="1"/>
        <v>18.83312227</v>
      </c>
      <c r="AJ31" s="63">
        <f t="shared" si="1"/>
        <v>17.139190800000002</v>
      </c>
      <c r="AK31" s="63">
        <f t="shared" si="1"/>
        <v>19.199339500000001</v>
      </c>
      <c r="AL31" s="63">
        <f t="shared" si="1"/>
        <v>19.482819249999999</v>
      </c>
      <c r="AM31" s="63">
        <f t="shared" si="1"/>
        <v>24.823852329999998</v>
      </c>
      <c r="AN31" s="63">
        <f t="shared" si="1"/>
        <v>18.327477749999996</v>
      </c>
      <c r="AO31" s="63">
        <f t="shared" si="1"/>
        <v>38.727709989999994</v>
      </c>
      <c r="AP31" s="63">
        <f t="shared" si="2"/>
        <v>56.809241410000006</v>
      </c>
      <c r="AQ31" s="63">
        <f t="shared" si="3"/>
        <v>289.89997686000004</v>
      </c>
    </row>
    <row r="32" spans="2:43" x14ac:dyDescent="0.25">
      <c r="B32" s="11" t="s">
        <v>43</v>
      </c>
      <c r="C32" s="86">
        <v>16.769023000000001</v>
      </c>
      <c r="D32" s="86">
        <v>17.053292030000001</v>
      </c>
      <c r="E32" s="86">
        <v>0.61819944999999998</v>
      </c>
      <c r="F32" s="86">
        <v>1.0121611100000001</v>
      </c>
      <c r="G32" s="86">
        <v>1.18796872</v>
      </c>
      <c r="H32" s="86">
        <v>0.89906881999999999</v>
      </c>
      <c r="I32" s="86">
        <v>1.1065923999999998</v>
      </c>
      <c r="J32" s="86">
        <v>1.3171358199999998</v>
      </c>
      <c r="K32" s="86">
        <v>0.65125994999999992</v>
      </c>
      <c r="L32" s="86">
        <v>1.2120061100000001</v>
      </c>
      <c r="M32" s="86">
        <v>0.94614197999999994</v>
      </c>
      <c r="N32" s="86">
        <v>0.77204653999999995</v>
      </c>
      <c r="O32" s="86">
        <v>1.6298839400000003</v>
      </c>
      <c r="P32" s="86">
        <v>4.2611125099999994</v>
      </c>
      <c r="Q32" s="86">
        <v>15.61357735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0</v>
      </c>
      <c r="AB32" s="86">
        <v>0</v>
      </c>
      <c r="AC32" s="86">
        <v>0</v>
      </c>
      <c r="AD32" s="86">
        <v>0</v>
      </c>
      <c r="AE32" s="63">
        <f t="shared" si="1"/>
        <v>0.61819944999999998</v>
      </c>
      <c r="AF32" s="63">
        <f t="shared" si="1"/>
        <v>1.0121611100000001</v>
      </c>
      <c r="AG32" s="63">
        <f t="shared" si="1"/>
        <v>1.18796872</v>
      </c>
      <c r="AH32" s="63">
        <f t="shared" si="1"/>
        <v>0.89906881999999999</v>
      </c>
      <c r="AI32" s="63">
        <f t="shared" si="1"/>
        <v>1.1065923999999998</v>
      </c>
      <c r="AJ32" s="63">
        <f t="shared" si="1"/>
        <v>1.3171358199999998</v>
      </c>
      <c r="AK32" s="63">
        <f t="shared" si="1"/>
        <v>0.65125994999999992</v>
      </c>
      <c r="AL32" s="63">
        <f t="shared" si="1"/>
        <v>1.2120061100000001</v>
      </c>
      <c r="AM32" s="63">
        <f t="shared" si="1"/>
        <v>0.94614197999999994</v>
      </c>
      <c r="AN32" s="63">
        <f t="shared" si="1"/>
        <v>0.77204653999999995</v>
      </c>
      <c r="AO32" s="63">
        <f t="shared" si="1"/>
        <v>1.6298839400000003</v>
      </c>
      <c r="AP32" s="63">
        <f t="shared" si="2"/>
        <v>4.2611125099999994</v>
      </c>
      <c r="AQ32" s="63">
        <f t="shared" si="3"/>
        <v>15.61357735</v>
      </c>
    </row>
    <row r="33" spans="2:43" x14ac:dyDescent="0.25">
      <c r="B33" s="11" t="s">
        <v>44</v>
      </c>
      <c r="C33" s="86">
        <v>432.431802</v>
      </c>
      <c r="D33" s="86">
        <v>432.431802</v>
      </c>
      <c r="E33" s="86">
        <v>9.6210412199999986</v>
      </c>
      <c r="F33" s="86">
        <v>10.901949630000001</v>
      </c>
      <c r="G33" s="86">
        <v>10.13488295</v>
      </c>
      <c r="H33" s="86">
        <v>13.381228650000002</v>
      </c>
      <c r="I33" s="86">
        <v>11.318633720000001</v>
      </c>
      <c r="J33" s="86">
        <v>11.144036180000002</v>
      </c>
      <c r="K33" s="86">
        <v>11.099898609999997</v>
      </c>
      <c r="L33" s="86">
        <v>11.11749882</v>
      </c>
      <c r="M33" s="86">
        <v>11.07723352</v>
      </c>
      <c r="N33" s="86">
        <v>11.37255944</v>
      </c>
      <c r="O33" s="86">
        <v>18.429824340000003</v>
      </c>
      <c r="P33" s="86">
        <v>24.183414580000001</v>
      </c>
      <c r="Q33" s="86">
        <v>153.78220166</v>
      </c>
      <c r="R33" s="86">
        <v>0</v>
      </c>
      <c r="S33" s="86">
        <v>0</v>
      </c>
      <c r="T33" s="86">
        <v>0</v>
      </c>
      <c r="U33" s="86">
        <v>0</v>
      </c>
      <c r="V33" s="86">
        <v>0</v>
      </c>
      <c r="W33" s="86">
        <v>0</v>
      </c>
      <c r="X33" s="86">
        <v>0</v>
      </c>
      <c r="Y33" s="86">
        <v>0</v>
      </c>
      <c r="Z33" s="86">
        <v>0</v>
      </c>
      <c r="AA33" s="86">
        <v>0</v>
      </c>
      <c r="AB33" s="86">
        <v>0</v>
      </c>
      <c r="AC33" s="86">
        <v>0</v>
      </c>
      <c r="AD33" s="86">
        <v>0</v>
      </c>
      <c r="AE33" s="63">
        <f t="shared" si="1"/>
        <v>9.6210412199999986</v>
      </c>
      <c r="AF33" s="63">
        <f t="shared" si="1"/>
        <v>10.901949630000001</v>
      </c>
      <c r="AG33" s="63">
        <f t="shared" si="1"/>
        <v>10.13488295</v>
      </c>
      <c r="AH33" s="63">
        <f t="shared" si="1"/>
        <v>13.381228650000002</v>
      </c>
      <c r="AI33" s="63">
        <f t="shared" si="1"/>
        <v>11.318633720000001</v>
      </c>
      <c r="AJ33" s="63">
        <f t="shared" si="1"/>
        <v>11.144036180000002</v>
      </c>
      <c r="AK33" s="63">
        <f t="shared" si="1"/>
        <v>11.099898609999997</v>
      </c>
      <c r="AL33" s="63">
        <f t="shared" si="1"/>
        <v>11.11749882</v>
      </c>
      <c r="AM33" s="63">
        <f t="shared" si="1"/>
        <v>11.07723352</v>
      </c>
      <c r="AN33" s="63">
        <f t="shared" si="1"/>
        <v>11.37255944</v>
      </c>
      <c r="AO33" s="63">
        <f t="shared" si="1"/>
        <v>18.429824340000003</v>
      </c>
      <c r="AP33" s="63">
        <f t="shared" si="2"/>
        <v>24.183414580000001</v>
      </c>
      <c r="AQ33" s="63">
        <f t="shared" si="3"/>
        <v>153.78220166</v>
      </c>
    </row>
    <row r="34" spans="2:43" x14ac:dyDescent="0.25">
      <c r="B34" s="11" t="s">
        <v>45</v>
      </c>
      <c r="C34" s="86">
        <v>876.16883499999994</v>
      </c>
      <c r="D34" s="86">
        <v>876.16883499999994</v>
      </c>
      <c r="E34" s="86">
        <v>37.250030559999992</v>
      </c>
      <c r="F34" s="86">
        <v>39.656234910000002</v>
      </c>
      <c r="G34" s="86">
        <v>38.550791170000004</v>
      </c>
      <c r="H34" s="86">
        <v>40.082003760000006</v>
      </c>
      <c r="I34" s="86">
        <v>39.740580480000006</v>
      </c>
      <c r="J34" s="86">
        <v>38.788970210000009</v>
      </c>
      <c r="K34" s="86">
        <v>39.241315620000002</v>
      </c>
      <c r="L34" s="86">
        <v>39.759229779999998</v>
      </c>
      <c r="M34" s="86">
        <v>40.222277490000003</v>
      </c>
      <c r="N34" s="86">
        <v>40.207918999999997</v>
      </c>
      <c r="O34" s="86">
        <v>39.762658530000003</v>
      </c>
      <c r="P34" s="86">
        <v>41.104031209999995</v>
      </c>
      <c r="Q34" s="86">
        <v>474.36604272000005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6">
        <v>0</v>
      </c>
      <c r="Z34" s="86">
        <v>0</v>
      </c>
      <c r="AA34" s="86">
        <v>0</v>
      </c>
      <c r="AB34" s="86">
        <v>0</v>
      </c>
      <c r="AC34" s="86">
        <v>0</v>
      </c>
      <c r="AD34" s="86">
        <v>0</v>
      </c>
      <c r="AE34" s="63">
        <f t="shared" si="1"/>
        <v>37.250030559999992</v>
      </c>
      <c r="AF34" s="63">
        <f t="shared" si="1"/>
        <v>39.656234910000002</v>
      </c>
      <c r="AG34" s="63">
        <f t="shared" si="1"/>
        <v>38.550791170000004</v>
      </c>
      <c r="AH34" s="63">
        <f t="shared" si="1"/>
        <v>40.082003760000006</v>
      </c>
      <c r="AI34" s="63">
        <f t="shared" si="1"/>
        <v>39.740580480000006</v>
      </c>
      <c r="AJ34" s="63">
        <f t="shared" si="1"/>
        <v>38.788970210000009</v>
      </c>
      <c r="AK34" s="63">
        <f t="shared" si="1"/>
        <v>39.241315620000002</v>
      </c>
      <c r="AL34" s="63">
        <f t="shared" si="1"/>
        <v>39.759229779999998</v>
      </c>
      <c r="AM34" s="63">
        <f t="shared" si="1"/>
        <v>40.222277490000003</v>
      </c>
      <c r="AN34" s="63">
        <f t="shared" si="1"/>
        <v>40.207918999999997</v>
      </c>
      <c r="AO34" s="63">
        <f t="shared" si="1"/>
        <v>39.762658530000003</v>
      </c>
      <c r="AP34" s="63">
        <f t="shared" si="2"/>
        <v>41.104031209999995</v>
      </c>
      <c r="AQ34" s="63">
        <f t="shared" si="3"/>
        <v>474.36604272000005</v>
      </c>
    </row>
    <row r="35" spans="2:43" x14ac:dyDescent="0.25">
      <c r="B35" s="11" t="s">
        <v>46</v>
      </c>
      <c r="C35" s="86">
        <v>289.84751399999999</v>
      </c>
      <c r="D35" s="86">
        <v>319.90973599</v>
      </c>
      <c r="E35" s="86">
        <v>17.870524810000003</v>
      </c>
      <c r="F35" s="86">
        <v>19.317559469999999</v>
      </c>
      <c r="G35" s="86">
        <v>22.458896600000003</v>
      </c>
      <c r="H35" s="86">
        <v>20.642322950000001</v>
      </c>
      <c r="I35" s="86">
        <v>24.634450140000006</v>
      </c>
      <c r="J35" s="86">
        <v>30.40323059</v>
      </c>
      <c r="K35" s="86">
        <v>18.506359740000001</v>
      </c>
      <c r="L35" s="86">
        <v>22.443419859999999</v>
      </c>
      <c r="M35" s="86">
        <v>30.169131050000001</v>
      </c>
      <c r="N35" s="86">
        <v>19.683936220000003</v>
      </c>
      <c r="O35" s="86">
        <v>39.674651870000005</v>
      </c>
      <c r="P35" s="86">
        <v>44.795472439999998</v>
      </c>
      <c r="Q35" s="86">
        <v>310.59995573999998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63">
        <f t="shared" si="1"/>
        <v>17.870524810000003</v>
      </c>
      <c r="AF35" s="63">
        <f t="shared" si="1"/>
        <v>19.317559469999999</v>
      </c>
      <c r="AG35" s="63">
        <f t="shared" si="1"/>
        <v>22.458896600000003</v>
      </c>
      <c r="AH35" s="63">
        <f t="shared" si="1"/>
        <v>20.642322950000001</v>
      </c>
      <c r="AI35" s="63">
        <f t="shared" si="1"/>
        <v>24.634450140000006</v>
      </c>
      <c r="AJ35" s="63">
        <f t="shared" si="1"/>
        <v>30.40323059</v>
      </c>
      <c r="AK35" s="63">
        <f t="shared" si="1"/>
        <v>18.506359740000001</v>
      </c>
      <c r="AL35" s="63">
        <f t="shared" si="1"/>
        <v>22.443419859999999</v>
      </c>
      <c r="AM35" s="63">
        <f t="shared" si="1"/>
        <v>30.169131050000001</v>
      </c>
      <c r="AN35" s="63">
        <f t="shared" si="1"/>
        <v>19.683936220000003</v>
      </c>
      <c r="AO35" s="63">
        <f t="shared" si="1"/>
        <v>39.674651870000005</v>
      </c>
      <c r="AP35" s="63">
        <f t="shared" si="2"/>
        <v>44.795472439999998</v>
      </c>
      <c r="AQ35" s="63">
        <f t="shared" si="3"/>
        <v>310.59995573999998</v>
      </c>
    </row>
    <row r="36" spans="2:43" x14ac:dyDescent="0.25">
      <c r="B36" s="11" t="s">
        <v>95</v>
      </c>
      <c r="C36" s="86">
        <v>1218.8881429999999</v>
      </c>
      <c r="D36" s="86">
        <v>1218.8881429999999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63">
        <f t="shared" si="1"/>
        <v>0</v>
      </c>
      <c r="AF36" s="63">
        <f t="shared" si="1"/>
        <v>0</v>
      </c>
      <c r="AG36" s="63">
        <f t="shared" si="1"/>
        <v>0</v>
      </c>
      <c r="AH36" s="63">
        <f t="shared" si="1"/>
        <v>0</v>
      </c>
      <c r="AI36" s="63">
        <f t="shared" si="1"/>
        <v>0</v>
      </c>
      <c r="AJ36" s="63">
        <f t="shared" si="1"/>
        <v>0</v>
      </c>
      <c r="AK36" s="63">
        <f t="shared" si="1"/>
        <v>0</v>
      </c>
      <c r="AL36" s="63">
        <f t="shared" si="1"/>
        <v>0</v>
      </c>
      <c r="AM36" s="63">
        <f t="shared" si="1"/>
        <v>0</v>
      </c>
      <c r="AN36" s="63">
        <f t="shared" si="1"/>
        <v>0</v>
      </c>
      <c r="AO36" s="63">
        <f t="shared" si="1"/>
        <v>0</v>
      </c>
      <c r="AP36" s="63">
        <f t="shared" si="2"/>
        <v>0</v>
      </c>
      <c r="AQ36" s="63">
        <f t="shared" si="3"/>
        <v>0</v>
      </c>
    </row>
    <row r="37" spans="2:43" x14ac:dyDescent="0.25">
      <c r="B37" s="11" t="s">
        <v>47</v>
      </c>
      <c r="C37" s="86">
        <v>175.456366</v>
      </c>
      <c r="D37" s="86">
        <v>198.30889400000004</v>
      </c>
      <c r="E37" s="86">
        <v>10.80690639</v>
      </c>
      <c r="F37" s="86">
        <v>11.32179633</v>
      </c>
      <c r="G37" s="86">
        <v>17.819738279999996</v>
      </c>
      <c r="H37" s="86">
        <v>12.84697557</v>
      </c>
      <c r="I37" s="86">
        <v>15.169004220000003</v>
      </c>
      <c r="J37" s="86">
        <v>14.205773559999999</v>
      </c>
      <c r="K37" s="86">
        <v>13.869722469999999</v>
      </c>
      <c r="L37" s="86">
        <v>13.715208779999998</v>
      </c>
      <c r="M37" s="86">
        <v>13.13992584</v>
      </c>
      <c r="N37" s="86">
        <v>16.25295289</v>
      </c>
      <c r="O37" s="86">
        <v>22.097185250000003</v>
      </c>
      <c r="P37" s="86">
        <v>30.703431910000003</v>
      </c>
      <c r="Q37" s="86">
        <v>191.94862149000002</v>
      </c>
      <c r="R37" s="86">
        <v>0</v>
      </c>
      <c r="S37" s="86">
        <v>0</v>
      </c>
      <c r="T37" s="86">
        <v>0</v>
      </c>
      <c r="U37" s="86">
        <v>0</v>
      </c>
      <c r="V37" s="86">
        <v>0</v>
      </c>
      <c r="W37" s="86">
        <v>0</v>
      </c>
      <c r="X37" s="86">
        <v>0</v>
      </c>
      <c r="Y37" s="86">
        <v>0</v>
      </c>
      <c r="Z37" s="86">
        <v>0</v>
      </c>
      <c r="AA37" s="86">
        <v>0</v>
      </c>
      <c r="AB37" s="86">
        <v>0</v>
      </c>
      <c r="AC37" s="86">
        <v>0</v>
      </c>
      <c r="AD37" s="86">
        <v>0</v>
      </c>
      <c r="AE37" s="63">
        <f t="shared" si="1"/>
        <v>10.80690639</v>
      </c>
      <c r="AF37" s="63">
        <f t="shared" si="1"/>
        <v>11.32179633</v>
      </c>
      <c r="AG37" s="63">
        <f t="shared" si="1"/>
        <v>17.819738279999996</v>
      </c>
      <c r="AH37" s="63">
        <f t="shared" si="1"/>
        <v>12.84697557</v>
      </c>
      <c r="AI37" s="63">
        <f t="shared" si="1"/>
        <v>15.169004220000003</v>
      </c>
      <c r="AJ37" s="63">
        <f t="shared" si="1"/>
        <v>14.205773559999999</v>
      </c>
      <c r="AK37" s="63">
        <f t="shared" si="1"/>
        <v>13.869722469999999</v>
      </c>
      <c r="AL37" s="63">
        <f t="shared" si="1"/>
        <v>13.715208779999998</v>
      </c>
      <c r="AM37" s="63">
        <f t="shared" si="1"/>
        <v>13.13992584</v>
      </c>
      <c r="AN37" s="63">
        <f t="shared" si="1"/>
        <v>16.25295289</v>
      </c>
      <c r="AO37" s="63">
        <f t="shared" si="1"/>
        <v>22.097185250000003</v>
      </c>
      <c r="AP37" s="63">
        <f t="shared" si="2"/>
        <v>30.703431910000003</v>
      </c>
      <c r="AQ37" s="63">
        <f t="shared" si="3"/>
        <v>191.94862149000002</v>
      </c>
    </row>
    <row r="38" spans="2:43" x14ac:dyDescent="0.25">
      <c r="B38" s="11" t="s">
        <v>48</v>
      </c>
      <c r="C38" s="86">
        <v>200</v>
      </c>
      <c r="D38" s="86">
        <v>200</v>
      </c>
      <c r="E38" s="86">
        <v>14.06367597</v>
      </c>
      <c r="F38" s="86">
        <v>13.92179808</v>
      </c>
      <c r="G38" s="86">
        <v>14.01603008</v>
      </c>
      <c r="H38" s="86">
        <v>13.86340088</v>
      </c>
      <c r="I38" s="86">
        <v>14.092684609999999</v>
      </c>
      <c r="J38" s="86">
        <v>14.275987650000001</v>
      </c>
      <c r="K38" s="86">
        <v>14.47933334</v>
      </c>
      <c r="L38" s="86">
        <v>14.68293422</v>
      </c>
      <c r="M38" s="86">
        <v>15.761359089999999</v>
      </c>
      <c r="N38" s="86">
        <v>15.77635909</v>
      </c>
      <c r="O38" s="86">
        <v>28.57493595</v>
      </c>
      <c r="P38" s="86">
        <v>26.306672740000003</v>
      </c>
      <c r="Q38" s="86">
        <v>199.81517169999998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63">
        <f t="shared" si="1"/>
        <v>14.06367597</v>
      </c>
      <c r="AF38" s="63">
        <f t="shared" si="1"/>
        <v>13.92179808</v>
      </c>
      <c r="AG38" s="63">
        <f t="shared" si="1"/>
        <v>14.01603008</v>
      </c>
      <c r="AH38" s="63">
        <f t="shared" si="1"/>
        <v>13.86340088</v>
      </c>
      <c r="AI38" s="63">
        <f t="shared" si="1"/>
        <v>14.092684609999999</v>
      </c>
      <c r="AJ38" s="63">
        <f t="shared" si="1"/>
        <v>14.275987650000001</v>
      </c>
      <c r="AK38" s="63">
        <f t="shared" si="1"/>
        <v>14.47933334</v>
      </c>
      <c r="AL38" s="63">
        <f t="shared" si="1"/>
        <v>14.68293422</v>
      </c>
      <c r="AM38" s="63">
        <f t="shared" si="1"/>
        <v>15.761359089999999</v>
      </c>
      <c r="AN38" s="63">
        <f t="shared" si="1"/>
        <v>15.77635909</v>
      </c>
      <c r="AO38" s="63">
        <f t="shared" si="1"/>
        <v>28.57493595</v>
      </c>
      <c r="AP38" s="63">
        <f t="shared" si="2"/>
        <v>26.306672740000003</v>
      </c>
      <c r="AQ38" s="63">
        <f t="shared" si="3"/>
        <v>199.81517169999998</v>
      </c>
    </row>
    <row r="39" spans="2:43" x14ac:dyDescent="0.25">
      <c r="B39" s="11" t="s">
        <v>49</v>
      </c>
      <c r="C39" s="86">
        <v>366.30268100000001</v>
      </c>
      <c r="D39" s="86">
        <v>386.30268100000001</v>
      </c>
      <c r="E39" s="86">
        <v>6.6310753399999998</v>
      </c>
      <c r="F39" s="86">
        <v>7.4436642800000001</v>
      </c>
      <c r="G39" s="86">
        <v>6.9808937000000002</v>
      </c>
      <c r="H39" s="86">
        <v>6.2509719199999996</v>
      </c>
      <c r="I39" s="86">
        <v>8.2176010900000005</v>
      </c>
      <c r="J39" s="86">
        <v>7.1635661700000002</v>
      </c>
      <c r="K39" s="86">
        <v>8.9338054200000006</v>
      </c>
      <c r="L39" s="86">
        <v>11.61091933</v>
      </c>
      <c r="M39" s="86">
        <v>6.8648839100000005</v>
      </c>
      <c r="N39" s="86">
        <v>11.300612289999997</v>
      </c>
      <c r="O39" s="86">
        <v>9.5460938899999999</v>
      </c>
      <c r="P39" s="86">
        <v>12.18129875</v>
      </c>
      <c r="Q39" s="86">
        <v>103.12538609000001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63">
        <f t="shared" si="1"/>
        <v>6.6310753399999998</v>
      </c>
      <c r="AF39" s="63">
        <f t="shared" si="1"/>
        <v>7.4436642800000001</v>
      </c>
      <c r="AG39" s="63">
        <f t="shared" si="1"/>
        <v>6.9808937000000002</v>
      </c>
      <c r="AH39" s="63">
        <f t="shared" si="1"/>
        <v>6.2509719199999996</v>
      </c>
      <c r="AI39" s="63">
        <f t="shared" si="1"/>
        <v>8.2176010900000005</v>
      </c>
      <c r="AJ39" s="63">
        <f t="shared" si="1"/>
        <v>7.1635661700000002</v>
      </c>
      <c r="AK39" s="63">
        <f t="shared" si="1"/>
        <v>8.9338054200000006</v>
      </c>
      <c r="AL39" s="63">
        <f t="shared" si="1"/>
        <v>11.61091933</v>
      </c>
      <c r="AM39" s="63">
        <f t="shared" si="1"/>
        <v>6.8648839100000005</v>
      </c>
      <c r="AN39" s="63">
        <f t="shared" si="1"/>
        <v>11.300612289999997</v>
      </c>
      <c r="AO39" s="63">
        <f t="shared" si="1"/>
        <v>9.5460938899999999</v>
      </c>
      <c r="AP39" s="63">
        <f t="shared" si="2"/>
        <v>12.18129875</v>
      </c>
      <c r="AQ39" s="63">
        <f t="shared" si="3"/>
        <v>103.12538609000001</v>
      </c>
    </row>
    <row r="40" spans="2:43" x14ac:dyDescent="0.25">
      <c r="B40" s="11" t="s">
        <v>50</v>
      </c>
      <c r="C40" s="86">
        <v>16.399547999999999</v>
      </c>
      <c r="D40" s="86">
        <v>16.399547999999999</v>
      </c>
      <c r="E40" s="86">
        <v>0.81908424000000002</v>
      </c>
      <c r="F40" s="86">
        <v>0.81908424000000002</v>
      </c>
      <c r="G40" s="86">
        <v>0.83640773999999996</v>
      </c>
      <c r="H40" s="86">
        <v>0.83640773999999996</v>
      </c>
      <c r="I40" s="86">
        <v>1.6224093100000001</v>
      </c>
      <c r="J40" s="86">
        <v>0.83746507000000003</v>
      </c>
      <c r="K40" s="86">
        <v>0.89190236999999994</v>
      </c>
      <c r="L40" s="86">
        <v>0.85948818000000005</v>
      </c>
      <c r="M40" s="86">
        <v>0.86113901999999998</v>
      </c>
      <c r="N40" s="86">
        <v>0.85894311999999995</v>
      </c>
      <c r="O40" s="86">
        <v>2.6874197500000006</v>
      </c>
      <c r="P40" s="86">
        <v>0.86269190000000007</v>
      </c>
      <c r="Q40" s="86">
        <v>12.792442679999999</v>
      </c>
      <c r="R40" s="86">
        <v>0</v>
      </c>
      <c r="S40" s="86">
        <v>0</v>
      </c>
      <c r="T40" s="86">
        <v>0</v>
      </c>
      <c r="U40" s="86">
        <v>0</v>
      </c>
      <c r="V40" s="86">
        <v>0</v>
      </c>
      <c r="W40" s="86">
        <v>0</v>
      </c>
      <c r="X40" s="86">
        <v>0</v>
      </c>
      <c r="Y40" s="86">
        <v>0</v>
      </c>
      <c r="Z40" s="86">
        <v>0</v>
      </c>
      <c r="AA40" s="86">
        <v>0</v>
      </c>
      <c r="AB40" s="86">
        <v>0</v>
      </c>
      <c r="AC40" s="86">
        <v>0</v>
      </c>
      <c r="AD40" s="86">
        <v>0</v>
      </c>
      <c r="AE40" s="63">
        <f t="shared" si="1"/>
        <v>0.81908424000000002</v>
      </c>
      <c r="AF40" s="63">
        <f t="shared" si="1"/>
        <v>0.81908424000000002</v>
      </c>
      <c r="AG40" s="63">
        <f t="shared" si="1"/>
        <v>0.83640773999999996</v>
      </c>
      <c r="AH40" s="63">
        <f t="shared" si="1"/>
        <v>0.83640773999999996</v>
      </c>
      <c r="AI40" s="63">
        <f t="shared" si="1"/>
        <v>1.6224093100000001</v>
      </c>
      <c r="AJ40" s="63">
        <f t="shared" si="1"/>
        <v>0.83746507000000003</v>
      </c>
      <c r="AK40" s="63">
        <f t="shared" si="1"/>
        <v>0.89190236999999994</v>
      </c>
      <c r="AL40" s="63">
        <f t="shared" si="1"/>
        <v>0.85948818000000005</v>
      </c>
      <c r="AM40" s="63">
        <f t="shared" si="1"/>
        <v>0.86113901999999998</v>
      </c>
      <c r="AN40" s="63">
        <f t="shared" si="1"/>
        <v>0.85894311999999995</v>
      </c>
      <c r="AO40" s="63">
        <f t="shared" si="1"/>
        <v>2.6874197500000006</v>
      </c>
      <c r="AP40" s="63">
        <f t="shared" si="2"/>
        <v>0.86269190000000007</v>
      </c>
      <c r="AQ40" s="63">
        <f t="shared" si="3"/>
        <v>12.792442679999999</v>
      </c>
    </row>
    <row r="41" spans="2:43" x14ac:dyDescent="0.25">
      <c r="B41" s="11" t="s">
        <v>51</v>
      </c>
      <c r="C41" s="86">
        <v>226.92756199999999</v>
      </c>
      <c r="D41" s="86">
        <v>226.92756199999999</v>
      </c>
      <c r="E41" s="86">
        <v>7.5628962199999989</v>
      </c>
      <c r="F41" s="86">
        <v>12.782804800000001</v>
      </c>
      <c r="G41" s="86">
        <v>15.14934087</v>
      </c>
      <c r="H41" s="86">
        <v>8.23160895</v>
      </c>
      <c r="I41" s="86">
        <v>15.113162000000001</v>
      </c>
      <c r="J41" s="86">
        <v>13.001870580000002</v>
      </c>
      <c r="K41" s="86">
        <v>11.672611160000002</v>
      </c>
      <c r="L41" s="86">
        <v>13.225823869999999</v>
      </c>
      <c r="M41" s="86">
        <v>13.0379573</v>
      </c>
      <c r="N41" s="86">
        <v>17.552174010000002</v>
      </c>
      <c r="O41" s="86">
        <v>16.363916769999999</v>
      </c>
      <c r="P41" s="86">
        <v>32.076848660000003</v>
      </c>
      <c r="Q41" s="86">
        <v>175.77101518999999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63">
        <f t="shared" si="1"/>
        <v>7.5628962199999989</v>
      </c>
      <c r="AF41" s="63">
        <f t="shared" si="1"/>
        <v>12.782804800000001</v>
      </c>
      <c r="AG41" s="63">
        <f t="shared" si="1"/>
        <v>15.14934087</v>
      </c>
      <c r="AH41" s="63">
        <f t="shared" si="1"/>
        <v>8.23160895</v>
      </c>
      <c r="AI41" s="63">
        <f t="shared" si="1"/>
        <v>15.113162000000001</v>
      </c>
      <c r="AJ41" s="63">
        <f t="shared" si="1"/>
        <v>13.001870580000002</v>
      </c>
      <c r="AK41" s="63">
        <f t="shared" si="1"/>
        <v>11.672611160000002</v>
      </c>
      <c r="AL41" s="63">
        <f t="shared" si="1"/>
        <v>13.225823869999999</v>
      </c>
      <c r="AM41" s="63">
        <f t="shared" si="1"/>
        <v>13.0379573</v>
      </c>
      <c r="AN41" s="63">
        <f t="shared" si="1"/>
        <v>17.552174010000002</v>
      </c>
      <c r="AO41" s="63">
        <f t="shared" si="1"/>
        <v>16.363916769999999</v>
      </c>
      <c r="AP41" s="63">
        <f t="shared" si="2"/>
        <v>32.076848660000003</v>
      </c>
      <c r="AQ41" s="63">
        <f t="shared" si="3"/>
        <v>175.77101518999999</v>
      </c>
    </row>
    <row r="42" spans="2:43" x14ac:dyDescent="0.25">
      <c r="B42" s="11" t="s">
        <v>52</v>
      </c>
      <c r="C42" s="86">
        <v>805.82740899999999</v>
      </c>
      <c r="D42" s="86">
        <v>880.82740899999999</v>
      </c>
      <c r="E42" s="86">
        <v>34.940215170000002</v>
      </c>
      <c r="F42" s="86">
        <v>49.659094689999996</v>
      </c>
      <c r="G42" s="86">
        <v>44.257146740000003</v>
      </c>
      <c r="H42" s="86">
        <v>60.463776280000005</v>
      </c>
      <c r="I42" s="86">
        <v>46.913932960000004</v>
      </c>
      <c r="J42" s="86">
        <v>61.805018379999993</v>
      </c>
      <c r="K42" s="86">
        <v>52.591877939999989</v>
      </c>
      <c r="L42" s="86">
        <v>56.909787959999996</v>
      </c>
      <c r="M42" s="86">
        <v>74.023930640000017</v>
      </c>
      <c r="N42" s="86">
        <v>63.939448470000009</v>
      </c>
      <c r="O42" s="86">
        <v>100.94159801000001</v>
      </c>
      <c r="P42" s="86">
        <v>125.06435671999998</v>
      </c>
      <c r="Q42" s="86">
        <v>771.51018396000006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63">
        <f t="shared" si="1"/>
        <v>34.940215170000002</v>
      </c>
      <c r="AF42" s="63">
        <f t="shared" si="1"/>
        <v>49.659094689999996</v>
      </c>
      <c r="AG42" s="63">
        <f t="shared" si="1"/>
        <v>44.257146740000003</v>
      </c>
      <c r="AH42" s="63">
        <f t="shared" si="1"/>
        <v>60.463776280000005</v>
      </c>
      <c r="AI42" s="63">
        <f t="shared" si="1"/>
        <v>46.913932960000004</v>
      </c>
      <c r="AJ42" s="63">
        <f t="shared" si="1"/>
        <v>61.805018379999993</v>
      </c>
      <c r="AK42" s="63">
        <f t="shared" si="1"/>
        <v>52.591877939999989</v>
      </c>
      <c r="AL42" s="63">
        <f t="shared" si="1"/>
        <v>56.909787959999996</v>
      </c>
      <c r="AM42" s="63">
        <f t="shared" si="1"/>
        <v>74.023930640000017</v>
      </c>
      <c r="AN42" s="63">
        <f t="shared" si="1"/>
        <v>63.939448470000009</v>
      </c>
      <c r="AO42" s="63">
        <f t="shared" si="1"/>
        <v>100.94159801000001</v>
      </c>
      <c r="AP42" s="63">
        <f t="shared" si="2"/>
        <v>125.06435671999998</v>
      </c>
      <c r="AQ42" s="63">
        <f t="shared" si="3"/>
        <v>771.51018396000006</v>
      </c>
    </row>
    <row r="43" spans="2:43" x14ac:dyDescent="0.25">
      <c r="B43" s="11" t="s">
        <v>53</v>
      </c>
      <c r="C43" s="86">
        <v>57.356346000000002</v>
      </c>
      <c r="D43" s="86">
        <v>57.356346000000002</v>
      </c>
      <c r="E43" s="86">
        <v>2.6407091999999999</v>
      </c>
      <c r="F43" s="86">
        <v>2.9936854700000004</v>
      </c>
      <c r="G43" s="86">
        <v>3.0045940700000004</v>
      </c>
      <c r="H43" s="86">
        <v>2.8914169900000002</v>
      </c>
      <c r="I43" s="86">
        <v>2.9427591300000007</v>
      </c>
      <c r="J43" s="86">
        <v>3.01691267</v>
      </c>
      <c r="K43" s="86">
        <v>3.8016628699999999</v>
      </c>
      <c r="L43" s="86">
        <v>4.5603474600000009</v>
      </c>
      <c r="M43" s="86">
        <v>3.2745147700000001</v>
      </c>
      <c r="N43" s="86">
        <v>3.3108374</v>
      </c>
      <c r="O43" s="86">
        <v>11.353117220000001</v>
      </c>
      <c r="P43" s="86">
        <v>5.5165229800000004</v>
      </c>
      <c r="Q43" s="86">
        <v>49.30708022999999</v>
      </c>
      <c r="R43" s="86">
        <v>0</v>
      </c>
      <c r="S43" s="86">
        <v>0</v>
      </c>
      <c r="T43" s="86">
        <v>0</v>
      </c>
      <c r="U43" s="86">
        <v>0</v>
      </c>
      <c r="V43" s="86">
        <v>0</v>
      </c>
      <c r="W43" s="86">
        <v>0</v>
      </c>
      <c r="X43" s="86">
        <v>0</v>
      </c>
      <c r="Y43" s="86">
        <v>0</v>
      </c>
      <c r="Z43" s="86">
        <v>0</v>
      </c>
      <c r="AA43" s="86">
        <v>0</v>
      </c>
      <c r="AB43" s="86">
        <v>0</v>
      </c>
      <c r="AC43" s="86">
        <v>0</v>
      </c>
      <c r="AD43" s="86">
        <v>0</v>
      </c>
      <c r="AE43" s="63">
        <f t="shared" si="1"/>
        <v>2.6407091999999999</v>
      </c>
      <c r="AF43" s="63">
        <f t="shared" ref="AF43:AF68" si="4">F43+S43</f>
        <v>2.9936854700000004</v>
      </c>
      <c r="AG43" s="63">
        <f t="shared" ref="AG43:AG68" si="5">G43+T43</f>
        <v>3.0045940700000004</v>
      </c>
      <c r="AH43" s="63">
        <f t="shared" ref="AH43:AH68" si="6">H43+U43</f>
        <v>2.8914169900000002</v>
      </c>
      <c r="AI43" s="63">
        <f t="shared" ref="AI43:AI68" si="7">I43+V43</f>
        <v>2.9427591300000007</v>
      </c>
      <c r="AJ43" s="63">
        <f t="shared" ref="AJ43:AJ68" si="8">J43+W43</f>
        <v>3.01691267</v>
      </c>
      <c r="AK43" s="63">
        <f t="shared" ref="AK43:AK68" si="9">K43+X43</f>
        <v>3.8016628699999999</v>
      </c>
      <c r="AL43" s="63">
        <f t="shared" ref="AL43:AL68" si="10">L43+Y43</f>
        <v>4.5603474600000009</v>
      </c>
      <c r="AM43" s="63">
        <f t="shared" ref="AM43:AM68" si="11">M43+Z43</f>
        <v>3.2745147700000001</v>
      </c>
      <c r="AN43" s="63">
        <f t="shared" ref="AN43:AN68" si="12">N43+AA43</f>
        <v>3.3108374</v>
      </c>
      <c r="AO43" s="63">
        <f t="shared" ref="AO43:AO68" si="13">O43+AB43</f>
        <v>11.353117220000001</v>
      </c>
      <c r="AP43" s="63">
        <f t="shared" si="2"/>
        <v>5.5165229800000004</v>
      </c>
      <c r="AQ43" s="63">
        <f t="shared" si="3"/>
        <v>49.30708022999999</v>
      </c>
    </row>
    <row r="44" spans="2:43" x14ac:dyDescent="0.25">
      <c r="B44" s="11" t="s">
        <v>54</v>
      </c>
      <c r="C44" s="86">
        <v>134.331784</v>
      </c>
      <c r="D44" s="86">
        <v>134.331784</v>
      </c>
      <c r="E44" s="86">
        <v>6.0993607499999998</v>
      </c>
      <c r="F44" s="86">
        <v>8.4480989100000006</v>
      </c>
      <c r="G44" s="86">
        <v>7.9414445299999992</v>
      </c>
      <c r="H44" s="86">
        <v>10.190689769999999</v>
      </c>
      <c r="I44" s="86">
        <v>8.745464860000002</v>
      </c>
      <c r="J44" s="86">
        <v>8.63381036</v>
      </c>
      <c r="K44" s="86">
        <v>9.556804060000001</v>
      </c>
      <c r="L44" s="86">
        <v>9.9711226800000006</v>
      </c>
      <c r="M44" s="86">
        <v>7.5544788700000014</v>
      </c>
      <c r="N44" s="86">
        <v>9.5418870900000012</v>
      </c>
      <c r="O44" s="86">
        <v>21.437114899999997</v>
      </c>
      <c r="P44" s="86">
        <v>19.277319600000002</v>
      </c>
      <c r="Q44" s="86">
        <v>127.39759637999997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63">
        <f t="shared" si="1"/>
        <v>6.0993607499999998</v>
      </c>
      <c r="AF44" s="63">
        <f t="shared" si="4"/>
        <v>8.4480989100000006</v>
      </c>
      <c r="AG44" s="63">
        <f t="shared" si="5"/>
        <v>7.9414445299999992</v>
      </c>
      <c r="AH44" s="63">
        <f t="shared" si="6"/>
        <v>10.190689769999999</v>
      </c>
      <c r="AI44" s="63">
        <f t="shared" si="7"/>
        <v>8.745464860000002</v>
      </c>
      <c r="AJ44" s="63">
        <f t="shared" si="8"/>
        <v>8.63381036</v>
      </c>
      <c r="AK44" s="63">
        <f t="shared" si="9"/>
        <v>9.556804060000001</v>
      </c>
      <c r="AL44" s="63">
        <f t="shared" si="10"/>
        <v>9.9711226800000006</v>
      </c>
      <c r="AM44" s="63">
        <f t="shared" si="11"/>
        <v>7.5544788700000014</v>
      </c>
      <c r="AN44" s="63">
        <f t="shared" si="12"/>
        <v>9.5418870900000012</v>
      </c>
      <c r="AO44" s="63">
        <f t="shared" si="13"/>
        <v>21.437114899999997</v>
      </c>
      <c r="AP44" s="63">
        <f t="shared" si="2"/>
        <v>19.277319600000002</v>
      </c>
      <c r="AQ44" s="63">
        <f t="shared" si="3"/>
        <v>127.39759637999997</v>
      </c>
    </row>
    <row r="45" spans="2:43" x14ac:dyDescent="0.25">
      <c r="B45" s="11" t="s">
        <v>55</v>
      </c>
      <c r="C45" s="86">
        <v>3520.4445049999999</v>
      </c>
      <c r="D45" s="86">
        <v>3520.4445049999999</v>
      </c>
      <c r="E45" s="86">
        <v>0</v>
      </c>
      <c r="F45" s="86">
        <v>0</v>
      </c>
      <c r="G45" s="86">
        <v>0</v>
      </c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6">
        <v>0</v>
      </c>
      <c r="X45" s="86">
        <v>0</v>
      </c>
      <c r="Y45" s="86">
        <v>0</v>
      </c>
      <c r="Z45" s="86">
        <v>0</v>
      </c>
      <c r="AA45" s="86">
        <v>0</v>
      </c>
      <c r="AB45" s="86">
        <v>0</v>
      </c>
      <c r="AC45" s="86">
        <v>0</v>
      </c>
      <c r="AD45" s="86">
        <v>0</v>
      </c>
      <c r="AE45" s="63">
        <f t="shared" si="1"/>
        <v>0</v>
      </c>
      <c r="AF45" s="63">
        <f t="shared" si="4"/>
        <v>0</v>
      </c>
      <c r="AG45" s="63">
        <f t="shared" si="5"/>
        <v>0</v>
      </c>
      <c r="AH45" s="63">
        <f t="shared" si="6"/>
        <v>0</v>
      </c>
      <c r="AI45" s="63">
        <f t="shared" si="7"/>
        <v>0</v>
      </c>
      <c r="AJ45" s="63">
        <f t="shared" si="8"/>
        <v>0</v>
      </c>
      <c r="AK45" s="63">
        <f t="shared" si="9"/>
        <v>0</v>
      </c>
      <c r="AL45" s="63">
        <f t="shared" si="10"/>
        <v>0</v>
      </c>
      <c r="AM45" s="63">
        <f t="shared" si="11"/>
        <v>0</v>
      </c>
      <c r="AN45" s="63">
        <f t="shared" si="12"/>
        <v>0</v>
      </c>
      <c r="AO45" s="63">
        <f t="shared" si="13"/>
        <v>0</v>
      </c>
      <c r="AP45" s="63">
        <f t="shared" si="2"/>
        <v>0</v>
      </c>
      <c r="AQ45" s="63">
        <f t="shared" si="3"/>
        <v>0</v>
      </c>
    </row>
    <row r="46" spans="2:43" x14ac:dyDescent="0.25">
      <c r="B46" s="11" t="s">
        <v>56</v>
      </c>
      <c r="C46" s="86">
        <v>83.790460999999993</v>
      </c>
      <c r="D46" s="86">
        <v>83.790460999999993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0</v>
      </c>
      <c r="W46" s="86">
        <v>0</v>
      </c>
      <c r="X46" s="86">
        <v>0</v>
      </c>
      <c r="Y46" s="86">
        <v>0</v>
      </c>
      <c r="Z46" s="86">
        <v>0</v>
      </c>
      <c r="AA46" s="86">
        <v>0</v>
      </c>
      <c r="AB46" s="86">
        <v>0</v>
      </c>
      <c r="AC46" s="86">
        <v>0</v>
      </c>
      <c r="AD46" s="86">
        <v>0</v>
      </c>
      <c r="AE46" s="63">
        <f t="shared" si="1"/>
        <v>0</v>
      </c>
      <c r="AF46" s="63">
        <f t="shared" si="4"/>
        <v>0</v>
      </c>
      <c r="AG46" s="63">
        <f t="shared" si="5"/>
        <v>0</v>
      </c>
      <c r="AH46" s="63">
        <f t="shared" si="6"/>
        <v>0</v>
      </c>
      <c r="AI46" s="63">
        <f t="shared" si="7"/>
        <v>0</v>
      </c>
      <c r="AJ46" s="63">
        <f t="shared" si="8"/>
        <v>0</v>
      </c>
      <c r="AK46" s="63">
        <f t="shared" si="9"/>
        <v>0</v>
      </c>
      <c r="AL46" s="63">
        <f t="shared" si="10"/>
        <v>0</v>
      </c>
      <c r="AM46" s="63">
        <f t="shared" si="11"/>
        <v>0</v>
      </c>
      <c r="AN46" s="63">
        <f t="shared" si="12"/>
        <v>0</v>
      </c>
      <c r="AO46" s="63">
        <f t="shared" si="13"/>
        <v>0</v>
      </c>
      <c r="AP46" s="63">
        <f t="shared" si="2"/>
        <v>0</v>
      </c>
      <c r="AQ46" s="63">
        <f t="shared" si="3"/>
        <v>0</v>
      </c>
    </row>
    <row r="47" spans="2:43" x14ac:dyDescent="0.25">
      <c r="B47" s="11" t="s">
        <v>57</v>
      </c>
      <c r="C47" s="86">
        <v>5206.1308349999999</v>
      </c>
      <c r="D47" s="86">
        <v>5206.1308349999999</v>
      </c>
      <c r="E47" s="86">
        <v>0</v>
      </c>
      <c r="F47" s="86">
        <v>0</v>
      </c>
      <c r="G47" s="86">
        <v>0</v>
      </c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63">
        <f t="shared" si="1"/>
        <v>0</v>
      </c>
      <c r="AF47" s="63">
        <f t="shared" si="4"/>
        <v>0</v>
      </c>
      <c r="AG47" s="63">
        <f t="shared" si="5"/>
        <v>0</v>
      </c>
      <c r="AH47" s="63">
        <f t="shared" si="6"/>
        <v>0</v>
      </c>
      <c r="AI47" s="63">
        <f t="shared" si="7"/>
        <v>0</v>
      </c>
      <c r="AJ47" s="63">
        <f t="shared" si="8"/>
        <v>0</v>
      </c>
      <c r="AK47" s="63">
        <f t="shared" si="9"/>
        <v>0</v>
      </c>
      <c r="AL47" s="63">
        <f t="shared" si="10"/>
        <v>0</v>
      </c>
      <c r="AM47" s="63">
        <f t="shared" si="11"/>
        <v>0</v>
      </c>
      <c r="AN47" s="63">
        <f t="shared" si="12"/>
        <v>0</v>
      </c>
      <c r="AO47" s="63">
        <f t="shared" si="13"/>
        <v>0</v>
      </c>
      <c r="AP47" s="63">
        <f t="shared" si="2"/>
        <v>0</v>
      </c>
      <c r="AQ47" s="63">
        <f t="shared" si="3"/>
        <v>0</v>
      </c>
    </row>
    <row r="48" spans="2:43" x14ac:dyDescent="0.25">
      <c r="B48" s="11" t="s">
        <v>58</v>
      </c>
      <c r="C48" s="86">
        <v>5203.2777299999998</v>
      </c>
      <c r="D48" s="86">
        <v>5203.2777299999998</v>
      </c>
      <c r="E48" s="86">
        <v>0</v>
      </c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63">
        <f t="shared" si="1"/>
        <v>0</v>
      </c>
      <c r="AF48" s="63">
        <f t="shared" si="4"/>
        <v>0</v>
      </c>
      <c r="AG48" s="63">
        <f t="shared" si="5"/>
        <v>0</v>
      </c>
      <c r="AH48" s="63">
        <f t="shared" si="6"/>
        <v>0</v>
      </c>
      <c r="AI48" s="63">
        <f t="shared" si="7"/>
        <v>0</v>
      </c>
      <c r="AJ48" s="63">
        <f t="shared" si="8"/>
        <v>0</v>
      </c>
      <c r="AK48" s="63">
        <f t="shared" si="9"/>
        <v>0</v>
      </c>
      <c r="AL48" s="63">
        <f t="shared" si="10"/>
        <v>0</v>
      </c>
      <c r="AM48" s="63">
        <f t="shared" si="11"/>
        <v>0</v>
      </c>
      <c r="AN48" s="63">
        <f t="shared" si="12"/>
        <v>0</v>
      </c>
      <c r="AO48" s="63">
        <f t="shared" si="13"/>
        <v>0</v>
      </c>
      <c r="AP48" s="63">
        <f t="shared" si="2"/>
        <v>0</v>
      </c>
      <c r="AQ48" s="63">
        <f t="shared" si="3"/>
        <v>0</v>
      </c>
    </row>
    <row r="49" spans="2:43" x14ac:dyDescent="0.25">
      <c r="B49" s="11" t="s">
        <v>59</v>
      </c>
      <c r="C49" s="86">
        <v>177.36173500000001</v>
      </c>
      <c r="D49" s="86">
        <v>192.43242699999999</v>
      </c>
      <c r="E49" s="86">
        <v>10.87798364</v>
      </c>
      <c r="F49" s="86">
        <v>12.14026825</v>
      </c>
      <c r="G49" s="86">
        <v>12.839243640000001</v>
      </c>
      <c r="H49" s="86">
        <v>13.782029049999998</v>
      </c>
      <c r="I49" s="86">
        <v>15.864450809999999</v>
      </c>
      <c r="J49" s="86">
        <v>13.862921659999996</v>
      </c>
      <c r="K49" s="86">
        <v>12.544462789999997</v>
      </c>
      <c r="L49" s="86">
        <v>18.509922249999999</v>
      </c>
      <c r="M49" s="86">
        <v>14.77849881</v>
      </c>
      <c r="N49" s="86">
        <v>16.548837120000002</v>
      </c>
      <c r="O49" s="86">
        <v>26.076441060000004</v>
      </c>
      <c r="P49" s="86">
        <v>17.545009910000001</v>
      </c>
      <c r="Q49" s="86">
        <v>185.37006899000002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63">
        <f t="shared" si="1"/>
        <v>10.87798364</v>
      </c>
      <c r="AF49" s="63">
        <f t="shared" si="4"/>
        <v>12.14026825</v>
      </c>
      <c r="AG49" s="63">
        <f t="shared" si="5"/>
        <v>12.839243640000001</v>
      </c>
      <c r="AH49" s="63">
        <f t="shared" si="6"/>
        <v>13.782029049999998</v>
      </c>
      <c r="AI49" s="63">
        <f t="shared" si="7"/>
        <v>15.864450809999999</v>
      </c>
      <c r="AJ49" s="63">
        <f t="shared" si="8"/>
        <v>13.862921659999996</v>
      </c>
      <c r="AK49" s="63">
        <f t="shared" si="9"/>
        <v>12.544462789999997</v>
      </c>
      <c r="AL49" s="63">
        <f t="shared" si="10"/>
        <v>18.509922249999999</v>
      </c>
      <c r="AM49" s="63">
        <f t="shared" si="11"/>
        <v>14.77849881</v>
      </c>
      <c r="AN49" s="63">
        <f t="shared" si="12"/>
        <v>16.548837120000002</v>
      </c>
      <c r="AO49" s="63">
        <f t="shared" si="13"/>
        <v>26.076441060000004</v>
      </c>
      <c r="AP49" s="63">
        <f t="shared" si="2"/>
        <v>17.545009910000001</v>
      </c>
      <c r="AQ49" s="63">
        <f t="shared" si="3"/>
        <v>185.37006899000002</v>
      </c>
    </row>
    <row r="50" spans="2:43" x14ac:dyDescent="0.25">
      <c r="B50" s="11" t="s">
        <v>60</v>
      </c>
      <c r="C50" s="86">
        <v>3792.4449869999999</v>
      </c>
      <c r="D50" s="86">
        <v>3792.4449869999999</v>
      </c>
      <c r="E50" s="86">
        <v>0</v>
      </c>
      <c r="F50" s="86">
        <v>210.35128401999998</v>
      </c>
      <c r="G50" s="86">
        <v>235.87772886999994</v>
      </c>
      <c r="H50" s="86">
        <v>222.18291642</v>
      </c>
      <c r="I50" s="86">
        <v>228.04764065000001</v>
      </c>
      <c r="J50" s="86">
        <v>225.03454312</v>
      </c>
      <c r="K50" s="86">
        <v>0</v>
      </c>
      <c r="L50" s="86">
        <v>471.56024365999997</v>
      </c>
      <c r="M50" s="86">
        <v>235.99301882000006</v>
      </c>
      <c r="N50" s="86">
        <v>282.43014339000001</v>
      </c>
      <c r="O50" s="86">
        <v>52.754217189999999</v>
      </c>
      <c r="P50" s="86">
        <v>1367.9367090599999</v>
      </c>
      <c r="Q50" s="86">
        <v>3532.1684452000004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63">
        <f t="shared" si="1"/>
        <v>0</v>
      </c>
      <c r="AF50" s="63">
        <f t="shared" si="4"/>
        <v>210.35128401999998</v>
      </c>
      <c r="AG50" s="63">
        <f t="shared" si="5"/>
        <v>235.87772886999994</v>
      </c>
      <c r="AH50" s="63">
        <f t="shared" si="6"/>
        <v>222.18291642</v>
      </c>
      <c r="AI50" s="63">
        <f t="shared" si="7"/>
        <v>228.04764065000001</v>
      </c>
      <c r="AJ50" s="63">
        <f t="shared" si="8"/>
        <v>225.03454312</v>
      </c>
      <c r="AK50" s="63">
        <f t="shared" si="9"/>
        <v>0</v>
      </c>
      <c r="AL50" s="63">
        <f t="shared" si="10"/>
        <v>471.56024365999997</v>
      </c>
      <c r="AM50" s="63">
        <f t="shared" si="11"/>
        <v>235.99301882000006</v>
      </c>
      <c r="AN50" s="63">
        <f t="shared" si="12"/>
        <v>282.43014339000001</v>
      </c>
      <c r="AO50" s="63">
        <f t="shared" si="13"/>
        <v>52.754217189999999</v>
      </c>
      <c r="AP50" s="63">
        <f t="shared" si="2"/>
        <v>1367.9367090599999</v>
      </c>
      <c r="AQ50" s="63">
        <f t="shared" si="3"/>
        <v>3532.1684452000004</v>
      </c>
    </row>
    <row r="51" spans="2:43" x14ac:dyDescent="0.25">
      <c r="B51" s="11" t="s">
        <v>61</v>
      </c>
      <c r="C51" s="86">
        <v>114.061582</v>
      </c>
      <c r="D51" s="86">
        <v>114.91091400000001</v>
      </c>
      <c r="E51" s="86">
        <v>7.2153411800000002</v>
      </c>
      <c r="F51" s="86">
        <v>7.7168438300000002</v>
      </c>
      <c r="G51" s="86">
        <v>9.0655206800000006</v>
      </c>
      <c r="H51" s="86">
        <v>7.4564123100000002</v>
      </c>
      <c r="I51" s="86">
        <v>7.5267099500000008</v>
      </c>
      <c r="J51" s="86">
        <v>9.4356767799999997</v>
      </c>
      <c r="K51" s="86">
        <v>7.5834181799999998</v>
      </c>
      <c r="L51" s="86">
        <v>7.6438932200000007</v>
      </c>
      <c r="M51" s="86">
        <v>8.8600541600000007</v>
      </c>
      <c r="N51" s="86">
        <v>7.0878886600000008</v>
      </c>
      <c r="O51" s="86">
        <v>14.301170709999999</v>
      </c>
      <c r="P51" s="86">
        <v>10.687704370000001</v>
      </c>
      <c r="Q51" s="86">
        <v>104.58063403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63">
        <f t="shared" si="1"/>
        <v>7.2153411800000002</v>
      </c>
      <c r="AF51" s="63">
        <f t="shared" si="4"/>
        <v>7.7168438300000002</v>
      </c>
      <c r="AG51" s="63">
        <f t="shared" si="5"/>
        <v>9.0655206800000006</v>
      </c>
      <c r="AH51" s="63">
        <f t="shared" si="6"/>
        <v>7.4564123100000002</v>
      </c>
      <c r="AI51" s="63">
        <f t="shared" si="7"/>
        <v>7.5267099500000008</v>
      </c>
      <c r="AJ51" s="63">
        <f t="shared" si="8"/>
        <v>9.4356767799999997</v>
      </c>
      <c r="AK51" s="63">
        <f t="shared" si="9"/>
        <v>7.5834181799999998</v>
      </c>
      <c r="AL51" s="63">
        <f t="shared" si="10"/>
        <v>7.6438932200000007</v>
      </c>
      <c r="AM51" s="63">
        <f t="shared" si="11"/>
        <v>8.8600541600000007</v>
      </c>
      <c r="AN51" s="63">
        <f t="shared" si="12"/>
        <v>7.0878886600000008</v>
      </c>
      <c r="AO51" s="63">
        <f t="shared" si="13"/>
        <v>14.301170709999999</v>
      </c>
      <c r="AP51" s="63">
        <f t="shared" si="2"/>
        <v>10.687704370000001</v>
      </c>
      <c r="AQ51" s="63">
        <f t="shared" si="3"/>
        <v>104.58063403</v>
      </c>
    </row>
    <row r="52" spans="2:43" x14ac:dyDescent="0.25">
      <c r="B52" s="11" t="s">
        <v>81</v>
      </c>
      <c r="C52" s="86">
        <v>27.622851000000001</v>
      </c>
      <c r="D52" s="86">
        <v>27.622851000000001</v>
      </c>
      <c r="E52" s="86">
        <v>1.3374029300000001</v>
      </c>
      <c r="F52" s="86">
        <v>1.31598609</v>
      </c>
      <c r="G52" s="86">
        <v>2.2834622700000002</v>
      </c>
      <c r="H52" s="86">
        <v>0.42244792999999997</v>
      </c>
      <c r="I52" s="86">
        <v>3.0833687400000001</v>
      </c>
      <c r="J52" s="86">
        <v>2.3779846599999996</v>
      </c>
      <c r="K52" s="86">
        <v>1.3710739199999999</v>
      </c>
      <c r="L52" s="86">
        <v>2.66425592</v>
      </c>
      <c r="M52" s="86">
        <v>2.0372758900000001</v>
      </c>
      <c r="N52" s="86">
        <v>1.4208139199999998</v>
      </c>
      <c r="O52" s="86">
        <v>2.6913615900000005</v>
      </c>
      <c r="P52" s="86">
        <v>3.1906729499999997</v>
      </c>
      <c r="Q52" s="86">
        <v>24.196106810000003</v>
      </c>
      <c r="R52" s="86">
        <v>0</v>
      </c>
      <c r="S52" s="86">
        <v>0</v>
      </c>
      <c r="T52" s="86">
        <v>0</v>
      </c>
      <c r="U52" s="86">
        <v>0</v>
      </c>
      <c r="V52" s="86">
        <v>0</v>
      </c>
      <c r="W52" s="86">
        <v>0</v>
      </c>
      <c r="X52" s="86">
        <v>0</v>
      </c>
      <c r="Y52" s="86">
        <v>0</v>
      </c>
      <c r="Z52" s="86">
        <v>0</v>
      </c>
      <c r="AA52" s="86">
        <v>0</v>
      </c>
      <c r="AB52" s="86">
        <v>0</v>
      </c>
      <c r="AC52" s="86">
        <v>0</v>
      </c>
      <c r="AD52" s="86">
        <v>0</v>
      </c>
      <c r="AE52" s="63">
        <f t="shared" si="1"/>
        <v>1.3374029300000001</v>
      </c>
      <c r="AF52" s="63">
        <f t="shared" si="4"/>
        <v>1.31598609</v>
      </c>
      <c r="AG52" s="63">
        <f t="shared" si="5"/>
        <v>2.2834622700000002</v>
      </c>
      <c r="AH52" s="63">
        <f t="shared" si="6"/>
        <v>0.42244792999999997</v>
      </c>
      <c r="AI52" s="63">
        <f t="shared" si="7"/>
        <v>3.0833687400000001</v>
      </c>
      <c r="AJ52" s="63">
        <f t="shared" si="8"/>
        <v>2.3779846599999996</v>
      </c>
      <c r="AK52" s="63">
        <f t="shared" si="9"/>
        <v>1.3710739199999999</v>
      </c>
      <c r="AL52" s="63">
        <f t="shared" si="10"/>
        <v>2.66425592</v>
      </c>
      <c r="AM52" s="63">
        <f t="shared" si="11"/>
        <v>2.0372758900000001</v>
      </c>
      <c r="AN52" s="63">
        <f t="shared" si="12"/>
        <v>1.4208139199999998</v>
      </c>
      <c r="AO52" s="63">
        <f t="shared" si="13"/>
        <v>2.6913615900000005</v>
      </c>
      <c r="AP52" s="63">
        <f t="shared" si="2"/>
        <v>3.1906729499999997</v>
      </c>
      <c r="AQ52" s="63">
        <f t="shared" si="3"/>
        <v>24.196106810000003</v>
      </c>
    </row>
    <row r="53" spans="2:43" x14ac:dyDescent="0.25">
      <c r="B53" s="11" t="s">
        <v>62</v>
      </c>
      <c r="C53" s="86">
        <v>66.876262999999994</v>
      </c>
      <c r="D53" s="86">
        <v>66.876262999999994</v>
      </c>
      <c r="E53" s="86">
        <v>3.4324822699999999</v>
      </c>
      <c r="F53" s="86">
        <v>3.5508557199999999</v>
      </c>
      <c r="G53" s="86">
        <v>5.1059751699999998</v>
      </c>
      <c r="H53" s="86">
        <v>4.5057968800000001</v>
      </c>
      <c r="I53" s="86">
        <v>3.4337517100000006</v>
      </c>
      <c r="J53" s="86">
        <v>3.7366504499999995</v>
      </c>
      <c r="K53" s="86">
        <v>6.1979750999999998</v>
      </c>
      <c r="L53" s="86">
        <v>3.6010135499999998</v>
      </c>
      <c r="M53" s="86">
        <v>3.9670840800000002</v>
      </c>
      <c r="N53" s="86">
        <v>3.4053959700000003</v>
      </c>
      <c r="O53" s="86">
        <v>8.1982714300000001</v>
      </c>
      <c r="P53" s="86">
        <v>7.8583998499999996</v>
      </c>
      <c r="Q53" s="86">
        <v>56.993652179999991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63">
        <f t="shared" si="1"/>
        <v>3.4324822699999999</v>
      </c>
      <c r="AF53" s="63">
        <f t="shared" si="4"/>
        <v>3.5508557199999999</v>
      </c>
      <c r="AG53" s="63">
        <f t="shared" si="5"/>
        <v>5.1059751699999998</v>
      </c>
      <c r="AH53" s="63">
        <f t="shared" si="6"/>
        <v>4.5057968800000001</v>
      </c>
      <c r="AI53" s="63">
        <f t="shared" si="7"/>
        <v>3.4337517100000006</v>
      </c>
      <c r="AJ53" s="63">
        <f t="shared" si="8"/>
        <v>3.7366504499999995</v>
      </c>
      <c r="AK53" s="63">
        <f t="shared" si="9"/>
        <v>6.1979750999999998</v>
      </c>
      <c r="AL53" s="63">
        <f t="shared" si="10"/>
        <v>3.6010135499999998</v>
      </c>
      <c r="AM53" s="63">
        <f t="shared" si="11"/>
        <v>3.9670840800000002</v>
      </c>
      <c r="AN53" s="63">
        <f t="shared" si="12"/>
        <v>3.4053959700000003</v>
      </c>
      <c r="AO53" s="63">
        <f t="shared" si="13"/>
        <v>8.1982714300000001</v>
      </c>
      <c r="AP53" s="63">
        <f t="shared" si="2"/>
        <v>7.8583998499999996</v>
      </c>
      <c r="AQ53" s="63">
        <f t="shared" si="3"/>
        <v>56.993652179999991</v>
      </c>
    </row>
    <row r="54" spans="2:43" x14ac:dyDescent="0.25">
      <c r="B54" s="11" t="s">
        <v>63</v>
      </c>
      <c r="C54" s="86">
        <v>158.61465699999999</v>
      </c>
      <c r="D54" s="86">
        <v>166.229657</v>
      </c>
      <c r="E54" s="86">
        <v>8.5468525</v>
      </c>
      <c r="F54" s="86">
        <v>11.38614091</v>
      </c>
      <c r="G54" s="86">
        <v>10.533455010000001</v>
      </c>
      <c r="H54" s="86">
        <v>8.6691154299999997</v>
      </c>
      <c r="I54" s="86">
        <v>10.920995440000002</v>
      </c>
      <c r="J54" s="86">
        <v>10.179595419999998</v>
      </c>
      <c r="K54" s="86">
        <v>10.277173489999999</v>
      </c>
      <c r="L54" s="86">
        <v>9.6216875299999991</v>
      </c>
      <c r="M54" s="86">
        <v>10.2204879</v>
      </c>
      <c r="N54" s="86">
        <v>11.03381577</v>
      </c>
      <c r="O54" s="86">
        <v>19.34258719</v>
      </c>
      <c r="P54" s="86">
        <v>29.046797359999999</v>
      </c>
      <c r="Q54" s="86">
        <v>149.77870394999999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63">
        <f t="shared" si="1"/>
        <v>8.5468525</v>
      </c>
      <c r="AF54" s="63">
        <f t="shared" si="4"/>
        <v>11.38614091</v>
      </c>
      <c r="AG54" s="63">
        <f t="shared" si="5"/>
        <v>10.533455010000001</v>
      </c>
      <c r="AH54" s="63">
        <f t="shared" si="6"/>
        <v>8.6691154299999997</v>
      </c>
      <c r="AI54" s="63">
        <f t="shared" si="7"/>
        <v>10.920995440000002</v>
      </c>
      <c r="AJ54" s="63">
        <f t="shared" si="8"/>
        <v>10.179595419999998</v>
      </c>
      <c r="AK54" s="63">
        <f t="shared" si="9"/>
        <v>10.277173489999999</v>
      </c>
      <c r="AL54" s="63">
        <f t="shared" si="10"/>
        <v>9.6216875299999991</v>
      </c>
      <c r="AM54" s="63">
        <f t="shared" si="11"/>
        <v>10.2204879</v>
      </c>
      <c r="AN54" s="63">
        <f t="shared" si="12"/>
        <v>11.03381577</v>
      </c>
      <c r="AO54" s="63">
        <f t="shared" si="13"/>
        <v>19.34258719</v>
      </c>
      <c r="AP54" s="63">
        <f t="shared" si="2"/>
        <v>29.046797359999999</v>
      </c>
      <c r="AQ54" s="63">
        <f t="shared" si="3"/>
        <v>149.77870394999999</v>
      </c>
    </row>
    <row r="55" spans="2:43" x14ac:dyDescent="0.25">
      <c r="B55" s="11" t="s">
        <v>64</v>
      </c>
      <c r="C55" s="86">
        <v>465.55917899999997</v>
      </c>
      <c r="D55" s="86">
        <v>465.5591789999998</v>
      </c>
      <c r="E55" s="86">
        <v>30.895251819999999</v>
      </c>
      <c r="F55" s="86">
        <v>38.099160809999994</v>
      </c>
      <c r="G55" s="86">
        <v>35.024247360000004</v>
      </c>
      <c r="H55" s="86">
        <v>33.972354090000003</v>
      </c>
      <c r="I55" s="86">
        <v>36.092665359999998</v>
      </c>
      <c r="J55" s="86">
        <v>36.033739719999993</v>
      </c>
      <c r="K55" s="86">
        <v>41.87756627000001</v>
      </c>
      <c r="L55" s="86">
        <v>37.19596588000001</v>
      </c>
      <c r="M55" s="86">
        <v>40.471325719999996</v>
      </c>
      <c r="N55" s="86">
        <v>38.326418940000003</v>
      </c>
      <c r="O55" s="86">
        <v>62.688817839999992</v>
      </c>
      <c r="P55" s="86">
        <v>34.88166519</v>
      </c>
      <c r="Q55" s="86">
        <v>465.55917899999992</v>
      </c>
      <c r="R55" s="86">
        <v>0</v>
      </c>
      <c r="S55" s="86">
        <v>0</v>
      </c>
      <c r="T55" s="86">
        <v>0</v>
      </c>
      <c r="U55" s="86">
        <v>0</v>
      </c>
      <c r="V55" s="86">
        <v>0</v>
      </c>
      <c r="W55" s="86">
        <v>0</v>
      </c>
      <c r="X55" s="86">
        <v>0</v>
      </c>
      <c r="Y55" s="86">
        <v>0</v>
      </c>
      <c r="Z55" s="86">
        <v>0</v>
      </c>
      <c r="AA55" s="86">
        <v>0</v>
      </c>
      <c r="AB55" s="86">
        <v>0</v>
      </c>
      <c r="AC55" s="86">
        <v>0</v>
      </c>
      <c r="AD55" s="86">
        <v>0</v>
      </c>
      <c r="AE55" s="63">
        <f t="shared" si="1"/>
        <v>30.895251819999999</v>
      </c>
      <c r="AF55" s="63">
        <f t="shared" si="4"/>
        <v>38.099160809999994</v>
      </c>
      <c r="AG55" s="63">
        <f t="shared" si="5"/>
        <v>35.024247360000004</v>
      </c>
      <c r="AH55" s="63">
        <f t="shared" si="6"/>
        <v>33.972354090000003</v>
      </c>
      <c r="AI55" s="63">
        <f t="shared" si="7"/>
        <v>36.092665359999998</v>
      </c>
      <c r="AJ55" s="63">
        <f t="shared" si="8"/>
        <v>36.033739719999993</v>
      </c>
      <c r="AK55" s="63">
        <f t="shared" si="9"/>
        <v>41.87756627000001</v>
      </c>
      <c r="AL55" s="63">
        <f t="shared" si="10"/>
        <v>37.19596588000001</v>
      </c>
      <c r="AM55" s="63">
        <f t="shared" si="11"/>
        <v>40.471325719999996</v>
      </c>
      <c r="AN55" s="63">
        <f t="shared" si="12"/>
        <v>38.326418940000003</v>
      </c>
      <c r="AO55" s="63">
        <f t="shared" si="13"/>
        <v>62.688817839999992</v>
      </c>
      <c r="AP55" s="63">
        <f t="shared" si="2"/>
        <v>34.88166519</v>
      </c>
      <c r="AQ55" s="63">
        <f t="shared" si="3"/>
        <v>465.55917899999992</v>
      </c>
    </row>
    <row r="56" spans="2:43" x14ac:dyDescent="0.25">
      <c r="B56" s="11" t="s">
        <v>65</v>
      </c>
      <c r="C56" s="86">
        <v>230.23322200000001</v>
      </c>
      <c r="D56" s="86">
        <v>236.16725581</v>
      </c>
      <c r="E56" s="86">
        <v>12.278015740000001</v>
      </c>
      <c r="F56" s="86">
        <v>11.171414890000001</v>
      </c>
      <c r="G56" s="86">
        <v>17.22183974</v>
      </c>
      <c r="H56" s="86">
        <v>11.503478659999999</v>
      </c>
      <c r="I56" s="86">
        <v>11.86681712</v>
      </c>
      <c r="J56" s="86">
        <v>14.590444460000002</v>
      </c>
      <c r="K56" s="86">
        <v>13.798699889999998</v>
      </c>
      <c r="L56" s="86">
        <v>15.971458190000002</v>
      </c>
      <c r="M56" s="86">
        <v>12.61107647</v>
      </c>
      <c r="N56" s="86">
        <v>14.695081070000001</v>
      </c>
      <c r="O56" s="86">
        <v>23.392906019999998</v>
      </c>
      <c r="P56" s="86">
        <v>26.737673910000002</v>
      </c>
      <c r="Q56" s="86">
        <v>185.83890615999999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63">
        <f t="shared" si="1"/>
        <v>12.278015740000001</v>
      </c>
      <c r="AF56" s="63">
        <f t="shared" si="4"/>
        <v>11.171414890000001</v>
      </c>
      <c r="AG56" s="63">
        <f t="shared" si="5"/>
        <v>17.22183974</v>
      </c>
      <c r="AH56" s="63">
        <f t="shared" si="6"/>
        <v>11.503478659999999</v>
      </c>
      <c r="AI56" s="63">
        <f t="shared" si="7"/>
        <v>11.86681712</v>
      </c>
      <c r="AJ56" s="63">
        <f t="shared" si="8"/>
        <v>14.590444460000002</v>
      </c>
      <c r="AK56" s="63">
        <f t="shared" si="9"/>
        <v>13.798699889999998</v>
      </c>
      <c r="AL56" s="63">
        <f t="shared" si="10"/>
        <v>15.971458190000002</v>
      </c>
      <c r="AM56" s="63">
        <f t="shared" si="11"/>
        <v>12.61107647</v>
      </c>
      <c r="AN56" s="63">
        <f t="shared" si="12"/>
        <v>14.695081070000001</v>
      </c>
      <c r="AO56" s="63">
        <f t="shared" si="13"/>
        <v>23.392906019999998</v>
      </c>
      <c r="AP56" s="63">
        <f t="shared" si="2"/>
        <v>26.737673910000002</v>
      </c>
      <c r="AQ56" s="63">
        <f t="shared" si="3"/>
        <v>185.83890615999999</v>
      </c>
    </row>
    <row r="57" spans="2:43" x14ac:dyDescent="0.25">
      <c r="B57" s="11" t="s">
        <v>66</v>
      </c>
      <c r="C57" s="86">
        <v>125</v>
      </c>
      <c r="D57" s="86">
        <v>125</v>
      </c>
      <c r="E57" s="86">
        <v>2.0293840200000002</v>
      </c>
      <c r="F57" s="86">
        <v>9.1433600500000001</v>
      </c>
      <c r="G57" s="86">
        <v>12.23009938</v>
      </c>
      <c r="H57" s="86">
        <v>9.1369796799999996</v>
      </c>
      <c r="I57" s="86">
        <v>13.324964830000001</v>
      </c>
      <c r="J57" s="86">
        <v>14.592997270000001</v>
      </c>
      <c r="K57" s="86">
        <v>6.9990383500000002</v>
      </c>
      <c r="L57" s="86">
        <v>8.8124941000000003</v>
      </c>
      <c r="M57" s="86">
        <v>9.1277060400000014</v>
      </c>
      <c r="N57" s="86">
        <v>8.2422023699999993</v>
      </c>
      <c r="O57" s="86">
        <v>12.897300639999997</v>
      </c>
      <c r="P57" s="86">
        <v>16.867159449999999</v>
      </c>
      <c r="Q57" s="86">
        <v>123.40368618000001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86">
        <v>0</v>
      </c>
      <c r="AB57" s="86">
        <v>0</v>
      </c>
      <c r="AC57" s="86">
        <v>0</v>
      </c>
      <c r="AD57" s="86">
        <v>0</v>
      </c>
      <c r="AE57" s="63">
        <f t="shared" si="1"/>
        <v>2.0293840200000002</v>
      </c>
      <c r="AF57" s="63">
        <f t="shared" si="4"/>
        <v>9.1433600500000001</v>
      </c>
      <c r="AG57" s="63">
        <f t="shared" si="5"/>
        <v>12.23009938</v>
      </c>
      <c r="AH57" s="63">
        <f t="shared" si="6"/>
        <v>9.1369796799999996</v>
      </c>
      <c r="AI57" s="63">
        <f t="shared" si="7"/>
        <v>13.324964830000001</v>
      </c>
      <c r="AJ57" s="63">
        <f t="shared" si="8"/>
        <v>14.592997270000001</v>
      </c>
      <c r="AK57" s="63">
        <f t="shared" si="9"/>
        <v>6.9990383500000002</v>
      </c>
      <c r="AL57" s="63">
        <f t="shared" si="10"/>
        <v>8.8124941000000003</v>
      </c>
      <c r="AM57" s="63">
        <f t="shared" si="11"/>
        <v>9.1277060400000014</v>
      </c>
      <c r="AN57" s="63">
        <f t="shared" si="12"/>
        <v>8.2422023699999993</v>
      </c>
      <c r="AO57" s="63">
        <f t="shared" si="13"/>
        <v>12.897300639999997</v>
      </c>
      <c r="AP57" s="63">
        <f t="shared" si="2"/>
        <v>16.867159449999999</v>
      </c>
      <c r="AQ57" s="63">
        <f t="shared" si="3"/>
        <v>123.40368618000001</v>
      </c>
    </row>
    <row r="58" spans="2:43" x14ac:dyDescent="0.25">
      <c r="B58" s="11" t="s">
        <v>67</v>
      </c>
      <c r="C58" s="86">
        <v>113.12656</v>
      </c>
      <c r="D58" s="86">
        <v>169.82766043999996</v>
      </c>
      <c r="E58" s="86">
        <v>6.8007209199999998</v>
      </c>
      <c r="F58" s="86">
        <v>6.6614052699999995</v>
      </c>
      <c r="G58" s="86">
        <v>9.1575823000000014</v>
      </c>
      <c r="H58" s="86">
        <v>6.5669259299999991</v>
      </c>
      <c r="I58" s="86">
        <v>8.7768283199999999</v>
      </c>
      <c r="J58" s="86">
        <v>13.562461429999999</v>
      </c>
      <c r="K58" s="86">
        <v>13.417541539999998</v>
      </c>
      <c r="L58" s="86">
        <v>16.639444400000002</v>
      </c>
      <c r="M58" s="86">
        <v>15.207362289999999</v>
      </c>
      <c r="N58" s="86">
        <v>15.145309359999999</v>
      </c>
      <c r="O58" s="86">
        <v>26.273188999999995</v>
      </c>
      <c r="P58" s="86">
        <v>22.117432269999995</v>
      </c>
      <c r="Q58" s="86">
        <v>160.32620302999996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63">
        <f t="shared" si="1"/>
        <v>6.8007209199999998</v>
      </c>
      <c r="AF58" s="63">
        <f t="shared" si="4"/>
        <v>6.6614052699999995</v>
      </c>
      <c r="AG58" s="63">
        <f t="shared" si="5"/>
        <v>9.1575823000000014</v>
      </c>
      <c r="AH58" s="63">
        <f t="shared" si="6"/>
        <v>6.5669259299999991</v>
      </c>
      <c r="AI58" s="63">
        <f t="shared" si="7"/>
        <v>8.7768283199999999</v>
      </c>
      <c r="AJ58" s="63">
        <f t="shared" si="8"/>
        <v>13.562461429999999</v>
      </c>
      <c r="AK58" s="63">
        <f t="shared" si="9"/>
        <v>13.417541539999998</v>
      </c>
      <c r="AL58" s="63">
        <f t="shared" si="10"/>
        <v>16.639444400000002</v>
      </c>
      <c r="AM58" s="63">
        <f t="shared" si="11"/>
        <v>15.207362289999999</v>
      </c>
      <c r="AN58" s="63">
        <f t="shared" si="12"/>
        <v>15.145309359999999</v>
      </c>
      <c r="AO58" s="63">
        <f t="shared" si="13"/>
        <v>26.273188999999995</v>
      </c>
      <c r="AP58" s="63">
        <f t="shared" si="2"/>
        <v>22.117432269999995</v>
      </c>
      <c r="AQ58" s="63">
        <f t="shared" si="3"/>
        <v>160.32620302999996</v>
      </c>
    </row>
    <row r="59" spans="2:43" x14ac:dyDescent="0.25">
      <c r="B59" s="11" t="s">
        <v>68</v>
      </c>
      <c r="C59" s="86">
        <v>75</v>
      </c>
      <c r="D59" s="86">
        <v>75</v>
      </c>
      <c r="E59" s="86">
        <v>2.7171252699999999</v>
      </c>
      <c r="F59" s="86">
        <v>3.5872832399999997</v>
      </c>
      <c r="G59" s="86">
        <v>3.8673311000000004</v>
      </c>
      <c r="H59" s="86">
        <v>3.1329329399999999</v>
      </c>
      <c r="I59" s="86">
        <v>3.6387497800000004</v>
      </c>
      <c r="J59" s="86">
        <v>4.9598315700000004</v>
      </c>
      <c r="K59" s="86">
        <v>3.2091273800000009</v>
      </c>
      <c r="L59" s="86">
        <v>3.6816665499999996</v>
      </c>
      <c r="M59" s="86">
        <v>4.0815484199999998</v>
      </c>
      <c r="N59" s="86">
        <v>3.4887555099999994</v>
      </c>
      <c r="O59" s="86">
        <v>6.1703836899999995</v>
      </c>
      <c r="P59" s="86">
        <v>6.3939908499999998</v>
      </c>
      <c r="Q59" s="86">
        <v>48.928726300000001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63">
        <f t="shared" si="1"/>
        <v>2.7171252699999999</v>
      </c>
      <c r="AF59" s="63">
        <f t="shared" si="4"/>
        <v>3.5872832399999997</v>
      </c>
      <c r="AG59" s="63">
        <f t="shared" si="5"/>
        <v>3.8673311000000004</v>
      </c>
      <c r="AH59" s="63">
        <f t="shared" si="6"/>
        <v>3.1329329399999999</v>
      </c>
      <c r="AI59" s="63">
        <f t="shared" si="7"/>
        <v>3.6387497800000004</v>
      </c>
      <c r="AJ59" s="63">
        <f t="shared" si="8"/>
        <v>4.9598315700000004</v>
      </c>
      <c r="AK59" s="63">
        <f t="shared" si="9"/>
        <v>3.2091273800000009</v>
      </c>
      <c r="AL59" s="63">
        <f t="shared" si="10"/>
        <v>3.6816665499999996</v>
      </c>
      <c r="AM59" s="63">
        <f t="shared" si="11"/>
        <v>4.0815484199999998</v>
      </c>
      <c r="AN59" s="63">
        <f t="shared" si="12"/>
        <v>3.4887555099999994</v>
      </c>
      <c r="AO59" s="63">
        <f t="shared" si="13"/>
        <v>6.1703836899999995</v>
      </c>
      <c r="AP59" s="63">
        <f t="shared" si="2"/>
        <v>6.3939908499999998</v>
      </c>
      <c r="AQ59" s="63">
        <f t="shared" si="3"/>
        <v>48.928726300000001</v>
      </c>
    </row>
    <row r="60" spans="2:43" x14ac:dyDescent="0.25">
      <c r="B60" s="11" t="s">
        <v>77</v>
      </c>
      <c r="C60" s="86">
        <v>152.052018</v>
      </c>
      <c r="D60" s="86">
        <v>169.052018</v>
      </c>
      <c r="E60" s="86">
        <v>0</v>
      </c>
      <c r="F60" s="86">
        <v>0</v>
      </c>
      <c r="G60" s="86">
        <v>0</v>
      </c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0</v>
      </c>
      <c r="W60" s="86">
        <v>0</v>
      </c>
      <c r="X60" s="86">
        <v>0</v>
      </c>
      <c r="Y60" s="86">
        <v>0</v>
      </c>
      <c r="Z60" s="86">
        <v>0</v>
      </c>
      <c r="AA60" s="86">
        <v>0</v>
      </c>
      <c r="AB60" s="86">
        <v>0</v>
      </c>
      <c r="AC60" s="86">
        <v>0</v>
      </c>
      <c r="AD60" s="86">
        <v>0</v>
      </c>
      <c r="AE60" s="63">
        <f t="shared" si="1"/>
        <v>0</v>
      </c>
      <c r="AF60" s="63">
        <f t="shared" si="4"/>
        <v>0</v>
      </c>
      <c r="AG60" s="63">
        <f t="shared" si="5"/>
        <v>0</v>
      </c>
      <c r="AH60" s="63">
        <f t="shared" si="6"/>
        <v>0</v>
      </c>
      <c r="AI60" s="63">
        <f t="shared" si="7"/>
        <v>0</v>
      </c>
      <c r="AJ60" s="63">
        <f t="shared" si="8"/>
        <v>0</v>
      </c>
      <c r="AK60" s="63">
        <f t="shared" si="9"/>
        <v>0</v>
      </c>
      <c r="AL60" s="63">
        <f t="shared" si="10"/>
        <v>0</v>
      </c>
      <c r="AM60" s="63">
        <f t="shared" si="11"/>
        <v>0</v>
      </c>
      <c r="AN60" s="63">
        <f t="shared" si="12"/>
        <v>0</v>
      </c>
      <c r="AO60" s="63">
        <f t="shared" si="13"/>
        <v>0</v>
      </c>
      <c r="AP60" s="63">
        <f t="shared" si="2"/>
        <v>0</v>
      </c>
      <c r="AQ60" s="63">
        <f t="shared" si="3"/>
        <v>0</v>
      </c>
    </row>
    <row r="61" spans="2:43" x14ac:dyDescent="0.25">
      <c r="B61" s="11" t="s">
        <v>82</v>
      </c>
      <c r="C61" s="86">
        <v>98.406008</v>
      </c>
      <c r="D61" s="86">
        <v>98.406008000000014</v>
      </c>
      <c r="E61" s="86">
        <v>4.6181529799999996</v>
      </c>
      <c r="F61" s="86">
        <v>4.711424459999999</v>
      </c>
      <c r="G61" s="86">
        <v>8.7789228699999988</v>
      </c>
      <c r="H61" s="86">
        <v>4.1336888700000003</v>
      </c>
      <c r="I61" s="86">
        <v>4.6228198999999996</v>
      </c>
      <c r="J61" s="86">
        <v>6.8407065599999992</v>
      </c>
      <c r="K61" s="86">
        <v>4.9322407500000001</v>
      </c>
      <c r="L61" s="86">
        <v>6.9739627200000003</v>
      </c>
      <c r="M61" s="86">
        <v>13.045220070000001</v>
      </c>
      <c r="N61" s="86">
        <v>7.1979396400000004</v>
      </c>
      <c r="O61" s="86">
        <v>12.962658280000001</v>
      </c>
      <c r="P61" s="86">
        <v>16.206363839999998</v>
      </c>
      <c r="Q61" s="86">
        <v>95.024100939999997</v>
      </c>
      <c r="R61" s="86">
        <v>0</v>
      </c>
      <c r="S61" s="86">
        <v>0</v>
      </c>
      <c r="T61" s="86">
        <v>0</v>
      </c>
      <c r="U61" s="86">
        <v>0</v>
      </c>
      <c r="V61" s="86">
        <v>0</v>
      </c>
      <c r="W61" s="86">
        <v>0</v>
      </c>
      <c r="X61" s="86">
        <v>0</v>
      </c>
      <c r="Y61" s="86">
        <v>0</v>
      </c>
      <c r="Z61" s="86">
        <v>0</v>
      </c>
      <c r="AA61" s="86">
        <v>0</v>
      </c>
      <c r="AB61" s="86">
        <v>0</v>
      </c>
      <c r="AC61" s="86">
        <v>0</v>
      </c>
      <c r="AD61" s="86">
        <v>0</v>
      </c>
      <c r="AE61" s="63">
        <f t="shared" si="1"/>
        <v>4.6181529799999996</v>
      </c>
      <c r="AF61" s="63">
        <f t="shared" si="4"/>
        <v>4.711424459999999</v>
      </c>
      <c r="AG61" s="63">
        <f t="shared" si="5"/>
        <v>8.7789228699999988</v>
      </c>
      <c r="AH61" s="63">
        <f t="shared" si="6"/>
        <v>4.1336888700000003</v>
      </c>
      <c r="AI61" s="63">
        <f t="shared" si="7"/>
        <v>4.6228198999999996</v>
      </c>
      <c r="AJ61" s="63">
        <f t="shared" si="8"/>
        <v>6.8407065599999992</v>
      </c>
      <c r="AK61" s="63">
        <f t="shared" si="9"/>
        <v>4.9322407500000001</v>
      </c>
      <c r="AL61" s="63">
        <f t="shared" si="10"/>
        <v>6.9739627200000003</v>
      </c>
      <c r="AM61" s="63">
        <f t="shared" si="11"/>
        <v>13.045220070000001</v>
      </c>
      <c r="AN61" s="63">
        <f t="shared" si="12"/>
        <v>7.1979396400000004</v>
      </c>
      <c r="AO61" s="63">
        <f t="shared" si="13"/>
        <v>12.962658280000001</v>
      </c>
      <c r="AP61" s="63">
        <f t="shared" si="2"/>
        <v>16.206363839999998</v>
      </c>
      <c r="AQ61" s="63">
        <f t="shared" si="3"/>
        <v>95.024100939999997</v>
      </c>
    </row>
    <row r="62" spans="2:43" x14ac:dyDescent="0.25">
      <c r="B62" s="11" t="s">
        <v>83</v>
      </c>
      <c r="C62" s="86">
        <v>125.939092</v>
      </c>
      <c r="D62" s="86">
        <v>125.939092</v>
      </c>
      <c r="E62" s="86">
        <v>4.52030712</v>
      </c>
      <c r="F62" s="86">
        <v>4.1023468200000002</v>
      </c>
      <c r="G62" s="86">
        <v>11.85225058</v>
      </c>
      <c r="H62" s="86">
        <v>4.4864850600000006</v>
      </c>
      <c r="I62" s="86">
        <v>5.05529677</v>
      </c>
      <c r="J62" s="86">
        <v>6.5789660299999992</v>
      </c>
      <c r="K62" s="86">
        <v>4.2187801199999999</v>
      </c>
      <c r="L62" s="86">
        <v>6.3351770699999994</v>
      </c>
      <c r="M62" s="86">
        <v>15.101825870000001</v>
      </c>
      <c r="N62" s="86">
        <v>5.3667948100000009</v>
      </c>
      <c r="O62" s="86">
        <v>15.943596060000003</v>
      </c>
      <c r="P62" s="86">
        <v>16.79427531</v>
      </c>
      <c r="Q62" s="86">
        <v>100.35610162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63">
        <f t="shared" si="1"/>
        <v>4.52030712</v>
      </c>
      <c r="AF62" s="63">
        <f t="shared" si="4"/>
        <v>4.1023468200000002</v>
      </c>
      <c r="AG62" s="63">
        <f t="shared" si="5"/>
        <v>11.85225058</v>
      </c>
      <c r="AH62" s="63">
        <f t="shared" si="6"/>
        <v>4.4864850600000006</v>
      </c>
      <c r="AI62" s="63">
        <f t="shared" si="7"/>
        <v>5.05529677</v>
      </c>
      <c r="AJ62" s="63">
        <f t="shared" si="8"/>
        <v>6.5789660299999992</v>
      </c>
      <c r="AK62" s="63">
        <f t="shared" si="9"/>
        <v>4.2187801199999999</v>
      </c>
      <c r="AL62" s="63">
        <f t="shared" si="10"/>
        <v>6.3351770699999994</v>
      </c>
      <c r="AM62" s="63">
        <f t="shared" si="11"/>
        <v>15.101825870000001</v>
      </c>
      <c r="AN62" s="63">
        <f t="shared" si="12"/>
        <v>5.3667948100000009</v>
      </c>
      <c r="AO62" s="63">
        <f t="shared" si="13"/>
        <v>15.943596060000003</v>
      </c>
      <c r="AP62" s="63">
        <f t="shared" si="2"/>
        <v>16.79427531</v>
      </c>
      <c r="AQ62" s="63">
        <f t="shared" si="3"/>
        <v>100.35610162</v>
      </c>
    </row>
    <row r="63" spans="2:43" x14ac:dyDescent="0.25">
      <c r="B63" s="11" t="s">
        <v>84</v>
      </c>
      <c r="C63" s="86">
        <v>55.905842</v>
      </c>
      <c r="D63" s="86">
        <v>55.905842</v>
      </c>
      <c r="E63" s="86">
        <v>2.7110830100000003</v>
      </c>
      <c r="F63" s="86">
        <v>3.0672655600000001</v>
      </c>
      <c r="G63" s="86">
        <v>3.9820656200000002</v>
      </c>
      <c r="H63" s="86">
        <v>3.7804455500000005</v>
      </c>
      <c r="I63" s="86">
        <v>3.4096715799999999</v>
      </c>
      <c r="J63" s="86">
        <v>3.5427655100000002</v>
      </c>
      <c r="K63" s="86">
        <v>3.4430924100000002</v>
      </c>
      <c r="L63" s="86">
        <v>4.2908938700000006</v>
      </c>
      <c r="M63" s="86">
        <v>3.9829890600000004</v>
      </c>
      <c r="N63" s="86">
        <v>4.3045564400000007</v>
      </c>
      <c r="O63" s="86">
        <v>7.8899806000000003</v>
      </c>
      <c r="P63" s="86">
        <v>10.36086433</v>
      </c>
      <c r="Q63" s="86">
        <v>54.765673540000009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63">
        <f t="shared" si="1"/>
        <v>2.7110830100000003</v>
      </c>
      <c r="AF63" s="63">
        <f t="shared" si="4"/>
        <v>3.0672655600000001</v>
      </c>
      <c r="AG63" s="63">
        <f t="shared" si="5"/>
        <v>3.9820656200000002</v>
      </c>
      <c r="AH63" s="63">
        <f t="shared" si="6"/>
        <v>3.7804455500000005</v>
      </c>
      <c r="AI63" s="63">
        <f t="shared" si="7"/>
        <v>3.4096715799999999</v>
      </c>
      <c r="AJ63" s="63">
        <f t="shared" si="8"/>
        <v>3.5427655100000002</v>
      </c>
      <c r="AK63" s="63">
        <f t="shared" si="9"/>
        <v>3.4430924100000002</v>
      </c>
      <c r="AL63" s="63">
        <f t="shared" si="10"/>
        <v>4.2908938700000006</v>
      </c>
      <c r="AM63" s="63">
        <f t="shared" si="11"/>
        <v>3.9829890600000004</v>
      </c>
      <c r="AN63" s="63">
        <f t="shared" si="12"/>
        <v>4.3045564400000007</v>
      </c>
      <c r="AO63" s="63">
        <f t="shared" si="13"/>
        <v>7.8899806000000003</v>
      </c>
      <c r="AP63" s="63">
        <f t="shared" si="2"/>
        <v>10.36086433</v>
      </c>
      <c r="AQ63" s="63">
        <f t="shared" si="3"/>
        <v>54.765673540000009</v>
      </c>
    </row>
    <row r="64" spans="2:43" x14ac:dyDescent="0.25">
      <c r="B64" s="11" t="s">
        <v>96</v>
      </c>
      <c r="C64" s="86">
        <v>12</v>
      </c>
      <c r="D64" s="86">
        <v>12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  <c r="R64" s="86">
        <v>0</v>
      </c>
      <c r="S64" s="86">
        <v>0</v>
      </c>
      <c r="T64" s="86">
        <v>0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6">
        <v>0</v>
      </c>
      <c r="AB64" s="86">
        <v>0</v>
      </c>
      <c r="AC64" s="86">
        <v>0</v>
      </c>
      <c r="AD64" s="86">
        <v>0</v>
      </c>
      <c r="AE64" s="63">
        <f t="shared" si="1"/>
        <v>0</v>
      </c>
      <c r="AF64" s="63">
        <f t="shared" si="4"/>
        <v>0</v>
      </c>
      <c r="AG64" s="63">
        <f t="shared" si="5"/>
        <v>0</v>
      </c>
      <c r="AH64" s="63">
        <f t="shared" si="6"/>
        <v>0</v>
      </c>
      <c r="AI64" s="63">
        <f t="shared" si="7"/>
        <v>0</v>
      </c>
      <c r="AJ64" s="63">
        <f t="shared" si="8"/>
        <v>0</v>
      </c>
      <c r="AK64" s="63">
        <f t="shared" si="9"/>
        <v>0</v>
      </c>
      <c r="AL64" s="63">
        <f t="shared" si="10"/>
        <v>0</v>
      </c>
      <c r="AM64" s="63">
        <f t="shared" si="11"/>
        <v>0</v>
      </c>
      <c r="AN64" s="63">
        <f t="shared" si="12"/>
        <v>0</v>
      </c>
      <c r="AO64" s="63">
        <f t="shared" si="13"/>
        <v>0</v>
      </c>
      <c r="AP64" s="63">
        <f t="shared" si="2"/>
        <v>0</v>
      </c>
      <c r="AQ64" s="63">
        <f t="shared" si="3"/>
        <v>0</v>
      </c>
    </row>
    <row r="65" spans="1:43" x14ac:dyDescent="0.25">
      <c r="B65" s="11" t="s">
        <v>85</v>
      </c>
      <c r="C65" s="86">
        <v>42.918317000000002</v>
      </c>
      <c r="D65" s="86">
        <v>42.918317000000002</v>
      </c>
      <c r="E65" s="86">
        <v>2.2511748499999999</v>
      </c>
      <c r="F65" s="86">
        <v>2.9326097</v>
      </c>
      <c r="G65" s="86">
        <v>2.91739843</v>
      </c>
      <c r="H65" s="86">
        <v>2.8105337100000001</v>
      </c>
      <c r="I65" s="86">
        <v>2.5075786299999998</v>
      </c>
      <c r="J65" s="86">
        <v>3.4502585600000004</v>
      </c>
      <c r="K65" s="86">
        <v>2.9549025099999997</v>
      </c>
      <c r="L65" s="86">
        <v>2.7658185499999997</v>
      </c>
      <c r="M65" s="86">
        <v>2.76574082</v>
      </c>
      <c r="N65" s="86">
        <v>2.9734506199999995</v>
      </c>
      <c r="O65" s="86">
        <v>4.9261931399999996</v>
      </c>
      <c r="P65" s="86">
        <v>5.8462235099999997</v>
      </c>
      <c r="Q65" s="86">
        <v>39.101883030000003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63">
        <f t="shared" si="1"/>
        <v>2.2511748499999999</v>
      </c>
      <c r="AF65" s="63">
        <f t="shared" si="4"/>
        <v>2.9326097</v>
      </c>
      <c r="AG65" s="63">
        <f t="shared" si="5"/>
        <v>2.91739843</v>
      </c>
      <c r="AH65" s="63">
        <f t="shared" si="6"/>
        <v>2.8105337100000001</v>
      </c>
      <c r="AI65" s="63">
        <f t="shared" si="7"/>
        <v>2.5075786299999998</v>
      </c>
      <c r="AJ65" s="63">
        <f t="shared" si="8"/>
        <v>3.4502585600000004</v>
      </c>
      <c r="AK65" s="63">
        <f t="shared" si="9"/>
        <v>2.9549025099999997</v>
      </c>
      <c r="AL65" s="63">
        <f t="shared" si="10"/>
        <v>2.7658185499999997</v>
      </c>
      <c r="AM65" s="63">
        <f t="shared" si="11"/>
        <v>2.76574082</v>
      </c>
      <c r="AN65" s="63">
        <f t="shared" si="12"/>
        <v>2.9734506199999995</v>
      </c>
      <c r="AO65" s="63">
        <f t="shared" si="13"/>
        <v>4.9261931399999996</v>
      </c>
      <c r="AP65" s="63">
        <f t="shared" si="2"/>
        <v>5.8462235099999997</v>
      </c>
      <c r="AQ65" s="63">
        <f t="shared" si="3"/>
        <v>39.101883030000003</v>
      </c>
    </row>
    <row r="66" spans="1:43" x14ac:dyDescent="0.25">
      <c r="B66" s="11" t="s">
        <v>86</v>
      </c>
      <c r="C66" s="86">
        <v>31695.447328999999</v>
      </c>
      <c r="D66" s="86">
        <v>34495.659823000002</v>
      </c>
      <c r="E66" s="86">
        <v>1748.4920867600001</v>
      </c>
      <c r="F66" s="86">
        <v>2019.5433868000002</v>
      </c>
      <c r="G66" s="86">
        <v>2601.066571639999</v>
      </c>
      <c r="H66" s="86">
        <v>2342.2587814799999</v>
      </c>
      <c r="I66" s="86">
        <v>2297.6286434900003</v>
      </c>
      <c r="J66" s="86">
        <v>2396.7004228299998</v>
      </c>
      <c r="K66" s="86">
        <v>2266.1714527700001</v>
      </c>
      <c r="L66" s="86">
        <v>2235.8982087699992</v>
      </c>
      <c r="M66" s="86">
        <v>2512.1633798699995</v>
      </c>
      <c r="N66" s="86">
        <v>2710.5304133900004</v>
      </c>
      <c r="O66" s="86">
        <v>2773.2145190400001</v>
      </c>
      <c r="P66" s="86">
        <v>4583.5481403499998</v>
      </c>
      <c r="Q66" s="86">
        <v>30487.216007190007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63">
        <f t="shared" si="1"/>
        <v>1748.4920867600001</v>
      </c>
      <c r="AF66" s="63">
        <f t="shared" si="4"/>
        <v>2019.5433868000002</v>
      </c>
      <c r="AG66" s="63">
        <f t="shared" si="5"/>
        <v>2601.066571639999</v>
      </c>
      <c r="AH66" s="63">
        <f t="shared" si="6"/>
        <v>2342.2587814799999</v>
      </c>
      <c r="AI66" s="63">
        <f t="shared" si="7"/>
        <v>2297.6286434900003</v>
      </c>
      <c r="AJ66" s="63">
        <f t="shared" si="8"/>
        <v>2396.7004228299998</v>
      </c>
      <c r="AK66" s="63">
        <f t="shared" si="9"/>
        <v>2266.1714527700001</v>
      </c>
      <c r="AL66" s="63">
        <f t="shared" si="10"/>
        <v>2235.8982087699992</v>
      </c>
      <c r="AM66" s="63">
        <f t="shared" si="11"/>
        <v>2512.1633798699995</v>
      </c>
      <c r="AN66" s="63">
        <f t="shared" si="12"/>
        <v>2710.5304133900004</v>
      </c>
      <c r="AO66" s="63">
        <f t="shared" si="13"/>
        <v>2773.2145190400001</v>
      </c>
      <c r="AP66" s="63">
        <f t="shared" si="2"/>
        <v>4583.5481403499998</v>
      </c>
      <c r="AQ66" s="63">
        <f t="shared" si="3"/>
        <v>30487.216007190007</v>
      </c>
    </row>
    <row r="67" spans="1:43" x14ac:dyDescent="0.25">
      <c r="B67" s="11" t="s">
        <v>87</v>
      </c>
      <c r="C67" s="86">
        <v>50</v>
      </c>
      <c r="D67" s="86">
        <v>50.371200000000002</v>
      </c>
      <c r="E67" s="86">
        <v>2.5125485599999999</v>
      </c>
      <c r="F67" s="86">
        <v>2.6486833500000002</v>
      </c>
      <c r="G67" s="86">
        <v>3.3776703600000002</v>
      </c>
      <c r="H67" s="86">
        <v>3.1472834600000001</v>
      </c>
      <c r="I67" s="86">
        <v>3.3410405600000002</v>
      </c>
      <c r="J67" s="86">
        <v>2.9398279600000001</v>
      </c>
      <c r="K67" s="86">
        <v>3.0165788800000004</v>
      </c>
      <c r="L67" s="86">
        <v>5.4820333199999993</v>
      </c>
      <c r="M67" s="86">
        <v>3.6553747299999997</v>
      </c>
      <c r="N67" s="86">
        <v>3.65972915</v>
      </c>
      <c r="O67" s="86">
        <v>4.1420236199999998</v>
      </c>
      <c r="P67" s="86">
        <v>9.810151320000001</v>
      </c>
      <c r="Q67" s="86">
        <v>47.732945269999995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0</v>
      </c>
      <c r="X67" s="86">
        <v>0</v>
      </c>
      <c r="Y67" s="86">
        <v>0</v>
      </c>
      <c r="Z67" s="86">
        <v>0</v>
      </c>
      <c r="AA67" s="86">
        <v>0</v>
      </c>
      <c r="AB67" s="86">
        <v>0</v>
      </c>
      <c r="AC67" s="86">
        <v>0</v>
      </c>
      <c r="AD67" s="86">
        <v>0</v>
      </c>
      <c r="AE67" s="63">
        <f t="shared" si="1"/>
        <v>2.5125485599999999</v>
      </c>
      <c r="AF67" s="63">
        <f t="shared" si="4"/>
        <v>2.6486833500000002</v>
      </c>
      <c r="AG67" s="63">
        <f t="shared" si="5"/>
        <v>3.3776703600000002</v>
      </c>
      <c r="AH67" s="63">
        <f t="shared" si="6"/>
        <v>3.1472834600000001</v>
      </c>
      <c r="AI67" s="63">
        <f t="shared" si="7"/>
        <v>3.3410405600000002</v>
      </c>
      <c r="AJ67" s="63">
        <f t="shared" si="8"/>
        <v>2.9398279600000001</v>
      </c>
      <c r="AK67" s="63">
        <f t="shared" si="9"/>
        <v>3.0165788800000004</v>
      </c>
      <c r="AL67" s="63">
        <f t="shared" si="10"/>
        <v>5.4820333199999993</v>
      </c>
      <c r="AM67" s="63">
        <f t="shared" si="11"/>
        <v>3.6553747299999997</v>
      </c>
      <c r="AN67" s="63">
        <f t="shared" si="12"/>
        <v>3.65972915</v>
      </c>
      <c r="AO67" s="63">
        <f t="shared" si="13"/>
        <v>4.1420236199999998</v>
      </c>
      <c r="AP67" s="63">
        <f t="shared" si="2"/>
        <v>9.810151320000001</v>
      </c>
      <c r="AQ67" s="63">
        <f t="shared" si="3"/>
        <v>47.732945269999995</v>
      </c>
    </row>
    <row r="68" spans="1:43" x14ac:dyDescent="0.25">
      <c r="B68" s="11" t="s">
        <v>97</v>
      </c>
      <c r="C68" s="86">
        <v>0</v>
      </c>
      <c r="D68" s="86">
        <v>365.11527250999995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26.309572550000002</v>
      </c>
      <c r="M68" s="86">
        <v>30.908352280000003</v>
      </c>
      <c r="N68" s="86">
        <v>72.361126310000003</v>
      </c>
      <c r="O68" s="86">
        <v>73.250497899999985</v>
      </c>
      <c r="P68" s="86">
        <v>102.21502852999998</v>
      </c>
      <c r="Q68" s="86">
        <v>305.04457757000006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63">
        <f t="shared" si="1"/>
        <v>0</v>
      </c>
      <c r="AF68" s="63">
        <f t="shared" si="4"/>
        <v>0</v>
      </c>
      <c r="AG68" s="63">
        <f t="shared" si="5"/>
        <v>0</v>
      </c>
      <c r="AH68" s="63">
        <f t="shared" si="6"/>
        <v>0</v>
      </c>
      <c r="AI68" s="63">
        <f t="shared" si="7"/>
        <v>0</v>
      </c>
      <c r="AJ68" s="63">
        <f t="shared" si="8"/>
        <v>0</v>
      </c>
      <c r="AK68" s="63">
        <f t="shared" si="9"/>
        <v>0</v>
      </c>
      <c r="AL68" s="63">
        <f t="shared" si="10"/>
        <v>26.309572550000002</v>
      </c>
      <c r="AM68" s="63">
        <f t="shared" si="11"/>
        <v>30.908352280000003</v>
      </c>
      <c r="AN68" s="63">
        <f t="shared" si="12"/>
        <v>72.361126310000003</v>
      </c>
      <c r="AO68" s="63">
        <f t="shared" si="13"/>
        <v>73.250497899999985</v>
      </c>
      <c r="AP68" s="63">
        <f t="shared" si="2"/>
        <v>102.21502852999998</v>
      </c>
      <c r="AQ68" s="63">
        <f t="shared" si="3"/>
        <v>305.04457757000006</v>
      </c>
    </row>
    <row r="69" spans="1:43" x14ac:dyDescent="0.25">
      <c r="B69" s="118" t="s">
        <v>98</v>
      </c>
      <c r="C69" s="25">
        <f>SUM(C10:C68)</f>
        <v>78909.677095000006</v>
      </c>
      <c r="D69" s="25">
        <f t="shared" ref="D69:AD69" si="14">SUM(D10:D68)</f>
        <v>84386.303491810002</v>
      </c>
      <c r="E69" s="19">
        <f t="shared" si="14"/>
        <v>2275.0356987300001</v>
      </c>
      <c r="F69" s="19">
        <f t="shared" si="14"/>
        <v>2866.42962859</v>
      </c>
      <c r="G69" s="19">
        <f t="shared" si="14"/>
        <v>3525.9319384399992</v>
      </c>
      <c r="H69" s="19">
        <f t="shared" si="14"/>
        <v>3178.6394902000002</v>
      </c>
      <c r="I69" s="19">
        <f t="shared" si="14"/>
        <v>3234.9188263199999</v>
      </c>
      <c r="J69" s="19">
        <f t="shared" si="14"/>
        <v>3393.5846499099994</v>
      </c>
      <c r="K69" s="19">
        <f t="shared" si="14"/>
        <v>2960.4519845499999</v>
      </c>
      <c r="L69" s="19">
        <f t="shared" si="14"/>
        <v>3550.3395631399994</v>
      </c>
      <c r="M69" s="19">
        <f t="shared" si="14"/>
        <v>3734.6202064699996</v>
      </c>
      <c r="N69" s="19">
        <f t="shared" si="14"/>
        <v>3841.0853990100009</v>
      </c>
      <c r="O69" s="19">
        <f t="shared" si="14"/>
        <v>3971.0437283599999</v>
      </c>
      <c r="P69" s="19">
        <f t="shared" si="14"/>
        <v>7728.0330754300003</v>
      </c>
      <c r="Q69" s="19">
        <f t="shared" si="14"/>
        <v>44260.114189150001</v>
      </c>
      <c r="R69" s="55">
        <f t="shared" si="14"/>
        <v>0</v>
      </c>
      <c r="S69" s="55">
        <f>SUM(S10:S68)</f>
        <v>0</v>
      </c>
      <c r="T69" s="55">
        <f t="shared" si="14"/>
        <v>140.05744546</v>
      </c>
      <c r="U69" s="55">
        <f t="shared" si="14"/>
        <v>0</v>
      </c>
      <c r="V69" s="55">
        <f t="shared" si="14"/>
        <v>9.8390000000000004</v>
      </c>
      <c r="W69" s="55">
        <f t="shared" si="14"/>
        <v>84.418307999999996</v>
      </c>
      <c r="X69" s="55">
        <f t="shared" si="14"/>
        <v>0</v>
      </c>
      <c r="Y69" s="55">
        <f t="shared" si="14"/>
        <v>15.685245999999999</v>
      </c>
      <c r="Z69" s="55">
        <f t="shared" si="14"/>
        <v>478.30413042999999</v>
      </c>
      <c r="AA69" s="55">
        <f t="shared" si="14"/>
        <v>7.7892289999999997</v>
      </c>
      <c r="AB69" s="55">
        <f t="shared" si="14"/>
        <v>124.26809333999999</v>
      </c>
      <c r="AC69" s="55">
        <f t="shared" si="14"/>
        <v>96.373968550000001</v>
      </c>
      <c r="AD69" s="55">
        <f t="shared" si="14"/>
        <v>956.73542078000014</v>
      </c>
      <c r="AE69" s="56">
        <f t="shared" si="1"/>
        <v>2275.0356987300001</v>
      </c>
      <c r="AF69" s="56">
        <f t="shared" si="1"/>
        <v>2866.42962859</v>
      </c>
      <c r="AG69" s="56">
        <f t="shared" si="1"/>
        <v>3665.9893838999992</v>
      </c>
      <c r="AH69" s="56">
        <f t="shared" si="1"/>
        <v>3178.6394902000002</v>
      </c>
      <c r="AI69" s="56">
        <f t="shared" si="1"/>
        <v>3244.7578263199998</v>
      </c>
      <c r="AJ69" s="56">
        <f t="shared" si="1"/>
        <v>3478.0029579099992</v>
      </c>
      <c r="AK69" s="56">
        <f t="shared" si="1"/>
        <v>2960.4519845499999</v>
      </c>
      <c r="AL69" s="56">
        <f t="shared" si="1"/>
        <v>3566.0248091399994</v>
      </c>
      <c r="AM69" s="56">
        <f t="shared" si="1"/>
        <v>4212.9243368999996</v>
      </c>
      <c r="AN69" s="56">
        <f t="shared" si="1"/>
        <v>3848.8746280100008</v>
      </c>
      <c r="AO69" s="56">
        <f t="shared" si="1"/>
        <v>4095.3118217000001</v>
      </c>
      <c r="AP69" s="56">
        <f t="shared" si="2"/>
        <v>7824.4070439800007</v>
      </c>
      <c r="AQ69" s="56">
        <f t="shared" si="3"/>
        <v>45216.849609930003</v>
      </c>
    </row>
    <row r="70" spans="1:43" x14ac:dyDescent="0.25">
      <c r="B70" s="27"/>
      <c r="C70" s="23"/>
      <c r="D70" s="23"/>
      <c r="E70" s="2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57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</row>
    <row r="71" spans="1:43" x14ac:dyDescent="0.25">
      <c r="B71" s="118" t="s">
        <v>70</v>
      </c>
      <c r="C71" s="26"/>
      <c r="D71" s="61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</row>
    <row r="72" spans="1:43" x14ac:dyDescent="0.25">
      <c r="A72" s="11"/>
      <c r="B72" s="27" t="s">
        <v>28</v>
      </c>
      <c r="C72" s="23">
        <v>0</v>
      </c>
      <c r="D72" s="23">
        <v>27.370473130000001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3.5842538499999996</v>
      </c>
      <c r="M72" s="23">
        <v>2.68293859</v>
      </c>
      <c r="N72" s="23">
        <v>3.0112125000000001</v>
      </c>
      <c r="O72" s="23">
        <v>0.97800569999999998</v>
      </c>
      <c r="P72" s="23">
        <v>15.821883849999997</v>
      </c>
      <c r="Q72" s="23">
        <v>26.078294489999998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15">
        <f>E72+R72</f>
        <v>0</v>
      </c>
      <c r="AF72" s="15">
        <f t="shared" ref="AF72:AQ86" si="15">F72+S72</f>
        <v>0</v>
      </c>
      <c r="AG72" s="15">
        <f t="shared" si="15"/>
        <v>0</v>
      </c>
      <c r="AH72" s="15">
        <f t="shared" si="15"/>
        <v>0</v>
      </c>
      <c r="AI72" s="15">
        <f t="shared" si="15"/>
        <v>0</v>
      </c>
      <c r="AJ72" s="15">
        <f t="shared" si="15"/>
        <v>0</v>
      </c>
      <c r="AK72" s="15">
        <f t="shared" si="15"/>
        <v>0</v>
      </c>
      <c r="AL72" s="15">
        <f t="shared" si="15"/>
        <v>3.5842538499999996</v>
      </c>
      <c r="AM72" s="15">
        <f t="shared" si="15"/>
        <v>2.68293859</v>
      </c>
      <c r="AN72" s="15">
        <f t="shared" si="15"/>
        <v>3.0112125000000001</v>
      </c>
      <c r="AO72" s="15">
        <f t="shared" si="15"/>
        <v>0.97800569999999998</v>
      </c>
      <c r="AP72" s="15">
        <f t="shared" si="15"/>
        <v>15.821883849999997</v>
      </c>
      <c r="AQ72" s="15">
        <f t="shared" si="15"/>
        <v>26.078294489999998</v>
      </c>
    </row>
    <row r="73" spans="1:43" x14ac:dyDescent="0.25">
      <c r="A73" s="11"/>
      <c r="B73" s="27" t="s">
        <v>31</v>
      </c>
      <c r="C73" s="23">
        <v>0</v>
      </c>
      <c r="D73" s="23">
        <v>23.876253999999999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21.465645500000001</v>
      </c>
      <c r="Q73" s="23">
        <v>21.465645500000001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15">
        <f t="shared" ref="AE73:AE86" si="16">E73+R73</f>
        <v>0</v>
      </c>
      <c r="AF73" s="15">
        <f t="shared" si="15"/>
        <v>0</v>
      </c>
      <c r="AG73" s="15">
        <f t="shared" si="15"/>
        <v>0</v>
      </c>
      <c r="AH73" s="15">
        <f t="shared" si="15"/>
        <v>0</v>
      </c>
      <c r="AI73" s="15">
        <f t="shared" si="15"/>
        <v>0</v>
      </c>
      <c r="AJ73" s="15">
        <f t="shared" si="15"/>
        <v>0</v>
      </c>
      <c r="AK73" s="15">
        <f t="shared" si="15"/>
        <v>0</v>
      </c>
      <c r="AL73" s="15">
        <f t="shared" si="15"/>
        <v>0</v>
      </c>
      <c r="AM73" s="15">
        <f t="shared" si="15"/>
        <v>0</v>
      </c>
      <c r="AN73" s="15">
        <f t="shared" si="15"/>
        <v>0</v>
      </c>
      <c r="AO73" s="15">
        <f t="shared" si="15"/>
        <v>0</v>
      </c>
      <c r="AP73" s="15">
        <f t="shared" si="15"/>
        <v>21.465645500000001</v>
      </c>
      <c r="AQ73" s="15">
        <f t="shared" si="15"/>
        <v>21.465645500000001</v>
      </c>
    </row>
    <row r="74" spans="1:43" x14ac:dyDescent="0.25">
      <c r="A74" s="11"/>
      <c r="B74" s="27" t="s">
        <v>34</v>
      </c>
      <c r="C74" s="23">
        <v>10</v>
      </c>
      <c r="D74" s="23">
        <v>10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15">
        <f t="shared" si="16"/>
        <v>0</v>
      </c>
      <c r="AF74" s="15">
        <f t="shared" si="15"/>
        <v>0</v>
      </c>
      <c r="AG74" s="15">
        <f t="shared" si="15"/>
        <v>0</v>
      </c>
      <c r="AH74" s="15">
        <f t="shared" si="15"/>
        <v>0</v>
      </c>
      <c r="AI74" s="15">
        <f t="shared" si="15"/>
        <v>0</v>
      </c>
      <c r="AJ74" s="15">
        <f t="shared" si="15"/>
        <v>0</v>
      </c>
      <c r="AK74" s="15">
        <f t="shared" si="15"/>
        <v>0</v>
      </c>
      <c r="AL74" s="15">
        <f t="shared" si="15"/>
        <v>0</v>
      </c>
      <c r="AM74" s="15">
        <f t="shared" si="15"/>
        <v>0</v>
      </c>
      <c r="AN74" s="15">
        <f t="shared" si="15"/>
        <v>0</v>
      </c>
      <c r="AO74" s="15">
        <f t="shared" si="15"/>
        <v>0</v>
      </c>
      <c r="AP74" s="15">
        <f t="shared" si="15"/>
        <v>0</v>
      </c>
      <c r="AQ74" s="15">
        <f t="shared" si="15"/>
        <v>0</v>
      </c>
    </row>
    <row r="75" spans="1:43" x14ac:dyDescent="0.25">
      <c r="A75" s="11"/>
      <c r="B75" s="27" t="s">
        <v>80</v>
      </c>
      <c r="C75" s="23">
        <v>125.40329800000001</v>
      </c>
      <c r="D75" s="23">
        <v>125.40329800000001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15">
        <f t="shared" si="16"/>
        <v>0</v>
      </c>
      <c r="AF75" s="15">
        <f t="shared" si="15"/>
        <v>0</v>
      </c>
      <c r="AG75" s="15">
        <f t="shared" si="15"/>
        <v>0</v>
      </c>
      <c r="AH75" s="15">
        <f t="shared" si="15"/>
        <v>0</v>
      </c>
      <c r="AI75" s="15">
        <f t="shared" si="15"/>
        <v>0</v>
      </c>
      <c r="AJ75" s="15">
        <f t="shared" si="15"/>
        <v>0</v>
      </c>
      <c r="AK75" s="15">
        <f t="shared" si="15"/>
        <v>0</v>
      </c>
      <c r="AL75" s="15">
        <f t="shared" si="15"/>
        <v>0</v>
      </c>
      <c r="AM75" s="15">
        <f t="shared" si="15"/>
        <v>0</v>
      </c>
      <c r="AN75" s="15">
        <f t="shared" si="15"/>
        <v>0</v>
      </c>
      <c r="AO75" s="15">
        <f t="shared" si="15"/>
        <v>0</v>
      </c>
      <c r="AP75" s="15">
        <f t="shared" si="15"/>
        <v>0</v>
      </c>
      <c r="AQ75" s="15">
        <f t="shared" si="15"/>
        <v>0</v>
      </c>
    </row>
    <row r="76" spans="1:43" x14ac:dyDescent="0.25">
      <c r="A76" s="11"/>
      <c r="B76" s="27" t="s">
        <v>36</v>
      </c>
      <c r="C76" s="23">
        <v>44.972704</v>
      </c>
      <c r="D76" s="23">
        <v>44.972704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15">
        <f t="shared" si="16"/>
        <v>0</v>
      </c>
      <c r="AF76" s="15">
        <f t="shared" si="15"/>
        <v>0</v>
      </c>
      <c r="AG76" s="15">
        <f t="shared" si="15"/>
        <v>0</v>
      </c>
      <c r="AH76" s="15">
        <f t="shared" si="15"/>
        <v>0</v>
      </c>
      <c r="AI76" s="15">
        <f t="shared" si="15"/>
        <v>0</v>
      </c>
      <c r="AJ76" s="15">
        <f t="shared" si="15"/>
        <v>0</v>
      </c>
      <c r="AK76" s="15">
        <f t="shared" si="15"/>
        <v>0</v>
      </c>
      <c r="AL76" s="15">
        <f t="shared" si="15"/>
        <v>0</v>
      </c>
      <c r="AM76" s="15">
        <f t="shared" si="15"/>
        <v>0</v>
      </c>
      <c r="AN76" s="15">
        <f t="shared" si="15"/>
        <v>0</v>
      </c>
      <c r="AO76" s="15">
        <f t="shared" si="15"/>
        <v>0</v>
      </c>
      <c r="AP76" s="15">
        <f t="shared" si="15"/>
        <v>0</v>
      </c>
      <c r="AQ76" s="15">
        <f t="shared" si="15"/>
        <v>0</v>
      </c>
    </row>
    <row r="77" spans="1:43" x14ac:dyDescent="0.25">
      <c r="A77" s="11"/>
      <c r="B77" s="27" t="s">
        <v>94</v>
      </c>
      <c r="C77" s="23">
        <v>0</v>
      </c>
      <c r="D77" s="23">
        <v>1.40035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15">
        <f t="shared" si="16"/>
        <v>0</v>
      </c>
      <c r="AF77" s="15">
        <f t="shared" si="15"/>
        <v>0</v>
      </c>
      <c r="AG77" s="15">
        <f t="shared" si="15"/>
        <v>0</v>
      </c>
      <c r="AH77" s="15">
        <f t="shared" si="15"/>
        <v>0</v>
      </c>
      <c r="AI77" s="15">
        <f t="shared" si="15"/>
        <v>0</v>
      </c>
      <c r="AJ77" s="15">
        <f t="shared" si="15"/>
        <v>0</v>
      </c>
      <c r="AK77" s="15">
        <f t="shared" si="15"/>
        <v>0</v>
      </c>
      <c r="AL77" s="15">
        <f t="shared" si="15"/>
        <v>0</v>
      </c>
      <c r="AM77" s="15">
        <f t="shared" si="15"/>
        <v>0</v>
      </c>
      <c r="AN77" s="15">
        <f t="shared" si="15"/>
        <v>0</v>
      </c>
      <c r="AO77" s="15">
        <f t="shared" si="15"/>
        <v>0</v>
      </c>
      <c r="AP77" s="15">
        <f t="shared" si="15"/>
        <v>0</v>
      </c>
      <c r="AQ77" s="15">
        <f t="shared" si="15"/>
        <v>0</v>
      </c>
    </row>
    <row r="78" spans="1:43" x14ac:dyDescent="0.25">
      <c r="A78" s="11"/>
      <c r="B78" s="27" t="s">
        <v>44</v>
      </c>
      <c r="C78" s="23">
        <v>5.278842</v>
      </c>
      <c r="D78" s="23">
        <v>5.278842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15">
        <f t="shared" si="16"/>
        <v>0</v>
      </c>
      <c r="AF78" s="15">
        <f t="shared" si="15"/>
        <v>0</v>
      </c>
      <c r="AG78" s="15">
        <f t="shared" si="15"/>
        <v>0</v>
      </c>
      <c r="AH78" s="15">
        <f t="shared" si="15"/>
        <v>0</v>
      </c>
      <c r="AI78" s="15">
        <f t="shared" si="15"/>
        <v>0</v>
      </c>
      <c r="AJ78" s="15">
        <f t="shared" si="15"/>
        <v>0</v>
      </c>
      <c r="AK78" s="15">
        <f t="shared" si="15"/>
        <v>0</v>
      </c>
      <c r="AL78" s="15">
        <f t="shared" si="15"/>
        <v>0</v>
      </c>
      <c r="AM78" s="15">
        <f t="shared" si="15"/>
        <v>0</v>
      </c>
      <c r="AN78" s="15">
        <f t="shared" si="15"/>
        <v>0</v>
      </c>
      <c r="AO78" s="15">
        <f t="shared" si="15"/>
        <v>0</v>
      </c>
      <c r="AP78" s="15">
        <f t="shared" si="15"/>
        <v>0</v>
      </c>
      <c r="AQ78" s="15">
        <f t="shared" si="15"/>
        <v>0</v>
      </c>
    </row>
    <row r="79" spans="1:43" x14ac:dyDescent="0.25">
      <c r="A79" s="11"/>
      <c r="B79" s="27" t="s">
        <v>46</v>
      </c>
      <c r="C79" s="23">
        <v>0</v>
      </c>
      <c r="D79" s="23">
        <v>4.4827280099999998</v>
      </c>
      <c r="E79" s="23">
        <v>0</v>
      </c>
      <c r="F79" s="23">
        <v>0</v>
      </c>
      <c r="G79" s="23">
        <v>0</v>
      </c>
      <c r="H79" s="23">
        <v>0</v>
      </c>
      <c r="I79" s="23">
        <v>1.86780305</v>
      </c>
      <c r="J79" s="23">
        <v>0.37356060999999996</v>
      </c>
      <c r="K79" s="23">
        <v>0.37356060999999996</v>
      </c>
      <c r="L79" s="23">
        <v>0.37356060999999996</v>
      </c>
      <c r="M79" s="23">
        <v>0.37356060999999996</v>
      </c>
      <c r="N79" s="23">
        <v>0.37356060999999996</v>
      </c>
      <c r="O79" s="23">
        <v>0.37356060999999996</v>
      </c>
      <c r="P79" s="23">
        <v>0.37356060999999996</v>
      </c>
      <c r="Q79" s="23">
        <v>4.4827273200000004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15">
        <f t="shared" si="16"/>
        <v>0</v>
      </c>
      <c r="AF79" s="15">
        <f t="shared" si="15"/>
        <v>0</v>
      </c>
      <c r="AG79" s="15">
        <f t="shared" si="15"/>
        <v>0</v>
      </c>
      <c r="AH79" s="15">
        <f t="shared" si="15"/>
        <v>0</v>
      </c>
      <c r="AI79" s="15">
        <f t="shared" si="15"/>
        <v>1.86780305</v>
      </c>
      <c r="AJ79" s="15">
        <f t="shared" si="15"/>
        <v>0.37356060999999996</v>
      </c>
      <c r="AK79" s="15">
        <f t="shared" si="15"/>
        <v>0.37356060999999996</v>
      </c>
      <c r="AL79" s="15">
        <f t="shared" si="15"/>
        <v>0.37356060999999996</v>
      </c>
      <c r="AM79" s="15">
        <f t="shared" si="15"/>
        <v>0.37356060999999996</v>
      </c>
      <c r="AN79" s="15">
        <f t="shared" si="15"/>
        <v>0.37356060999999996</v>
      </c>
      <c r="AO79" s="15">
        <f t="shared" si="15"/>
        <v>0.37356060999999996</v>
      </c>
      <c r="AP79" s="15">
        <f t="shared" si="15"/>
        <v>0.37356060999999996</v>
      </c>
      <c r="AQ79" s="15">
        <f t="shared" si="15"/>
        <v>4.4827273200000004</v>
      </c>
    </row>
    <row r="80" spans="1:43" x14ac:dyDescent="0.25">
      <c r="A80" s="11"/>
      <c r="B80" s="27" t="s">
        <v>95</v>
      </c>
      <c r="C80" s="23">
        <v>180</v>
      </c>
      <c r="D80" s="23">
        <v>180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15">
        <f t="shared" si="16"/>
        <v>0</v>
      </c>
      <c r="AF80" s="15">
        <f t="shared" si="15"/>
        <v>0</v>
      </c>
      <c r="AG80" s="15">
        <f t="shared" si="15"/>
        <v>0</v>
      </c>
      <c r="AH80" s="15">
        <f t="shared" si="15"/>
        <v>0</v>
      </c>
      <c r="AI80" s="15">
        <f t="shared" si="15"/>
        <v>0</v>
      </c>
      <c r="AJ80" s="15">
        <f t="shared" si="15"/>
        <v>0</v>
      </c>
      <c r="AK80" s="15">
        <f t="shared" si="15"/>
        <v>0</v>
      </c>
      <c r="AL80" s="15">
        <f t="shared" si="15"/>
        <v>0</v>
      </c>
      <c r="AM80" s="15">
        <f t="shared" si="15"/>
        <v>0</v>
      </c>
      <c r="AN80" s="15">
        <f t="shared" si="15"/>
        <v>0</v>
      </c>
      <c r="AO80" s="15">
        <f t="shared" si="15"/>
        <v>0</v>
      </c>
      <c r="AP80" s="15">
        <f t="shared" si="15"/>
        <v>0</v>
      </c>
      <c r="AQ80" s="15">
        <f t="shared" si="15"/>
        <v>0</v>
      </c>
    </row>
    <row r="81" spans="1:43" x14ac:dyDescent="0.25">
      <c r="A81" s="11"/>
      <c r="B81" s="27" t="s">
        <v>48</v>
      </c>
      <c r="C81" s="23">
        <v>1000</v>
      </c>
      <c r="D81" s="23">
        <v>1000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15">
        <f t="shared" si="16"/>
        <v>0</v>
      </c>
      <c r="AF81" s="15">
        <f t="shared" si="15"/>
        <v>0</v>
      </c>
      <c r="AG81" s="15">
        <f t="shared" si="15"/>
        <v>0</v>
      </c>
      <c r="AH81" s="15">
        <f t="shared" si="15"/>
        <v>0</v>
      </c>
      <c r="AI81" s="15">
        <f t="shared" si="15"/>
        <v>0</v>
      </c>
      <c r="AJ81" s="15">
        <f t="shared" si="15"/>
        <v>0</v>
      </c>
      <c r="AK81" s="15">
        <f t="shared" si="15"/>
        <v>0</v>
      </c>
      <c r="AL81" s="15">
        <f t="shared" si="15"/>
        <v>0</v>
      </c>
      <c r="AM81" s="15">
        <f t="shared" si="15"/>
        <v>0</v>
      </c>
      <c r="AN81" s="15">
        <f t="shared" si="15"/>
        <v>0</v>
      </c>
      <c r="AO81" s="15">
        <f t="shared" si="15"/>
        <v>0</v>
      </c>
      <c r="AP81" s="15">
        <f t="shared" si="15"/>
        <v>0</v>
      </c>
      <c r="AQ81" s="15">
        <f t="shared" si="15"/>
        <v>0</v>
      </c>
    </row>
    <row r="82" spans="1:43" x14ac:dyDescent="0.25">
      <c r="A82" s="11"/>
      <c r="B82" s="27" t="s">
        <v>57</v>
      </c>
      <c r="C82" s="23">
        <v>47.5</v>
      </c>
      <c r="D82" s="23">
        <v>47.5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15">
        <f t="shared" si="16"/>
        <v>0</v>
      </c>
      <c r="AF82" s="15">
        <f t="shared" si="15"/>
        <v>0</v>
      </c>
      <c r="AG82" s="15">
        <f t="shared" si="15"/>
        <v>0</v>
      </c>
      <c r="AH82" s="15">
        <f t="shared" si="15"/>
        <v>0</v>
      </c>
      <c r="AI82" s="15">
        <f t="shared" si="15"/>
        <v>0</v>
      </c>
      <c r="AJ82" s="15">
        <f t="shared" si="15"/>
        <v>0</v>
      </c>
      <c r="AK82" s="15">
        <f t="shared" si="15"/>
        <v>0</v>
      </c>
      <c r="AL82" s="15">
        <f t="shared" si="15"/>
        <v>0</v>
      </c>
      <c r="AM82" s="15">
        <f t="shared" si="15"/>
        <v>0</v>
      </c>
      <c r="AN82" s="15">
        <f t="shared" si="15"/>
        <v>0</v>
      </c>
      <c r="AO82" s="15">
        <f t="shared" si="15"/>
        <v>0</v>
      </c>
      <c r="AP82" s="15">
        <f t="shared" si="15"/>
        <v>0</v>
      </c>
      <c r="AQ82" s="15">
        <f t="shared" si="15"/>
        <v>0</v>
      </c>
    </row>
    <row r="83" spans="1:43" x14ac:dyDescent="0.25">
      <c r="A83" s="11"/>
      <c r="B83" s="27" t="s">
        <v>58</v>
      </c>
      <c r="C83" s="23">
        <v>1328.3086040000001</v>
      </c>
      <c r="D83" s="23">
        <v>1328.3086040000001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15">
        <f t="shared" si="16"/>
        <v>0</v>
      </c>
      <c r="AF83" s="15">
        <f t="shared" si="15"/>
        <v>0</v>
      </c>
      <c r="AG83" s="15">
        <f t="shared" si="15"/>
        <v>0</v>
      </c>
      <c r="AH83" s="15">
        <f t="shared" si="15"/>
        <v>0</v>
      </c>
      <c r="AI83" s="15">
        <f t="shared" si="15"/>
        <v>0</v>
      </c>
      <c r="AJ83" s="15">
        <f t="shared" si="15"/>
        <v>0</v>
      </c>
      <c r="AK83" s="15">
        <f t="shared" si="15"/>
        <v>0</v>
      </c>
      <c r="AL83" s="15">
        <f t="shared" si="15"/>
        <v>0</v>
      </c>
      <c r="AM83" s="15">
        <f t="shared" si="15"/>
        <v>0</v>
      </c>
      <c r="AN83" s="15">
        <f t="shared" si="15"/>
        <v>0</v>
      </c>
      <c r="AO83" s="15">
        <f t="shared" si="15"/>
        <v>0</v>
      </c>
      <c r="AP83" s="15">
        <f t="shared" si="15"/>
        <v>0</v>
      </c>
      <c r="AQ83" s="15">
        <f t="shared" si="15"/>
        <v>0</v>
      </c>
    </row>
    <row r="84" spans="1:43" x14ac:dyDescent="0.25">
      <c r="A84" s="11"/>
      <c r="B84" s="27" t="s">
        <v>59</v>
      </c>
      <c r="C84" s="23">
        <v>0</v>
      </c>
      <c r="D84" s="23">
        <v>8.0416000000000001E-2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8.0416000000000001E-2</v>
      </c>
      <c r="N84" s="23">
        <v>0</v>
      </c>
      <c r="O84" s="23">
        <v>0</v>
      </c>
      <c r="P84" s="23">
        <v>0</v>
      </c>
      <c r="Q84" s="23">
        <v>8.0416000000000001E-2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15">
        <f t="shared" si="16"/>
        <v>0</v>
      </c>
      <c r="AF84" s="15">
        <f t="shared" si="15"/>
        <v>0</v>
      </c>
      <c r="AG84" s="15">
        <f t="shared" si="15"/>
        <v>0</v>
      </c>
      <c r="AH84" s="15">
        <f t="shared" si="15"/>
        <v>0</v>
      </c>
      <c r="AI84" s="15">
        <f t="shared" si="15"/>
        <v>0</v>
      </c>
      <c r="AJ84" s="15">
        <f t="shared" si="15"/>
        <v>0</v>
      </c>
      <c r="AK84" s="15">
        <f t="shared" si="15"/>
        <v>0</v>
      </c>
      <c r="AL84" s="15">
        <f t="shared" si="15"/>
        <v>0</v>
      </c>
      <c r="AM84" s="15">
        <f t="shared" si="15"/>
        <v>8.0416000000000001E-2</v>
      </c>
      <c r="AN84" s="15">
        <f t="shared" si="15"/>
        <v>0</v>
      </c>
      <c r="AO84" s="15">
        <f t="shared" si="15"/>
        <v>0</v>
      </c>
      <c r="AP84" s="15">
        <f t="shared" si="15"/>
        <v>0</v>
      </c>
      <c r="AQ84" s="15">
        <f t="shared" si="15"/>
        <v>8.0416000000000001E-2</v>
      </c>
    </row>
    <row r="85" spans="1:43" x14ac:dyDescent="0.25">
      <c r="A85" s="11"/>
      <c r="B85" s="27" t="s">
        <v>67</v>
      </c>
      <c r="C85" s="23">
        <v>0</v>
      </c>
      <c r="D85" s="23">
        <v>5.1181635600000002</v>
      </c>
      <c r="E85" s="23">
        <v>0</v>
      </c>
      <c r="F85" s="23">
        <v>0.94134874000000002</v>
      </c>
      <c r="G85" s="23">
        <v>0.48129082000000001</v>
      </c>
      <c r="H85" s="23">
        <v>0.48851018000000002</v>
      </c>
      <c r="I85" s="23">
        <v>0.49583784000000003</v>
      </c>
      <c r="J85" s="23">
        <v>0.50327540000000004</v>
      </c>
      <c r="K85" s="23">
        <v>0</v>
      </c>
      <c r="L85" s="23">
        <v>0.51082453000000005</v>
      </c>
      <c r="M85" s="23">
        <v>0.51848689999999997</v>
      </c>
      <c r="N85" s="23">
        <v>0.52626458999999992</v>
      </c>
      <c r="O85" s="23">
        <v>0</v>
      </c>
      <c r="P85" s="23">
        <v>0</v>
      </c>
      <c r="Q85" s="23">
        <v>4.4658389999999999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15">
        <f t="shared" si="16"/>
        <v>0</v>
      </c>
      <c r="AF85" s="15">
        <f t="shared" si="15"/>
        <v>0.94134874000000002</v>
      </c>
      <c r="AG85" s="15">
        <f t="shared" si="15"/>
        <v>0.48129082000000001</v>
      </c>
      <c r="AH85" s="15">
        <f t="shared" si="15"/>
        <v>0.48851018000000002</v>
      </c>
      <c r="AI85" s="15">
        <f t="shared" si="15"/>
        <v>0.49583784000000003</v>
      </c>
      <c r="AJ85" s="15">
        <f t="shared" si="15"/>
        <v>0.50327540000000004</v>
      </c>
      <c r="AK85" s="15">
        <f t="shared" si="15"/>
        <v>0</v>
      </c>
      <c r="AL85" s="15">
        <f t="shared" si="15"/>
        <v>0.51082453000000005</v>
      </c>
      <c r="AM85" s="15">
        <f t="shared" si="15"/>
        <v>0.51848689999999997</v>
      </c>
      <c r="AN85" s="15">
        <f t="shared" si="15"/>
        <v>0.52626458999999992</v>
      </c>
      <c r="AO85" s="15">
        <f t="shared" si="15"/>
        <v>0</v>
      </c>
      <c r="AP85" s="15">
        <f t="shared" si="15"/>
        <v>0</v>
      </c>
      <c r="AQ85" s="15">
        <f t="shared" si="15"/>
        <v>4.4658389999999999</v>
      </c>
    </row>
    <row r="86" spans="1:43" x14ac:dyDescent="0.25">
      <c r="A86" s="11"/>
      <c r="B86" s="27" t="s">
        <v>86</v>
      </c>
      <c r="C86" s="23">
        <v>0</v>
      </c>
      <c r="D86" s="23">
        <v>304.60000000000002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303.38922346999999</v>
      </c>
      <c r="Q86" s="23">
        <v>303.38922346999999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15">
        <f t="shared" si="16"/>
        <v>0</v>
      </c>
      <c r="AF86" s="15">
        <f t="shared" si="15"/>
        <v>0</v>
      </c>
      <c r="AG86" s="15">
        <f t="shared" si="15"/>
        <v>0</v>
      </c>
      <c r="AH86" s="15">
        <f t="shared" si="15"/>
        <v>0</v>
      </c>
      <c r="AI86" s="15">
        <f t="shared" si="15"/>
        <v>0</v>
      </c>
      <c r="AJ86" s="15">
        <f t="shared" si="15"/>
        <v>0</v>
      </c>
      <c r="AK86" s="15">
        <f t="shared" si="15"/>
        <v>0</v>
      </c>
      <c r="AL86" s="15">
        <f t="shared" si="15"/>
        <v>0</v>
      </c>
      <c r="AM86" s="15">
        <f t="shared" si="15"/>
        <v>0</v>
      </c>
      <c r="AN86" s="15">
        <f t="shared" si="15"/>
        <v>0</v>
      </c>
      <c r="AO86" s="15">
        <f t="shared" si="15"/>
        <v>0</v>
      </c>
      <c r="AP86" s="15">
        <f t="shared" si="15"/>
        <v>303.38922346999999</v>
      </c>
      <c r="AQ86" s="15">
        <f t="shared" si="15"/>
        <v>303.38922346999999</v>
      </c>
    </row>
    <row r="87" spans="1:43" x14ac:dyDescent="0.25">
      <c r="B87" s="118" t="s">
        <v>71</v>
      </c>
      <c r="C87" s="25">
        <f>SUM(C72:C86)</f>
        <v>2741.4634480000004</v>
      </c>
      <c r="D87" s="25">
        <f t="shared" ref="D87:Q87" si="17">SUM(D72:D86)</f>
        <v>3108.3918327000001</v>
      </c>
      <c r="E87" s="19">
        <f t="shared" si="17"/>
        <v>0</v>
      </c>
      <c r="F87" s="19">
        <f t="shared" si="17"/>
        <v>0.94134874000000002</v>
      </c>
      <c r="G87" s="19">
        <f t="shared" si="17"/>
        <v>0.48129082000000001</v>
      </c>
      <c r="H87" s="19">
        <f t="shared" si="17"/>
        <v>0.48851018000000002</v>
      </c>
      <c r="I87" s="19">
        <f t="shared" si="17"/>
        <v>2.3636408900000001</v>
      </c>
      <c r="J87" s="19">
        <f t="shared" si="17"/>
        <v>0.87683601</v>
      </c>
      <c r="K87" s="19">
        <f t="shared" si="17"/>
        <v>0.37356060999999996</v>
      </c>
      <c r="L87" s="19">
        <f t="shared" si="17"/>
        <v>4.4686389899999996</v>
      </c>
      <c r="M87" s="19">
        <f t="shared" si="17"/>
        <v>3.6554021000000003</v>
      </c>
      <c r="N87" s="19">
        <f t="shared" si="17"/>
        <v>3.9110377000000001</v>
      </c>
      <c r="O87" s="19">
        <f t="shared" si="17"/>
        <v>1.3515663099999999</v>
      </c>
      <c r="P87" s="19">
        <f t="shared" si="17"/>
        <v>341.05031342999996</v>
      </c>
      <c r="Q87" s="19">
        <f t="shared" si="17"/>
        <v>359.96214578000001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6">
        <f>E87+R87</f>
        <v>0</v>
      </c>
      <c r="AF87" s="56">
        <f>F87+S87</f>
        <v>0.94134874000000002</v>
      </c>
      <c r="AG87" s="56">
        <f t="shared" ref="AG87:AO87" si="18">G87+T87</f>
        <v>0.48129082000000001</v>
      </c>
      <c r="AH87" s="56">
        <f t="shared" si="18"/>
        <v>0.48851018000000002</v>
      </c>
      <c r="AI87" s="56">
        <f t="shared" si="18"/>
        <v>2.3636408900000001</v>
      </c>
      <c r="AJ87" s="56">
        <f t="shared" si="18"/>
        <v>0.87683601</v>
      </c>
      <c r="AK87" s="56">
        <f t="shared" si="18"/>
        <v>0.37356060999999996</v>
      </c>
      <c r="AL87" s="56">
        <f t="shared" si="18"/>
        <v>4.4686389899999996</v>
      </c>
      <c r="AM87" s="56">
        <f t="shared" si="18"/>
        <v>3.6554021000000003</v>
      </c>
      <c r="AN87" s="56">
        <f t="shared" si="18"/>
        <v>3.9110377000000001</v>
      </c>
      <c r="AO87" s="56">
        <f t="shared" si="18"/>
        <v>1.3515663099999999</v>
      </c>
      <c r="AP87" s="56">
        <f>P87+AC87</f>
        <v>341.05031342999996</v>
      </c>
      <c r="AQ87" s="56">
        <f>Q87+AD87</f>
        <v>359.96214578000001</v>
      </c>
    </row>
    <row r="88" spans="1:43" x14ac:dyDescent="0.25">
      <c r="B88" s="27"/>
      <c r="C88" s="23"/>
      <c r="D88" s="23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57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</row>
    <row r="89" spans="1:43" x14ac:dyDescent="0.25">
      <c r="B89" s="118" t="s">
        <v>99</v>
      </c>
      <c r="C89" s="25">
        <f>C69+C87</f>
        <v>81651.140543000001</v>
      </c>
      <c r="D89" s="25">
        <f t="shared" ref="D89:Q89" si="19">D69+D87</f>
        <v>87494.695324510001</v>
      </c>
      <c r="E89" s="19">
        <f t="shared" si="19"/>
        <v>2275.0356987300001</v>
      </c>
      <c r="F89" s="19">
        <f t="shared" si="19"/>
        <v>2867.3709773300002</v>
      </c>
      <c r="G89" s="19">
        <f t="shared" si="19"/>
        <v>3526.4132292599993</v>
      </c>
      <c r="H89" s="19">
        <f t="shared" si="19"/>
        <v>3179.1280003800002</v>
      </c>
      <c r="I89" s="19">
        <f t="shared" si="19"/>
        <v>3237.28246721</v>
      </c>
      <c r="J89" s="19">
        <f t="shared" si="19"/>
        <v>3394.4614859199992</v>
      </c>
      <c r="K89" s="19">
        <f t="shared" si="19"/>
        <v>2960.8255451599998</v>
      </c>
      <c r="L89" s="19">
        <f t="shared" si="19"/>
        <v>3554.8082021299992</v>
      </c>
      <c r="M89" s="19">
        <f t="shared" si="19"/>
        <v>3738.2756085699998</v>
      </c>
      <c r="N89" s="19">
        <f t="shared" si="19"/>
        <v>3844.996436710001</v>
      </c>
      <c r="O89" s="19">
        <f t="shared" si="19"/>
        <v>3972.3952946700001</v>
      </c>
      <c r="P89" s="19">
        <f t="shared" si="19"/>
        <v>8069.08338886</v>
      </c>
      <c r="Q89" s="19">
        <f t="shared" si="19"/>
        <v>44620.076334930003</v>
      </c>
      <c r="R89" s="60">
        <f t="shared" ref="R89:AQ89" si="20">R69+R87</f>
        <v>0</v>
      </c>
      <c r="S89" s="60">
        <f t="shared" si="20"/>
        <v>0</v>
      </c>
      <c r="T89" s="60">
        <f t="shared" si="20"/>
        <v>140.05744546</v>
      </c>
      <c r="U89" s="60">
        <f t="shared" si="20"/>
        <v>0</v>
      </c>
      <c r="V89" s="60">
        <f t="shared" si="20"/>
        <v>9.8390000000000004</v>
      </c>
      <c r="W89" s="60">
        <f t="shared" si="20"/>
        <v>84.418307999999996</v>
      </c>
      <c r="X89" s="60">
        <f t="shared" si="20"/>
        <v>0</v>
      </c>
      <c r="Y89" s="60">
        <f t="shared" si="20"/>
        <v>15.685245999999999</v>
      </c>
      <c r="Z89" s="60">
        <f t="shared" si="20"/>
        <v>478.30413042999999</v>
      </c>
      <c r="AA89" s="60">
        <f t="shared" si="20"/>
        <v>7.7892289999999997</v>
      </c>
      <c r="AB89" s="60">
        <f t="shared" si="20"/>
        <v>124.26809333999999</v>
      </c>
      <c r="AC89" s="60">
        <f t="shared" si="20"/>
        <v>96.373968550000001</v>
      </c>
      <c r="AD89" s="60">
        <f t="shared" si="20"/>
        <v>956.73542078000014</v>
      </c>
      <c r="AE89" s="56">
        <f t="shared" si="20"/>
        <v>2275.0356987300001</v>
      </c>
      <c r="AF89" s="56">
        <f t="shared" si="20"/>
        <v>2867.3709773300002</v>
      </c>
      <c r="AG89" s="56">
        <f t="shared" si="20"/>
        <v>3666.4706747199994</v>
      </c>
      <c r="AH89" s="56">
        <f t="shared" si="20"/>
        <v>3179.1280003800002</v>
      </c>
      <c r="AI89" s="56">
        <f t="shared" si="20"/>
        <v>3247.12146721</v>
      </c>
      <c r="AJ89" s="56">
        <f t="shared" si="20"/>
        <v>3478.879793919999</v>
      </c>
      <c r="AK89" s="56">
        <f t="shared" si="20"/>
        <v>2960.8255451599998</v>
      </c>
      <c r="AL89" s="56">
        <f t="shared" si="20"/>
        <v>3570.4934481299993</v>
      </c>
      <c r="AM89" s="56">
        <f t="shared" si="20"/>
        <v>4216.5797389999998</v>
      </c>
      <c r="AN89" s="56">
        <f t="shared" si="20"/>
        <v>3852.785665710001</v>
      </c>
      <c r="AO89" s="56">
        <f t="shared" si="20"/>
        <v>4096.6633880099998</v>
      </c>
      <c r="AP89" s="56">
        <f t="shared" si="20"/>
        <v>8165.4573574100004</v>
      </c>
      <c r="AQ89" s="56">
        <f t="shared" si="20"/>
        <v>45576.811755710005</v>
      </c>
    </row>
    <row r="90" spans="1:43" ht="24" x14ac:dyDescent="0.25">
      <c r="B90" s="119" t="s">
        <v>100</v>
      </c>
      <c r="C90" s="24"/>
      <c r="D90" s="62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21"/>
      <c r="R90" s="6"/>
    </row>
    <row r="91" spans="1:43" ht="12.75" customHeight="1" x14ac:dyDescent="0.25">
      <c r="B91" s="150" t="s">
        <v>101</v>
      </c>
      <c r="C91" s="150"/>
      <c r="D91" s="150"/>
      <c r="E91" s="150"/>
      <c r="F91" s="12"/>
      <c r="G91" s="12"/>
      <c r="H91" s="12"/>
      <c r="I91" s="22"/>
      <c r="J91" s="12"/>
      <c r="R91" s="10"/>
    </row>
    <row r="92" spans="1:43" ht="12.75" customHeight="1" x14ac:dyDescent="0.25">
      <c r="B92" s="150" t="s">
        <v>102</v>
      </c>
      <c r="C92" s="150"/>
      <c r="D92" s="150"/>
      <c r="E92" s="150"/>
      <c r="F92" s="150"/>
      <c r="G92" s="150"/>
      <c r="H92" s="150"/>
      <c r="I92" s="150"/>
      <c r="J92" s="150"/>
      <c r="K92" s="13"/>
      <c r="L92" s="13"/>
      <c r="M92" s="13"/>
      <c r="N92" s="13"/>
      <c r="O92" s="13"/>
      <c r="P92" s="13"/>
      <c r="Q92" s="22"/>
    </row>
    <row r="93" spans="1:43" x14ac:dyDescent="0.25">
      <c r="B93" s="149" t="s">
        <v>103</v>
      </c>
      <c r="C93" s="149"/>
      <c r="D93" s="149"/>
      <c r="E93" s="149"/>
      <c r="F93" s="149"/>
      <c r="G93" s="149"/>
      <c r="H93" s="149"/>
      <c r="I93" s="149"/>
      <c r="J93" s="13"/>
      <c r="K93" s="13"/>
      <c r="L93" s="13"/>
      <c r="M93" s="13"/>
      <c r="N93" s="13"/>
      <c r="O93" s="13"/>
      <c r="P93" s="13"/>
    </row>
    <row r="96" spans="1:43" x14ac:dyDescent="0.25">
      <c r="N96" s="15"/>
    </row>
    <row r="98" spans="5:11" x14ac:dyDescent="0.25">
      <c r="E98" s="88"/>
    </row>
    <row r="99" spans="5:11" x14ac:dyDescent="0.25">
      <c r="F99" s="87"/>
    </row>
    <row r="104" spans="5:11" x14ac:dyDescent="0.25">
      <c r="K104" s="15"/>
    </row>
  </sheetData>
  <mergeCells count="13">
    <mergeCell ref="B93:I93"/>
    <mergeCell ref="B91:E91"/>
    <mergeCell ref="B92:J92"/>
    <mergeCell ref="B2:AQ2"/>
    <mergeCell ref="B3:AQ3"/>
    <mergeCell ref="B4:AQ4"/>
    <mergeCell ref="B5:AQ5"/>
    <mergeCell ref="R8:AD8"/>
    <mergeCell ref="AE8:AQ8"/>
    <mergeCell ref="D8:D9"/>
    <mergeCell ref="B8:B9"/>
    <mergeCell ref="C8:C9"/>
    <mergeCell ref="E8:Q8"/>
  </mergeCells>
  <printOptions horizontalCentered="1" verticalCentered="1"/>
  <pageMargins left="0.11811023622047245" right="0.11811023622047245" top="7.874015748031496E-2" bottom="7.874015748031496E-2" header="0.31496062992125984" footer="0.31496062992125984"/>
  <pageSetup scale="55" orientation="landscape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109"/>
  <sheetViews>
    <sheetView showGridLines="0" topLeftCell="B1" zoomScaleNormal="100" workbookViewId="0">
      <selection activeCell="B27" sqref="B27"/>
    </sheetView>
  </sheetViews>
  <sheetFormatPr baseColWidth="10" defaultColWidth="9.140625" defaultRowHeight="15" x14ac:dyDescent="0.25"/>
  <cols>
    <col min="1" max="1" width="7.28515625" style="35" customWidth="1"/>
    <col min="2" max="2" width="82.42578125" style="35" customWidth="1"/>
    <col min="3" max="3" width="14.140625" style="35" customWidth="1"/>
    <col min="4" max="4" width="17.85546875" style="35" customWidth="1"/>
    <col min="5" max="5" width="10.28515625" style="35" bestFit="1" customWidth="1"/>
    <col min="6" max="6" width="11.28515625" style="35" bestFit="1" customWidth="1"/>
    <col min="7" max="7" width="12.85546875" style="35" bestFit="1" customWidth="1"/>
    <col min="8" max="8" width="10.28515625" style="35" bestFit="1" customWidth="1"/>
    <col min="9" max="10" width="10.42578125" style="35" customWidth="1"/>
    <col min="11" max="11" width="11.42578125" style="35" customWidth="1"/>
    <col min="12" max="12" width="10" style="35" customWidth="1"/>
    <col min="13" max="13" width="12.28515625" style="35" customWidth="1"/>
    <col min="14" max="14" width="10.7109375" style="35" customWidth="1"/>
    <col min="15" max="15" width="10.42578125" style="35" customWidth="1"/>
    <col min="16" max="16" width="12.42578125" style="35" customWidth="1"/>
    <col min="17" max="17" width="15.28515625" style="35" customWidth="1"/>
    <col min="18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s="1" customFormat="1" x14ac:dyDescent="0.25">
      <c r="B6" s="34"/>
    </row>
    <row r="7" spans="2:17" s="1" customFormat="1" x14ac:dyDescent="0.25">
      <c r="B7" s="27" t="s">
        <v>104</v>
      </c>
      <c r="C7" s="27"/>
      <c r="D7" s="27"/>
      <c r="Q7" s="33" t="s">
        <v>5</v>
      </c>
    </row>
    <row r="8" spans="2:17" ht="21.75" customHeight="1" x14ac:dyDescent="0.25">
      <c r="B8" s="143" t="s">
        <v>6</v>
      </c>
      <c r="C8" s="144" t="s">
        <v>7</v>
      </c>
      <c r="D8" s="144" t="s">
        <v>8</v>
      </c>
      <c r="E8" s="145" t="s">
        <v>9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2:17" s="51" customFormat="1" ht="27.75" customHeight="1" x14ac:dyDescent="0.25">
      <c r="B9" s="143"/>
      <c r="C9" s="144"/>
      <c r="D9" s="144"/>
      <c r="E9" s="65" t="s">
        <v>10</v>
      </c>
      <c r="F9" s="66" t="s">
        <v>11</v>
      </c>
      <c r="G9" s="67" t="s">
        <v>12</v>
      </c>
      <c r="H9" s="65" t="s">
        <v>13</v>
      </c>
      <c r="I9" s="66" t="s">
        <v>14</v>
      </c>
      <c r="J9" s="67" t="s">
        <v>15</v>
      </c>
      <c r="K9" s="65" t="s">
        <v>16</v>
      </c>
      <c r="L9" s="66" t="s">
        <v>17</v>
      </c>
      <c r="M9" s="67" t="s">
        <v>18</v>
      </c>
      <c r="N9" s="65" t="s">
        <v>19</v>
      </c>
      <c r="O9" s="66" t="s">
        <v>20</v>
      </c>
      <c r="P9" s="67" t="s">
        <v>21</v>
      </c>
      <c r="Q9" s="31" t="s">
        <v>22</v>
      </c>
    </row>
    <row r="10" spans="2:17" x14ac:dyDescent="0.25">
      <c r="B10" s="11" t="s">
        <v>23</v>
      </c>
      <c r="C10" s="68">
        <v>389.983048</v>
      </c>
      <c r="D10" s="68">
        <v>447.26304800000003</v>
      </c>
      <c r="E10" s="68">
        <v>2.1503053700000003</v>
      </c>
      <c r="F10" s="68">
        <v>0.6710940700000001</v>
      </c>
      <c r="G10" s="68">
        <v>4.9479275700000001</v>
      </c>
      <c r="H10" s="68">
        <v>3.9536420800000003</v>
      </c>
      <c r="I10" s="68">
        <v>57.226069749999986</v>
      </c>
      <c r="J10" s="68">
        <v>19.936228140000001</v>
      </c>
      <c r="K10" s="68">
        <v>39.984370409999997</v>
      </c>
      <c r="L10" s="68">
        <v>17.799914649999998</v>
      </c>
      <c r="M10" s="68">
        <v>6.7328197200000002</v>
      </c>
      <c r="N10" s="68">
        <v>35.491656849999998</v>
      </c>
      <c r="O10" s="68">
        <v>13.5858524</v>
      </c>
      <c r="P10" s="68">
        <v>83.866616220000012</v>
      </c>
      <c r="Q10" s="68">
        <f>SUM(E10:P10)</f>
        <v>286.34649723000001</v>
      </c>
    </row>
    <row r="11" spans="2:17" x14ac:dyDescent="0.25">
      <c r="B11" s="11" t="s">
        <v>24</v>
      </c>
      <c r="C11" s="68">
        <v>49.920775999999996</v>
      </c>
      <c r="D11" s="68">
        <v>49.920775999999996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2.2610060000000001E-2</v>
      </c>
      <c r="L11" s="68">
        <v>0</v>
      </c>
      <c r="M11" s="68">
        <v>0.23426268</v>
      </c>
      <c r="N11" s="68">
        <v>6.9878149100000009</v>
      </c>
      <c r="O11" s="68">
        <v>3.9262963700000002</v>
      </c>
      <c r="P11" s="68">
        <v>7.8717023800000003</v>
      </c>
      <c r="Q11" s="68">
        <f t="shared" ref="Q11:Q69" si="0">SUM(E11:P11)</f>
        <v>19.042686400000001</v>
      </c>
    </row>
    <row r="12" spans="2:17" x14ac:dyDescent="0.25">
      <c r="B12" s="11" t="s">
        <v>105</v>
      </c>
      <c r="C12" s="68">
        <v>552.90502400000003</v>
      </c>
      <c r="D12" s="68">
        <v>552.90502400000003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f t="shared" si="0"/>
        <v>0</v>
      </c>
    </row>
    <row r="13" spans="2:17" x14ac:dyDescent="0.25">
      <c r="B13" s="11" t="s">
        <v>26</v>
      </c>
      <c r="C13" s="68">
        <v>308.60107900000003</v>
      </c>
      <c r="D13" s="68">
        <v>308.60107900000003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f t="shared" si="0"/>
        <v>0</v>
      </c>
    </row>
    <row r="14" spans="2:17" x14ac:dyDescent="0.25">
      <c r="B14" s="11" t="s">
        <v>27</v>
      </c>
      <c r="C14" s="68">
        <v>149.44594499999999</v>
      </c>
      <c r="D14" s="68">
        <v>188.58893499999999</v>
      </c>
      <c r="E14" s="68">
        <v>0</v>
      </c>
      <c r="F14" s="68">
        <v>13.979232409999998</v>
      </c>
      <c r="G14" s="68">
        <v>16.517572259999998</v>
      </c>
      <c r="H14" s="68">
        <v>15.971834610000002</v>
      </c>
      <c r="I14" s="68">
        <v>14.923380880000002</v>
      </c>
      <c r="J14" s="68">
        <v>12.97252598</v>
      </c>
      <c r="K14" s="68">
        <v>11.163337820000001</v>
      </c>
      <c r="L14" s="68">
        <v>13.964681259999999</v>
      </c>
      <c r="M14" s="68">
        <v>11.621999460000001</v>
      </c>
      <c r="N14" s="68">
        <v>14.018838030000001</v>
      </c>
      <c r="O14" s="68">
        <v>17.401350200000003</v>
      </c>
      <c r="P14" s="68">
        <v>39.578146650000001</v>
      </c>
      <c r="Q14" s="68">
        <f t="shared" si="0"/>
        <v>182.11289955999999</v>
      </c>
    </row>
    <row r="15" spans="2:17" x14ac:dyDescent="0.25">
      <c r="B15" s="11" t="s">
        <v>28</v>
      </c>
      <c r="C15" s="68">
        <v>1479.310763</v>
      </c>
      <c r="D15" s="68">
        <v>1704.4238373000001</v>
      </c>
      <c r="E15" s="68">
        <v>75.583419929999991</v>
      </c>
      <c r="F15" s="68">
        <v>82.18234412999999</v>
      </c>
      <c r="G15" s="68">
        <v>95.371130269999995</v>
      </c>
      <c r="H15" s="68">
        <v>90.544749190000019</v>
      </c>
      <c r="I15" s="68">
        <v>143.74632842999995</v>
      </c>
      <c r="J15" s="68">
        <v>118.97850828999999</v>
      </c>
      <c r="K15" s="68">
        <v>105.48408353000001</v>
      </c>
      <c r="L15" s="68">
        <v>116.17938874000001</v>
      </c>
      <c r="M15" s="68">
        <v>83.025846639999997</v>
      </c>
      <c r="N15" s="68">
        <v>127.90902006999997</v>
      </c>
      <c r="O15" s="68">
        <v>135.87890836</v>
      </c>
      <c r="P15" s="68">
        <v>304.49202540999994</v>
      </c>
      <c r="Q15" s="68">
        <f t="shared" si="0"/>
        <v>1479.3757529899999</v>
      </c>
    </row>
    <row r="16" spans="2:17" x14ac:dyDescent="0.25">
      <c r="B16" s="11" t="s">
        <v>29</v>
      </c>
      <c r="C16" s="68">
        <v>55.583756999999999</v>
      </c>
      <c r="D16" s="68">
        <v>56.583756999999999</v>
      </c>
      <c r="E16" s="68">
        <v>3.0176971699999999</v>
      </c>
      <c r="F16" s="68">
        <v>3.0176971699999999</v>
      </c>
      <c r="G16" s="68">
        <v>2.9946391700000001</v>
      </c>
      <c r="H16" s="68">
        <v>2.94278833</v>
      </c>
      <c r="I16" s="68">
        <v>3.01772683</v>
      </c>
      <c r="J16" s="68">
        <v>3.3676522599999998</v>
      </c>
      <c r="K16" s="68">
        <v>3.01772683</v>
      </c>
      <c r="L16" s="68">
        <v>3.0108094299999997</v>
      </c>
      <c r="M16" s="68">
        <v>3.28882531</v>
      </c>
      <c r="N16" s="68">
        <v>3.07468356</v>
      </c>
      <c r="O16" s="68">
        <v>5.6166948799999998</v>
      </c>
      <c r="P16" s="68">
        <v>3.0802020699999999</v>
      </c>
      <c r="Q16" s="68">
        <f t="shared" si="0"/>
        <v>39.447143009999998</v>
      </c>
    </row>
    <row r="17" spans="2:17" x14ac:dyDescent="0.25">
      <c r="B17" s="11" t="s">
        <v>30</v>
      </c>
      <c r="C17" s="68">
        <v>14.832507</v>
      </c>
      <c r="D17" s="68">
        <v>14.832507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f t="shared" si="0"/>
        <v>0</v>
      </c>
    </row>
    <row r="18" spans="2:17" x14ac:dyDescent="0.25">
      <c r="B18" s="11" t="s">
        <v>31</v>
      </c>
      <c r="C18" s="68">
        <v>6138.557084</v>
      </c>
      <c r="D18" s="68">
        <v>6612.3246280000003</v>
      </c>
      <c r="E18" s="68">
        <v>89.637103809999999</v>
      </c>
      <c r="F18" s="68">
        <v>93.377214559999999</v>
      </c>
      <c r="G18" s="68">
        <v>122.23238538000001</v>
      </c>
      <c r="H18" s="68">
        <v>103.59735975</v>
      </c>
      <c r="I18" s="68">
        <v>236.50883862999999</v>
      </c>
      <c r="J18" s="68">
        <v>206.69638119000001</v>
      </c>
      <c r="K18" s="68">
        <v>255.28048081999998</v>
      </c>
      <c r="L18" s="68">
        <v>302.71284610000004</v>
      </c>
      <c r="M18" s="68">
        <v>123.64469100999999</v>
      </c>
      <c r="N18" s="68">
        <v>274.53389962</v>
      </c>
      <c r="O18" s="68">
        <v>324.67816736000003</v>
      </c>
      <c r="P18" s="68">
        <v>1698.89582804</v>
      </c>
      <c r="Q18" s="68">
        <f t="shared" si="0"/>
        <v>3831.7951962699999</v>
      </c>
    </row>
    <row r="19" spans="2:17" x14ac:dyDescent="0.25">
      <c r="B19" s="11" t="s">
        <v>32</v>
      </c>
      <c r="C19" s="68">
        <v>104.170377</v>
      </c>
      <c r="D19" s="68">
        <v>104.170377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f t="shared" si="0"/>
        <v>0</v>
      </c>
    </row>
    <row r="20" spans="2:17" x14ac:dyDescent="0.25">
      <c r="B20" s="11" t="s">
        <v>33</v>
      </c>
      <c r="C20" s="68">
        <v>128.125328</v>
      </c>
      <c r="D20" s="68">
        <v>133.16996399999999</v>
      </c>
      <c r="E20" s="68">
        <v>5.2063124600000004</v>
      </c>
      <c r="F20" s="68">
        <v>7.5226581099999992</v>
      </c>
      <c r="G20" s="68">
        <v>7.1215232000000004</v>
      </c>
      <c r="H20" s="68">
        <v>9.543156500000002</v>
      </c>
      <c r="I20" s="68">
        <v>8.5996270199999998</v>
      </c>
      <c r="J20" s="68">
        <v>6.6975625399999998</v>
      </c>
      <c r="K20" s="68">
        <v>7.2179200099999985</v>
      </c>
      <c r="L20" s="68">
        <v>7.0495006</v>
      </c>
      <c r="M20" s="68">
        <v>8.6414179700000009</v>
      </c>
      <c r="N20" s="68">
        <v>8.5205706499999998</v>
      </c>
      <c r="O20" s="68">
        <v>14.120089009999997</v>
      </c>
      <c r="P20" s="68">
        <v>14.775023449999999</v>
      </c>
      <c r="Q20" s="68">
        <f t="shared" si="0"/>
        <v>105.01536152</v>
      </c>
    </row>
    <row r="21" spans="2:17" x14ac:dyDescent="0.25">
      <c r="B21" s="11" t="s">
        <v>34</v>
      </c>
      <c r="C21" s="68">
        <v>1379.9034380000001</v>
      </c>
      <c r="D21" s="68">
        <v>1379.9034380000001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f t="shared" si="0"/>
        <v>0</v>
      </c>
    </row>
    <row r="22" spans="2:17" x14ac:dyDescent="0.25">
      <c r="B22" s="11" t="s">
        <v>80</v>
      </c>
      <c r="C22" s="68">
        <v>2105.0486550000001</v>
      </c>
      <c r="D22" s="68">
        <v>2105.0486550000001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f t="shared" si="0"/>
        <v>0</v>
      </c>
    </row>
    <row r="23" spans="2:17" x14ac:dyDescent="0.25">
      <c r="B23" s="11" t="s">
        <v>35</v>
      </c>
      <c r="C23" s="68">
        <v>563.40000999999995</v>
      </c>
      <c r="D23" s="68">
        <v>593.12409500000001</v>
      </c>
      <c r="E23" s="68">
        <v>48.100990109999998</v>
      </c>
      <c r="F23" s="68">
        <v>34.021686600000002</v>
      </c>
      <c r="G23" s="68">
        <v>40.915671740000001</v>
      </c>
      <c r="H23" s="68">
        <v>37.352263539999988</v>
      </c>
      <c r="I23" s="68">
        <v>51.48120067</v>
      </c>
      <c r="J23" s="68">
        <v>38.128484559999997</v>
      </c>
      <c r="K23" s="68">
        <v>36.399609349999999</v>
      </c>
      <c r="L23" s="68">
        <v>45.970769789999991</v>
      </c>
      <c r="M23" s="68">
        <v>35.328910980000003</v>
      </c>
      <c r="N23" s="68">
        <v>40.861250310000003</v>
      </c>
      <c r="O23" s="68">
        <v>61.294392090000002</v>
      </c>
      <c r="P23" s="68">
        <v>116.06819980000002</v>
      </c>
      <c r="Q23" s="68">
        <f t="shared" si="0"/>
        <v>585.92342953999992</v>
      </c>
    </row>
    <row r="24" spans="2:17" x14ac:dyDescent="0.25">
      <c r="B24" s="11" t="s">
        <v>36</v>
      </c>
      <c r="C24" s="68">
        <v>8730.7697609999996</v>
      </c>
      <c r="D24" s="68">
        <v>8730.7697609999996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f t="shared" si="0"/>
        <v>0</v>
      </c>
    </row>
    <row r="25" spans="2:17" x14ac:dyDescent="0.25">
      <c r="B25" s="11" t="s">
        <v>37</v>
      </c>
      <c r="C25" s="68">
        <v>96.474676000000002</v>
      </c>
      <c r="D25" s="68">
        <v>96.474676000000002</v>
      </c>
      <c r="E25" s="68">
        <v>4.2234047400000003</v>
      </c>
      <c r="F25" s="68">
        <v>4.7263882000000006</v>
      </c>
      <c r="G25" s="68">
        <v>4.6465669900000002</v>
      </c>
      <c r="H25" s="68">
        <v>4.7410778799999997</v>
      </c>
      <c r="I25" s="68">
        <v>4.7822880600000008</v>
      </c>
      <c r="J25" s="68">
        <v>4.5946980100000001</v>
      </c>
      <c r="K25" s="68">
        <v>4.9711319299999994</v>
      </c>
      <c r="L25" s="68">
        <v>4.8399047900000003</v>
      </c>
      <c r="M25" s="68">
        <v>4.0942397999999995</v>
      </c>
      <c r="N25" s="68">
        <v>5.2133482799999991</v>
      </c>
      <c r="O25" s="68">
        <v>9.1896507000000014</v>
      </c>
      <c r="P25" s="68">
        <v>10.988013029999999</v>
      </c>
      <c r="Q25" s="68">
        <f t="shared" si="0"/>
        <v>67.010712409999996</v>
      </c>
    </row>
    <row r="26" spans="2:17" x14ac:dyDescent="0.25">
      <c r="B26" s="11" t="s">
        <v>93</v>
      </c>
      <c r="C26" s="68">
        <v>2485.960705</v>
      </c>
      <c r="D26" s="68">
        <v>2485.960705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f t="shared" si="0"/>
        <v>0</v>
      </c>
    </row>
    <row r="27" spans="2:17" x14ac:dyDescent="0.25">
      <c r="B27" s="11" t="s">
        <v>38</v>
      </c>
      <c r="C27" s="68">
        <v>310.867006</v>
      </c>
      <c r="D27" s="68">
        <v>327.68134278999997</v>
      </c>
      <c r="E27" s="68">
        <v>14.404517519999999</v>
      </c>
      <c r="F27" s="68">
        <v>17.286763870000001</v>
      </c>
      <c r="G27" s="68">
        <v>17.143036429999999</v>
      </c>
      <c r="H27" s="68">
        <v>18.38247707</v>
      </c>
      <c r="I27" s="68">
        <v>17.335647189999996</v>
      </c>
      <c r="J27" s="68">
        <v>18.413100399999998</v>
      </c>
      <c r="K27" s="68">
        <v>17.672001540000004</v>
      </c>
      <c r="L27" s="68">
        <v>16.120210399999998</v>
      </c>
      <c r="M27" s="68">
        <v>17.10086291</v>
      </c>
      <c r="N27" s="68">
        <v>18.591299719999999</v>
      </c>
      <c r="O27" s="68">
        <v>30.719327370000002</v>
      </c>
      <c r="P27" s="68">
        <v>34.176840920000004</v>
      </c>
      <c r="Q27" s="68">
        <f t="shared" si="0"/>
        <v>237.34608533999995</v>
      </c>
    </row>
    <row r="28" spans="2:17" x14ac:dyDescent="0.25">
      <c r="B28" s="11" t="s">
        <v>39</v>
      </c>
      <c r="C28" s="68">
        <v>61.670507000000001</v>
      </c>
      <c r="D28" s="68">
        <v>62.270494419999999</v>
      </c>
      <c r="E28" s="68">
        <v>2.2290934300000003</v>
      </c>
      <c r="F28" s="68">
        <v>4.6146977800000002</v>
      </c>
      <c r="G28" s="68">
        <v>3.5852542599999997</v>
      </c>
      <c r="H28" s="68">
        <v>4.0383958499999997</v>
      </c>
      <c r="I28" s="68">
        <v>4.6259739800000004</v>
      </c>
      <c r="J28" s="68">
        <v>4.0267459499999996</v>
      </c>
      <c r="K28" s="68">
        <v>4.1983855400000003</v>
      </c>
      <c r="L28" s="68">
        <v>5.1800186899999998</v>
      </c>
      <c r="M28" s="68">
        <v>5.4578008199999992</v>
      </c>
      <c r="N28" s="68">
        <v>4.6247736799999997</v>
      </c>
      <c r="O28" s="68">
        <v>5.7328630900000004</v>
      </c>
      <c r="P28" s="68">
        <v>7.1480619499999998</v>
      </c>
      <c r="Q28" s="68">
        <f t="shared" si="0"/>
        <v>55.462065019999997</v>
      </c>
    </row>
    <row r="29" spans="2:17" x14ac:dyDescent="0.25">
      <c r="B29" s="11" t="s">
        <v>40</v>
      </c>
      <c r="C29" s="68">
        <v>83.309901999999994</v>
      </c>
      <c r="D29" s="68">
        <v>84.584143999999995</v>
      </c>
      <c r="E29" s="68">
        <v>2.5078844399999998</v>
      </c>
      <c r="F29" s="68">
        <v>2.7037326099999999</v>
      </c>
      <c r="G29" s="68">
        <v>3.7037891200000002</v>
      </c>
      <c r="H29" s="68">
        <v>6.3780048000000011</v>
      </c>
      <c r="I29" s="68">
        <v>8.8478015299999999</v>
      </c>
      <c r="J29" s="68">
        <v>7.31100393</v>
      </c>
      <c r="K29" s="68">
        <v>5.4839929999999999</v>
      </c>
      <c r="L29" s="68">
        <v>5.5280788099999993</v>
      </c>
      <c r="M29" s="68">
        <v>4.7484133699999997</v>
      </c>
      <c r="N29" s="68">
        <v>4.9222911100000006</v>
      </c>
      <c r="O29" s="68">
        <v>10.747032280000001</v>
      </c>
      <c r="P29" s="68">
        <v>13.454307389999999</v>
      </c>
      <c r="Q29" s="68">
        <f t="shared" si="0"/>
        <v>76.336332389999995</v>
      </c>
    </row>
    <row r="30" spans="2:17" x14ac:dyDescent="0.25">
      <c r="B30" s="11" t="s">
        <v>41</v>
      </c>
      <c r="C30" s="68">
        <v>385.61747700000001</v>
      </c>
      <c r="D30" s="68">
        <v>396.521477</v>
      </c>
      <c r="E30" s="68">
        <v>18.315850219999998</v>
      </c>
      <c r="F30" s="68">
        <v>24.777980520000003</v>
      </c>
      <c r="G30" s="68">
        <v>27.441089399999999</v>
      </c>
      <c r="H30" s="68">
        <v>26.052217269999993</v>
      </c>
      <c r="I30" s="68">
        <v>20.018638230000001</v>
      </c>
      <c r="J30" s="68">
        <v>26.195238860000003</v>
      </c>
      <c r="K30" s="68">
        <v>35.657541540000004</v>
      </c>
      <c r="L30" s="68">
        <v>28.430567639999992</v>
      </c>
      <c r="M30" s="68">
        <v>22.598247129999997</v>
      </c>
      <c r="N30" s="68">
        <v>24.97484884</v>
      </c>
      <c r="O30" s="68">
        <v>27.245889959999996</v>
      </c>
      <c r="P30" s="68">
        <v>59.231515549999997</v>
      </c>
      <c r="Q30" s="68">
        <f t="shared" si="0"/>
        <v>340.93962515999999</v>
      </c>
    </row>
    <row r="31" spans="2:17" x14ac:dyDescent="0.25">
      <c r="B31" s="11" t="s">
        <v>94</v>
      </c>
      <c r="C31" s="68">
        <v>317.37085200000001</v>
      </c>
      <c r="D31" s="68">
        <v>337.51963547000003</v>
      </c>
      <c r="E31" s="68">
        <v>14.741786599999999</v>
      </c>
      <c r="F31" s="68">
        <v>17.693830989999999</v>
      </c>
      <c r="G31" s="68">
        <v>16.407214209999999</v>
      </c>
      <c r="H31" s="68">
        <v>7.5724832400000004</v>
      </c>
      <c r="I31" s="68">
        <v>29.490856560000001</v>
      </c>
      <c r="J31" s="68">
        <v>27.09439841</v>
      </c>
      <c r="K31" s="68">
        <v>19.112621499999999</v>
      </c>
      <c r="L31" s="68">
        <v>25.594888210000001</v>
      </c>
      <c r="M31" s="68">
        <v>26.820047740000003</v>
      </c>
      <c r="N31" s="68">
        <v>24.33504598</v>
      </c>
      <c r="O31" s="68">
        <v>49.546254649999995</v>
      </c>
      <c r="P31" s="68">
        <v>35.103255510000004</v>
      </c>
      <c r="Q31" s="68">
        <f t="shared" si="0"/>
        <v>293.51268359999995</v>
      </c>
    </row>
    <row r="32" spans="2:17" x14ac:dyDescent="0.25">
      <c r="B32" s="11" t="s">
        <v>43</v>
      </c>
      <c r="C32" s="68">
        <v>16.769023000000001</v>
      </c>
      <c r="D32" s="68">
        <v>19.040320309999998</v>
      </c>
      <c r="E32" s="68">
        <v>0.71771057999999999</v>
      </c>
      <c r="F32" s="68">
        <v>1.3505376299999998</v>
      </c>
      <c r="G32" s="68">
        <v>1.7391034600000002</v>
      </c>
      <c r="H32" s="68">
        <v>0.98927415000000007</v>
      </c>
      <c r="I32" s="68">
        <v>1.3257890299999999</v>
      </c>
      <c r="J32" s="68">
        <v>1.6155622299999999</v>
      </c>
      <c r="K32" s="68">
        <v>1.5587606999999999</v>
      </c>
      <c r="L32" s="68">
        <v>1.17489876</v>
      </c>
      <c r="M32" s="68">
        <v>1.2851631600000002</v>
      </c>
      <c r="N32" s="68">
        <v>1.7272825500000002</v>
      </c>
      <c r="O32" s="68">
        <v>2.60442266</v>
      </c>
      <c r="P32" s="68">
        <v>2.2642467000000002</v>
      </c>
      <c r="Q32" s="68">
        <f t="shared" si="0"/>
        <v>18.352751610000002</v>
      </c>
    </row>
    <row r="33" spans="1:17" x14ac:dyDescent="0.25">
      <c r="B33" s="11" t="s">
        <v>44</v>
      </c>
      <c r="C33" s="68">
        <v>360.65510999999998</v>
      </c>
      <c r="D33" s="68">
        <v>371.29013400000002</v>
      </c>
      <c r="E33" s="68">
        <v>10.97256673</v>
      </c>
      <c r="F33" s="68">
        <v>10.896111579999999</v>
      </c>
      <c r="G33" s="68">
        <v>10.38204266</v>
      </c>
      <c r="H33" s="68">
        <v>10.092617630000001</v>
      </c>
      <c r="I33" s="68">
        <v>10.189975540000001</v>
      </c>
      <c r="J33" s="68">
        <v>10.621229540000002</v>
      </c>
      <c r="K33" s="68">
        <v>14.017429230000001</v>
      </c>
      <c r="L33" s="68">
        <v>12.450787929999999</v>
      </c>
      <c r="M33" s="68">
        <v>11.128823560000001</v>
      </c>
      <c r="N33" s="68">
        <v>14.29630614</v>
      </c>
      <c r="O33" s="68">
        <v>20.867718340000003</v>
      </c>
      <c r="P33" s="68">
        <v>25.364261350000003</v>
      </c>
      <c r="Q33" s="68">
        <f t="shared" si="0"/>
        <v>161.27987023</v>
      </c>
    </row>
    <row r="34" spans="1:17" x14ac:dyDescent="0.25">
      <c r="B34" s="11" t="s">
        <v>45</v>
      </c>
      <c r="C34" s="68">
        <v>855.52007200000003</v>
      </c>
      <c r="D34" s="68">
        <v>855.52007200000003</v>
      </c>
      <c r="E34" s="68">
        <v>38.756283199999999</v>
      </c>
      <c r="F34" s="68">
        <v>39.934218030000004</v>
      </c>
      <c r="G34" s="68">
        <v>39.630367360000001</v>
      </c>
      <c r="H34" s="68">
        <v>37.596605029999999</v>
      </c>
      <c r="I34" s="68">
        <v>40.73687111000001</v>
      </c>
      <c r="J34" s="68">
        <v>39.801363670000001</v>
      </c>
      <c r="K34" s="68">
        <v>41.197343069999995</v>
      </c>
      <c r="L34" s="68">
        <v>39.956255849999991</v>
      </c>
      <c r="M34" s="68">
        <v>41.839833039999995</v>
      </c>
      <c r="N34" s="68">
        <v>41.77809061</v>
      </c>
      <c r="O34" s="68">
        <v>43.29575681</v>
      </c>
      <c r="P34" s="68">
        <v>40.473962150000006</v>
      </c>
      <c r="Q34" s="68">
        <f t="shared" si="0"/>
        <v>484.99694993000003</v>
      </c>
    </row>
    <row r="35" spans="1:17" x14ac:dyDescent="0.25">
      <c r="B35" s="11" t="s">
        <v>106</v>
      </c>
      <c r="C35" s="68">
        <v>293.582427</v>
      </c>
      <c r="D35" s="68">
        <v>321.36861699999997</v>
      </c>
      <c r="E35" s="68">
        <v>16.723168899999997</v>
      </c>
      <c r="F35" s="68">
        <v>24.620770240000002</v>
      </c>
      <c r="G35" s="68">
        <v>22.94985054</v>
      </c>
      <c r="H35" s="68">
        <v>22.224437060000003</v>
      </c>
      <c r="I35" s="68">
        <v>23.11457682</v>
      </c>
      <c r="J35" s="68">
        <v>24.48708959</v>
      </c>
      <c r="K35" s="68">
        <v>20.400742519999998</v>
      </c>
      <c r="L35" s="68">
        <v>23.858881959999998</v>
      </c>
      <c r="M35" s="68">
        <v>23.016422899999998</v>
      </c>
      <c r="N35" s="68">
        <v>23.683352790000001</v>
      </c>
      <c r="O35" s="68">
        <v>34.466322670000004</v>
      </c>
      <c r="P35" s="68">
        <v>35.866659219999995</v>
      </c>
      <c r="Q35" s="68">
        <f t="shared" si="0"/>
        <v>295.41227520999996</v>
      </c>
    </row>
    <row r="36" spans="1:17" x14ac:dyDescent="0.25">
      <c r="A36" s="53"/>
      <c r="B36" s="11" t="s">
        <v>95</v>
      </c>
      <c r="C36" s="68">
        <v>1807.731115</v>
      </c>
      <c r="D36" s="68">
        <v>1807.731115</v>
      </c>
      <c r="E36" s="68">
        <v>0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f t="shared" si="0"/>
        <v>0</v>
      </c>
    </row>
    <row r="37" spans="1:17" x14ac:dyDescent="0.25">
      <c r="A37" s="53"/>
      <c r="B37" s="11" t="s">
        <v>47</v>
      </c>
      <c r="C37" s="68">
        <v>205.456366</v>
      </c>
      <c r="D37" s="68">
        <v>235.49109960999999</v>
      </c>
      <c r="E37" s="68">
        <v>13.085044910000001</v>
      </c>
      <c r="F37" s="68">
        <v>15.447173640000001</v>
      </c>
      <c r="G37" s="68">
        <v>16.899423740000003</v>
      </c>
      <c r="H37" s="68">
        <v>15.124585860000002</v>
      </c>
      <c r="I37" s="68">
        <v>19.533416170000002</v>
      </c>
      <c r="J37" s="68">
        <v>16.516492630000002</v>
      </c>
      <c r="K37" s="68">
        <v>20.885877539999999</v>
      </c>
      <c r="L37" s="68">
        <v>17.176432009999999</v>
      </c>
      <c r="M37" s="68">
        <v>15.856155359999999</v>
      </c>
      <c r="N37" s="68">
        <v>15.81030668</v>
      </c>
      <c r="O37" s="68">
        <v>28.178370579999999</v>
      </c>
      <c r="P37" s="68">
        <v>31.764019119999997</v>
      </c>
      <c r="Q37" s="68">
        <f t="shared" si="0"/>
        <v>226.27729824000002</v>
      </c>
    </row>
    <row r="38" spans="1:17" x14ac:dyDescent="0.25">
      <c r="B38" s="11" t="s">
        <v>48</v>
      </c>
      <c r="C38" s="68">
        <v>200</v>
      </c>
      <c r="D38" s="68">
        <v>204.16</v>
      </c>
      <c r="E38" s="68">
        <v>15.745413640000001</v>
      </c>
      <c r="F38" s="68">
        <v>15.49502972</v>
      </c>
      <c r="G38" s="68">
        <v>15.478662210000001</v>
      </c>
      <c r="H38" s="68">
        <v>15.60380569</v>
      </c>
      <c r="I38" s="68">
        <v>15.74587749</v>
      </c>
      <c r="J38" s="68">
        <v>15.615845550000001</v>
      </c>
      <c r="K38" s="68">
        <v>15.39926893</v>
      </c>
      <c r="L38" s="68">
        <v>15.23405423</v>
      </c>
      <c r="M38" s="68">
        <v>14.856257629999998</v>
      </c>
      <c r="N38" s="68">
        <v>14.929486630000001</v>
      </c>
      <c r="O38" s="68">
        <v>24.956324640000002</v>
      </c>
      <c r="P38" s="68">
        <v>17.910531590000002</v>
      </c>
      <c r="Q38" s="68">
        <f t="shared" si="0"/>
        <v>196.97055795000003</v>
      </c>
    </row>
    <row r="39" spans="1:17" x14ac:dyDescent="0.25">
      <c r="B39" s="11" t="s">
        <v>49</v>
      </c>
      <c r="C39" s="68">
        <v>427.31042400000001</v>
      </c>
      <c r="D39" s="68">
        <v>450.45955622000002</v>
      </c>
      <c r="E39" s="68">
        <v>0</v>
      </c>
      <c r="F39" s="68">
        <v>10.938991</v>
      </c>
      <c r="G39" s="68">
        <v>9.7293444099999995</v>
      </c>
      <c r="H39" s="68">
        <v>7.7308594500000005</v>
      </c>
      <c r="I39" s="68">
        <v>10.055909559999998</v>
      </c>
      <c r="J39" s="68">
        <v>6.5625382400000003</v>
      </c>
      <c r="K39" s="68">
        <v>6.8886981600000015</v>
      </c>
      <c r="L39" s="68">
        <v>12.1061943</v>
      </c>
      <c r="M39" s="68">
        <v>9.6634633600000015</v>
      </c>
      <c r="N39" s="68">
        <v>11.728721</v>
      </c>
      <c r="O39" s="68">
        <v>10.853664879999998</v>
      </c>
      <c r="P39" s="68">
        <v>18.502133990000001</v>
      </c>
      <c r="Q39" s="68">
        <f t="shared" si="0"/>
        <v>114.76051835000001</v>
      </c>
    </row>
    <row r="40" spans="1:17" x14ac:dyDescent="0.25">
      <c r="B40" s="11" t="s">
        <v>50</v>
      </c>
      <c r="C40" s="68">
        <v>16.399547999999999</v>
      </c>
      <c r="D40" s="68">
        <v>16.399547999999999</v>
      </c>
      <c r="E40" s="68">
        <v>0.76535373000000007</v>
      </c>
      <c r="F40" s="68">
        <v>0.84985372999999997</v>
      </c>
      <c r="G40" s="68">
        <v>0.93233293000000006</v>
      </c>
      <c r="H40" s="68">
        <v>0.83132132999999997</v>
      </c>
      <c r="I40" s="68">
        <v>0.83132133000000008</v>
      </c>
      <c r="J40" s="68">
        <v>0.96418013000000002</v>
      </c>
      <c r="K40" s="68">
        <v>1.9973138799999999</v>
      </c>
      <c r="L40" s="68">
        <v>0.80236453000000008</v>
      </c>
      <c r="M40" s="68">
        <v>0.78504103000000003</v>
      </c>
      <c r="N40" s="68">
        <v>0.80582922999999995</v>
      </c>
      <c r="O40" s="68">
        <v>1.4836825699999998</v>
      </c>
      <c r="P40" s="68">
        <v>2.4574686100000003</v>
      </c>
      <c r="Q40" s="68">
        <f t="shared" si="0"/>
        <v>13.50606303</v>
      </c>
    </row>
    <row r="41" spans="1:17" x14ac:dyDescent="0.25">
      <c r="B41" s="11" t="s">
        <v>51</v>
      </c>
      <c r="C41" s="68">
        <v>391.705579</v>
      </c>
      <c r="D41" s="68">
        <v>391.705579</v>
      </c>
      <c r="E41" s="68">
        <v>7.9369468399999992</v>
      </c>
      <c r="F41" s="68">
        <v>12.696664689999999</v>
      </c>
      <c r="G41" s="68">
        <v>16.395385999999998</v>
      </c>
      <c r="H41" s="68">
        <v>11.30922994</v>
      </c>
      <c r="I41" s="68">
        <v>21.944485200000003</v>
      </c>
      <c r="J41" s="68">
        <v>14.909323290000001</v>
      </c>
      <c r="K41" s="68">
        <v>13.347568330000001</v>
      </c>
      <c r="L41" s="68">
        <v>17.827558380000003</v>
      </c>
      <c r="M41" s="68">
        <v>16.693660939999997</v>
      </c>
      <c r="N41" s="68">
        <v>13.13240425</v>
      </c>
      <c r="O41" s="68">
        <v>27.211169069999997</v>
      </c>
      <c r="P41" s="68">
        <v>25.964020879999996</v>
      </c>
      <c r="Q41" s="68">
        <f t="shared" si="0"/>
        <v>199.36841781000001</v>
      </c>
    </row>
    <row r="42" spans="1:17" x14ac:dyDescent="0.25">
      <c r="B42" s="11" t="s">
        <v>52</v>
      </c>
      <c r="C42" s="68">
        <v>842.74740899999995</v>
      </c>
      <c r="D42" s="68">
        <v>1005.37987101</v>
      </c>
      <c r="E42" s="68">
        <v>30.321928160000002</v>
      </c>
      <c r="F42" s="68">
        <v>51.869636969999995</v>
      </c>
      <c r="G42" s="68">
        <v>82.95295342999998</v>
      </c>
      <c r="H42" s="68">
        <v>51.054399600000004</v>
      </c>
      <c r="I42" s="68">
        <v>47.303693619999997</v>
      </c>
      <c r="J42" s="68">
        <v>56.037628209999994</v>
      </c>
      <c r="K42" s="68">
        <v>66.544361550000005</v>
      </c>
      <c r="L42" s="68">
        <v>51.494762399999999</v>
      </c>
      <c r="M42" s="68">
        <v>47.423652190000013</v>
      </c>
      <c r="N42" s="68">
        <v>63.443708600000001</v>
      </c>
      <c r="O42" s="68">
        <v>121.33087543000001</v>
      </c>
      <c r="P42" s="68">
        <v>159.02327888999997</v>
      </c>
      <c r="Q42" s="68">
        <f t="shared" si="0"/>
        <v>828.80087905000005</v>
      </c>
    </row>
    <row r="43" spans="1:17" x14ac:dyDescent="0.25">
      <c r="B43" s="11" t="s">
        <v>53</v>
      </c>
      <c r="C43" s="68">
        <v>57.356346000000002</v>
      </c>
      <c r="D43" s="68">
        <v>57.356346000000002</v>
      </c>
      <c r="E43" s="68">
        <v>2.42716449</v>
      </c>
      <c r="F43" s="68">
        <v>3.3484017199999996</v>
      </c>
      <c r="G43" s="68">
        <v>2.9994032599999998</v>
      </c>
      <c r="H43" s="68">
        <v>3.4020983500000002</v>
      </c>
      <c r="I43" s="68">
        <v>3.5916958299999999</v>
      </c>
      <c r="J43" s="68">
        <v>3.3174294899999999</v>
      </c>
      <c r="K43" s="68">
        <v>4.4223722799999994</v>
      </c>
      <c r="L43" s="68">
        <v>3.3927080900000002</v>
      </c>
      <c r="M43" s="68">
        <v>3.4740348999999999</v>
      </c>
      <c r="N43" s="68">
        <v>5.6161850400000013</v>
      </c>
      <c r="O43" s="68">
        <v>10.519665580000002</v>
      </c>
      <c r="P43" s="68">
        <v>6.5710304600000002</v>
      </c>
      <c r="Q43" s="68">
        <f t="shared" si="0"/>
        <v>53.082189489999998</v>
      </c>
    </row>
    <row r="44" spans="1:17" x14ac:dyDescent="0.25">
      <c r="B44" s="11" t="s">
        <v>54</v>
      </c>
      <c r="C44" s="68">
        <v>136.58610100000001</v>
      </c>
      <c r="D44" s="68">
        <v>168.21835899999999</v>
      </c>
      <c r="E44" s="68">
        <v>5.5033210199999996</v>
      </c>
      <c r="F44" s="68">
        <v>6.3056338800000011</v>
      </c>
      <c r="G44" s="68">
        <v>8.7560797899999994</v>
      </c>
      <c r="H44" s="68">
        <v>6.3202258600000008</v>
      </c>
      <c r="I44" s="68">
        <v>11.379302719999998</v>
      </c>
      <c r="J44" s="68">
        <v>14.212033500000002</v>
      </c>
      <c r="K44" s="68">
        <v>12.507718759999999</v>
      </c>
      <c r="L44" s="68">
        <v>11.24553944</v>
      </c>
      <c r="M44" s="68">
        <v>10.036653970000001</v>
      </c>
      <c r="N44" s="68">
        <v>12.602225499999999</v>
      </c>
      <c r="O44" s="68">
        <v>21.38806589</v>
      </c>
      <c r="P44" s="68">
        <v>42.264635339999998</v>
      </c>
      <c r="Q44" s="68">
        <f t="shared" si="0"/>
        <v>162.52143567000002</v>
      </c>
    </row>
    <row r="45" spans="1:17" x14ac:dyDescent="0.25">
      <c r="B45" s="11" t="s">
        <v>55</v>
      </c>
      <c r="C45" s="68">
        <v>3864.600927</v>
      </c>
      <c r="D45" s="68">
        <v>3864.600927</v>
      </c>
      <c r="E45" s="68">
        <v>0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f t="shared" si="0"/>
        <v>0</v>
      </c>
    </row>
    <row r="46" spans="1:17" x14ac:dyDescent="0.25">
      <c r="B46" s="11" t="s">
        <v>56</v>
      </c>
      <c r="C46" s="68">
        <v>38.590969999999999</v>
      </c>
      <c r="D46" s="68">
        <v>38.590969999999999</v>
      </c>
      <c r="E46" s="68">
        <v>0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f t="shared" si="0"/>
        <v>0</v>
      </c>
    </row>
    <row r="47" spans="1:17" x14ac:dyDescent="0.25">
      <c r="B47" s="11" t="s">
        <v>57</v>
      </c>
      <c r="C47" s="68">
        <v>5491.0585540000002</v>
      </c>
      <c r="D47" s="68">
        <v>5491.0585540000002</v>
      </c>
      <c r="E47" s="68">
        <v>0</v>
      </c>
      <c r="F47" s="68">
        <v>0</v>
      </c>
      <c r="G47" s="68">
        <v>226.53673714999996</v>
      </c>
      <c r="H47" s="68">
        <v>230.78001394</v>
      </c>
      <c r="I47" s="68">
        <v>226.73948529000003</v>
      </c>
      <c r="J47" s="68">
        <v>231.12864608000001</v>
      </c>
      <c r="K47" s="68">
        <v>216.92143161999999</v>
      </c>
      <c r="L47" s="68">
        <v>219.55346112999999</v>
      </c>
      <c r="M47" s="68">
        <v>219.94143251</v>
      </c>
      <c r="N47" s="68">
        <v>229.60377331999996</v>
      </c>
      <c r="O47" s="68">
        <v>402.61932624999997</v>
      </c>
      <c r="P47" s="68">
        <v>229.84840470000003</v>
      </c>
      <c r="Q47" s="68">
        <f t="shared" si="0"/>
        <v>2433.6727119900002</v>
      </c>
    </row>
    <row r="48" spans="1:17" x14ac:dyDescent="0.25">
      <c r="B48" s="11" t="s">
        <v>58</v>
      </c>
      <c r="C48" s="68">
        <v>6849.2977300000002</v>
      </c>
      <c r="D48" s="68">
        <v>6849.2977300000002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f t="shared" si="0"/>
        <v>0</v>
      </c>
    </row>
    <row r="49" spans="2:17" x14ac:dyDescent="0.25">
      <c r="B49" s="11" t="s">
        <v>59</v>
      </c>
      <c r="C49" s="68">
        <v>232.36173500000001</v>
      </c>
      <c r="D49" s="68">
        <v>239.553518</v>
      </c>
      <c r="E49" s="68">
        <v>11.034973900000001</v>
      </c>
      <c r="F49" s="68">
        <v>13.875107609999999</v>
      </c>
      <c r="G49" s="68">
        <v>17.065250980000002</v>
      </c>
      <c r="H49" s="68">
        <v>15.490884919999997</v>
      </c>
      <c r="I49" s="68">
        <v>19.38339027</v>
      </c>
      <c r="J49" s="68">
        <v>17.132506369999998</v>
      </c>
      <c r="K49" s="68">
        <v>17.709832840000001</v>
      </c>
      <c r="L49" s="68">
        <v>17.902896160000001</v>
      </c>
      <c r="M49" s="68">
        <v>21.994639779999996</v>
      </c>
      <c r="N49" s="68">
        <v>15.300864399999998</v>
      </c>
      <c r="O49" s="68">
        <v>25.290665869999994</v>
      </c>
      <c r="P49" s="68">
        <v>37.443215279999997</v>
      </c>
      <c r="Q49" s="68">
        <f t="shared" si="0"/>
        <v>229.62422838000001</v>
      </c>
    </row>
    <row r="50" spans="2:17" x14ac:dyDescent="0.25">
      <c r="B50" s="11" t="s">
        <v>60</v>
      </c>
      <c r="C50" s="68">
        <v>4264.8140080000003</v>
      </c>
      <c r="D50" s="68">
        <v>4264.8140080000003</v>
      </c>
      <c r="E50" s="68">
        <v>0</v>
      </c>
      <c r="F50" s="68">
        <v>0</v>
      </c>
      <c r="G50" s="68">
        <v>443.70548854999998</v>
      </c>
      <c r="H50" s="68">
        <v>297.85240586999998</v>
      </c>
      <c r="I50" s="68">
        <v>297.41366312000008</v>
      </c>
      <c r="J50" s="68">
        <v>219.42016880999998</v>
      </c>
      <c r="K50" s="68">
        <v>430.11026974999999</v>
      </c>
      <c r="L50" s="68">
        <v>372.04888308999989</v>
      </c>
      <c r="M50" s="68">
        <v>297.27018502999999</v>
      </c>
      <c r="N50" s="68">
        <v>244.42237968999999</v>
      </c>
      <c r="O50" s="68">
        <v>230.07922967000002</v>
      </c>
      <c r="P50" s="68">
        <v>1044.39821089</v>
      </c>
      <c r="Q50" s="68">
        <f t="shared" si="0"/>
        <v>3876.7208844700003</v>
      </c>
    </row>
    <row r="51" spans="2:17" x14ac:dyDescent="0.25">
      <c r="B51" s="11" t="s">
        <v>61</v>
      </c>
      <c r="C51" s="68">
        <v>115.40371399999999</v>
      </c>
      <c r="D51" s="68">
        <v>116.20794811</v>
      </c>
      <c r="E51" s="68">
        <v>6.3318970999999999</v>
      </c>
      <c r="F51" s="68">
        <v>8.4036644499999991</v>
      </c>
      <c r="G51" s="68">
        <v>8.7224987900000013</v>
      </c>
      <c r="H51" s="68">
        <v>7.9768614199999996</v>
      </c>
      <c r="I51" s="68">
        <v>8.940088900000001</v>
      </c>
      <c r="J51" s="68">
        <v>8.2986967099999998</v>
      </c>
      <c r="K51" s="68">
        <v>8.9551444599999996</v>
      </c>
      <c r="L51" s="68">
        <v>8.6073416199999997</v>
      </c>
      <c r="M51" s="68">
        <v>9.7943022899999992</v>
      </c>
      <c r="N51" s="68">
        <v>8.4973179200000004</v>
      </c>
      <c r="O51" s="68">
        <v>16.883775270000001</v>
      </c>
      <c r="P51" s="68">
        <v>11.527158969999999</v>
      </c>
      <c r="Q51" s="68">
        <f t="shared" si="0"/>
        <v>112.93874790000001</v>
      </c>
    </row>
    <row r="52" spans="2:17" x14ac:dyDescent="0.25">
      <c r="B52" s="11" t="s">
        <v>81</v>
      </c>
      <c r="C52" s="68">
        <v>27.622851000000001</v>
      </c>
      <c r="D52" s="68">
        <v>27.622851000000001</v>
      </c>
      <c r="E52" s="68">
        <v>1.3849288499999999</v>
      </c>
      <c r="F52" s="68">
        <v>1.3847808500000001</v>
      </c>
      <c r="G52" s="68">
        <v>1.3677408500000001</v>
      </c>
      <c r="H52" s="68">
        <v>1.60167573</v>
      </c>
      <c r="I52" s="68">
        <v>1.6795037100000001</v>
      </c>
      <c r="J52" s="68">
        <v>3.0351392100000001</v>
      </c>
      <c r="K52" s="68">
        <v>1.79351755</v>
      </c>
      <c r="L52" s="68">
        <v>2.7585942499999998</v>
      </c>
      <c r="M52" s="68">
        <v>1.67015303</v>
      </c>
      <c r="N52" s="68">
        <v>1.3995373500000001</v>
      </c>
      <c r="O52" s="68">
        <v>3.8588978700000003</v>
      </c>
      <c r="P52" s="68">
        <v>4.2764502800000006</v>
      </c>
      <c r="Q52" s="68">
        <f t="shared" si="0"/>
        <v>26.210919530000005</v>
      </c>
    </row>
    <row r="53" spans="2:17" x14ac:dyDescent="0.25">
      <c r="B53" s="11" t="s">
        <v>62</v>
      </c>
      <c r="C53" s="68">
        <v>66.876262999999994</v>
      </c>
      <c r="D53" s="68">
        <v>71.269262999999995</v>
      </c>
      <c r="E53" s="68">
        <v>2.4105301699999999</v>
      </c>
      <c r="F53" s="68">
        <v>4.5268309399999991</v>
      </c>
      <c r="G53" s="68">
        <v>5.7336018100000006</v>
      </c>
      <c r="H53" s="68">
        <v>5.07065287</v>
      </c>
      <c r="I53" s="68">
        <v>4.5174679899999992</v>
      </c>
      <c r="J53" s="68">
        <v>4.9291087300000003</v>
      </c>
      <c r="K53" s="68">
        <v>5.5647996899999992</v>
      </c>
      <c r="L53" s="68">
        <v>4.7259204700000002</v>
      </c>
      <c r="M53" s="68">
        <v>5.27064866</v>
      </c>
      <c r="N53" s="68">
        <v>4.6626981299999999</v>
      </c>
      <c r="O53" s="68">
        <v>8.5531131600000005</v>
      </c>
      <c r="P53" s="68">
        <v>6.4502307000000005</v>
      </c>
      <c r="Q53" s="68">
        <f t="shared" si="0"/>
        <v>62.415603320000002</v>
      </c>
    </row>
    <row r="54" spans="2:17" x14ac:dyDescent="0.25">
      <c r="B54" s="11" t="s">
        <v>63</v>
      </c>
      <c r="C54" s="68">
        <v>225.630528</v>
      </c>
      <c r="D54" s="68">
        <v>231.130527</v>
      </c>
      <c r="E54" s="68">
        <v>6.8323762000000006</v>
      </c>
      <c r="F54" s="68">
        <v>9.2997036699999995</v>
      </c>
      <c r="G54" s="68">
        <v>12.390414210000001</v>
      </c>
      <c r="H54" s="68">
        <v>11.903858710000002</v>
      </c>
      <c r="I54" s="68">
        <v>11.719020700000002</v>
      </c>
      <c r="J54" s="68">
        <v>12.068517179999999</v>
      </c>
      <c r="K54" s="68">
        <v>9.5868639600000005</v>
      </c>
      <c r="L54" s="68">
        <v>11.297017290000001</v>
      </c>
      <c r="M54" s="68">
        <v>11.873197629999998</v>
      </c>
      <c r="N54" s="68">
        <v>11.143036349999999</v>
      </c>
      <c r="O54" s="68">
        <v>19.596161629999997</v>
      </c>
      <c r="P54" s="68">
        <v>30.4415996</v>
      </c>
      <c r="Q54" s="68">
        <f t="shared" si="0"/>
        <v>158.15176713</v>
      </c>
    </row>
    <row r="55" spans="2:17" x14ac:dyDescent="0.25">
      <c r="B55" s="11" t="s">
        <v>64</v>
      </c>
      <c r="C55" s="68">
        <v>545.55917899999997</v>
      </c>
      <c r="D55" s="68">
        <v>545.55917899999997</v>
      </c>
      <c r="E55" s="68">
        <v>31.514540570000001</v>
      </c>
      <c r="F55" s="68">
        <v>40.34270386</v>
      </c>
      <c r="G55" s="68">
        <v>37.074380179999991</v>
      </c>
      <c r="H55" s="68">
        <v>39.35129826</v>
      </c>
      <c r="I55" s="68">
        <v>42.081023639999998</v>
      </c>
      <c r="J55" s="68">
        <v>44.921766330000004</v>
      </c>
      <c r="K55" s="68">
        <v>40.475984459999999</v>
      </c>
      <c r="L55" s="68">
        <v>39.490902340000005</v>
      </c>
      <c r="M55" s="68">
        <v>39.570519610000005</v>
      </c>
      <c r="N55" s="68">
        <v>44.470842020000006</v>
      </c>
      <c r="O55" s="68">
        <v>72.530894929999988</v>
      </c>
      <c r="P55" s="68">
        <v>60.420955670000005</v>
      </c>
      <c r="Q55" s="68">
        <f t="shared" si="0"/>
        <v>532.24581187000001</v>
      </c>
    </row>
    <row r="56" spans="2:17" x14ac:dyDescent="0.25">
      <c r="B56" s="11" t="s">
        <v>65</v>
      </c>
      <c r="C56" s="68">
        <v>229.86926500000001</v>
      </c>
      <c r="D56" s="68">
        <v>243.04984260000001</v>
      </c>
      <c r="E56" s="68">
        <v>10.04450634</v>
      </c>
      <c r="F56" s="68">
        <v>10.896459759999999</v>
      </c>
      <c r="G56" s="68">
        <v>15.24019159</v>
      </c>
      <c r="H56" s="68">
        <v>16.849704840000001</v>
      </c>
      <c r="I56" s="68">
        <v>16.439809929999999</v>
      </c>
      <c r="J56" s="68">
        <v>18.12166169</v>
      </c>
      <c r="K56" s="68">
        <v>13.5202645</v>
      </c>
      <c r="L56" s="68">
        <v>16.08233804</v>
      </c>
      <c r="M56" s="68">
        <v>14.403723119999999</v>
      </c>
      <c r="N56" s="68">
        <v>17.778194320000004</v>
      </c>
      <c r="O56" s="68">
        <v>23.59061865</v>
      </c>
      <c r="P56" s="68">
        <v>58.93715426</v>
      </c>
      <c r="Q56" s="68">
        <f t="shared" si="0"/>
        <v>231.90462704000001</v>
      </c>
    </row>
    <row r="57" spans="2:17" x14ac:dyDescent="0.25">
      <c r="B57" s="11" t="s">
        <v>66</v>
      </c>
      <c r="C57" s="68">
        <v>125</v>
      </c>
      <c r="D57" s="68">
        <v>137.09</v>
      </c>
      <c r="E57" s="68">
        <v>4.4452384399999998</v>
      </c>
      <c r="F57" s="68">
        <v>8.5736424700000011</v>
      </c>
      <c r="G57" s="68">
        <v>9.2935969600000004</v>
      </c>
      <c r="H57" s="68">
        <v>21.367244349999996</v>
      </c>
      <c r="I57" s="68">
        <v>12.235686470000001</v>
      </c>
      <c r="J57" s="68">
        <v>10.481723370000001</v>
      </c>
      <c r="K57" s="68">
        <v>15.601667719999998</v>
      </c>
      <c r="L57" s="68">
        <v>9.3167755000000021</v>
      </c>
      <c r="M57" s="68">
        <v>9.1740391500000005</v>
      </c>
      <c r="N57" s="68">
        <v>7.5532143099999995</v>
      </c>
      <c r="O57" s="68">
        <v>13.858767089999999</v>
      </c>
      <c r="P57" s="68">
        <v>15.01592378</v>
      </c>
      <c r="Q57" s="68">
        <f t="shared" si="0"/>
        <v>136.91751961</v>
      </c>
    </row>
    <row r="58" spans="2:17" x14ac:dyDescent="0.25">
      <c r="B58" s="11" t="s">
        <v>67</v>
      </c>
      <c r="C58" s="68">
        <v>239.179</v>
      </c>
      <c r="D58" s="68">
        <v>247.68721199999999</v>
      </c>
      <c r="E58" s="68">
        <v>12.868456109999999</v>
      </c>
      <c r="F58" s="68">
        <v>13.581124449999999</v>
      </c>
      <c r="G58" s="68">
        <v>16.333866309999998</v>
      </c>
      <c r="H58" s="68">
        <v>16.134637009999999</v>
      </c>
      <c r="I58" s="68">
        <v>21.432040009999998</v>
      </c>
      <c r="J58" s="68">
        <v>17.644709659999997</v>
      </c>
      <c r="K58" s="68">
        <v>18.729784120000001</v>
      </c>
      <c r="L58" s="68">
        <v>17.26091242</v>
      </c>
      <c r="M58" s="68">
        <v>17.932533660000004</v>
      </c>
      <c r="N58" s="68">
        <v>16.968325959999998</v>
      </c>
      <c r="O58" s="68">
        <v>29.373381640000002</v>
      </c>
      <c r="P58" s="68">
        <v>34.092146049999997</v>
      </c>
      <c r="Q58" s="68">
        <f t="shared" si="0"/>
        <v>232.35191739999996</v>
      </c>
    </row>
    <row r="59" spans="2:17" x14ac:dyDescent="0.25">
      <c r="B59" s="11" t="s">
        <v>68</v>
      </c>
      <c r="C59" s="68">
        <v>90</v>
      </c>
      <c r="D59" s="68">
        <v>112.104068</v>
      </c>
      <c r="E59" s="68">
        <v>2.5184970600000001</v>
      </c>
      <c r="F59" s="68">
        <v>4.5498148599999997</v>
      </c>
      <c r="G59" s="68">
        <v>3.7652942300000003</v>
      </c>
      <c r="H59" s="68">
        <v>4.5588114600000003</v>
      </c>
      <c r="I59" s="68">
        <v>4.6366411699999999</v>
      </c>
      <c r="J59" s="68">
        <v>4.2544723399999995</v>
      </c>
      <c r="K59" s="68">
        <v>5.7636211500000005</v>
      </c>
      <c r="L59" s="68">
        <v>5.0665528399999999</v>
      </c>
      <c r="M59" s="68">
        <v>7.54932129</v>
      </c>
      <c r="N59" s="68">
        <v>6.0165660000000001</v>
      </c>
      <c r="O59" s="68">
        <v>7.3768838799999994</v>
      </c>
      <c r="P59" s="68">
        <v>16.982687289999998</v>
      </c>
      <c r="Q59" s="68">
        <f t="shared" si="0"/>
        <v>73.039163569999999</v>
      </c>
    </row>
    <row r="60" spans="2:17" x14ac:dyDescent="0.25">
      <c r="B60" s="11" t="s">
        <v>77</v>
      </c>
      <c r="C60" s="68">
        <v>152.17409599999999</v>
      </c>
      <c r="D60" s="68">
        <v>189.031736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f t="shared" si="0"/>
        <v>0</v>
      </c>
    </row>
    <row r="61" spans="2:17" x14ac:dyDescent="0.25">
      <c r="B61" s="11" t="s">
        <v>82</v>
      </c>
      <c r="C61" s="68">
        <v>183.83761200000001</v>
      </c>
      <c r="D61" s="68">
        <v>203.83761200000001</v>
      </c>
      <c r="E61" s="68">
        <v>6.2191059299999996</v>
      </c>
      <c r="F61" s="68">
        <v>6.9865813000000001</v>
      </c>
      <c r="G61" s="68">
        <v>13.612412769999999</v>
      </c>
      <c r="H61" s="68">
        <v>11.683744630000001</v>
      </c>
      <c r="I61" s="68">
        <v>10.13216446</v>
      </c>
      <c r="J61" s="68">
        <v>7.7646709999999999</v>
      </c>
      <c r="K61" s="68">
        <v>17.41681672</v>
      </c>
      <c r="L61" s="68">
        <v>10.18730594</v>
      </c>
      <c r="M61" s="68">
        <v>15.596484710000002</v>
      </c>
      <c r="N61" s="68">
        <v>13.755114670000001</v>
      </c>
      <c r="O61" s="68">
        <v>21.36320186</v>
      </c>
      <c r="P61" s="68">
        <v>66.193597330000003</v>
      </c>
      <c r="Q61" s="68">
        <f t="shared" si="0"/>
        <v>200.91120131999998</v>
      </c>
    </row>
    <row r="62" spans="2:17" x14ac:dyDescent="0.25">
      <c r="B62" s="11" t="s">
        <v>83</v>
      </c>
      <c r="C62" s="68">
        <v>190.14918599999999</v>
      </c>
      <c r="D62" s="68">
        <v>233.76415175</v>
      </c>
      <c r="E62" s="68">
        <v>4.7738739800000003</v>
      </c>
      <c r="F62" s="68">
        <v>12.019000539999999</v>
      </c>
      <c r="G62" s="68">
        <v>10.617301579999999</v>
      </c>
      <c r="H62" s="68">
        <v>10.33071984</v>
      </c>
      <c r="I62" s="68">
        <v>12.75112695</v>
      </c>
      <c r="J62" s="68">
        <v>12.07392799</v>
      </c>
      <c r="K62" s="68">
        <v>10.570916970000001</v>
      </c>
      <c r="L62" s="68">
        <v>14.150969999999999</v>
      </c>
      <c r="M62" s="68">
        <v>12.008333930000001</v>
      </c>
      <c r="N62" s="68">
        <v>12.921211669999998</v>
      </c>
      <c r="O62" s="68">
        <v>21.953360240000002</v>
      </c>
      <c r="P62" s="68">
        <v>23.217305570000004</v>
      </c>
      <c r="Q62" s="68">
        <f t="shared" si="0"/>
        <v>157.38804926</v>
      </c>
    </row>
    <row r="63" spans="2:17" x14ac:dyDescent="0.25">
      <c r="B63" s="11" t="s">
        <v>84</v>
      </c>
      <c r="C63" s="68">
        <v>55.905842</v>
      </c>
      <c r="D63" s="68">
        <v>55.905842</v>
      </c>
      <c r="E63" s="68">
        <v>2.6138208500000002</v>
      </c>
      <c r="F63" s="68">
        <v>1.6582663199999994</v>
      </c>
      <c r="G63" s="68">
        <v>6.55917029</v>
      </c>
      <c r="H63" s="68">
        <v>4.9722874299999997</v>
      </c>
      <c r="I63" s="68">
        <v>3.7515652699999995</v>
      </c>
      <c r="J63" s="68">
        <v>3.7382232499999999</v>
      </c>
      <c r="K63" s="68">
        <v>4.9282917900000012</v>
      </c>
      <c r="L63" s="68">
        <v>3.8140159799999993</v>
      </c>
      <c r="M63" s="68">
        <v>4.2534771000000005</v>
      </c>
      <c r="N63" s="68">
        <v>5.5609435899999999</v>
      </c>
      <c r="O63" s="68">
        <v>6.79968825</v>
      </c>
      <c r="P63" s="68">
        <v>4.9239446499999993</v>
      </c>
      <c r="Q63" s="68">
        <f t="shared" si="0"/>
        <v>53.573694770000003</v>
      </c>
    </row>
    <row r="64" spans="2:17" x14ac:dyDescent="0.25">
      <c r="B64" s="11" t="s">
        <v>96</v>
      </c>
      <c r="C64" s="68">
        <v>12</v>
      </c>
      <c r="D64" s="68">
        <v>12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0.68820956999999994</v>
      </c>
      <c r="M64" s="68">
        <v>0.70968523999999999</v>
      </c>
      <c r="N64" s="68">
        <v>1.0233241500000001</v>
      </c>
      <c r="O64" s="68">
        <v>1.5700575800000001</v>
      </c>
      <c r="P64" s="68">
        <v>1.1184091199999999</v>
      </c>
      <c r="Q64" s="68">
        <f t="shared" si="0"/>
        <v>5.1096856600000002</v>
      </c>
    </row>
    <row r="65" spans="2:17" x14ac:dyDescent="0.25">
      <c r="B65" s="11" t="s">
        <v>85</v>
      </c>
      <c r="C65" s="68">
        <v>45.136768000000004</v>
      </c>
      <c r="D65" s="68">
        <v>45.64797197</v>
      </c>
      <c r="E65" s="68">
        <v>2.4520586900000003</v>
      </c>
      <c r="F65" s="68">
        <v>2.6323512099999999</v>
      </c>
      <c r="G65" s="68">
        <v>4.5805558499999997</v>
      </c>
      <c r="H65" s="68">
        <v>4.3643770700000006</v>
      </c>
      <c r="I65" s="68">
        <v>3.1309152400000002</v>
      </c>
      <c r="J65" s="68">
        <v>3.5937126799999999</v>
      </c>
      <c r="K65" s="68">
        <v>3.4450534099999999</v>
      </c>
      <c r="L65" s="68">
        <v>3.1184338999999999</v>
      </c>
      <c r="M65" s="68">
        <v>3.39132838</v>
      </c>
      <c r="N65" s="68">
        <v>3.4771242099999999</v>
      </c>
      <c r="O65" s="68">
        <v>5.3787509800000004</v>
      </c>
      <c r="P65" s="68">
        <v>6.0786710900000003</v>
      </c>
      <c r="Q65" s="68">
        <f t="shared" si="0"/>
        <v>45.643332710000003</v>
      </c>
    </row>
    <row r="66" spans="2:17" x14ac:dyDescent="0.25">
      <c r="B66" s="11" t="s">
        <v>86</v>
      </c>
      <c r="C66" s="68">
        <v>38678.345957999998</v>
      </c>
      <c r="D66" s="68">
        <v>36963.535952569997</v>
      </c>
      <c r="E66" s="68">
        <v>2221.4379060900001</v>
      </c>
      <c r="F66" s="68">
        <v>2293.8082874400002</v>
      </c>
      <c r="G66" s="68">
        <v>2387.633197220001</v>
      </c>
      <c r="H66" s="68">
        <v>2451.1590109399995</v>
      </c>
      <c r="I66" s="68">
        <v>2594.6791691499998</v>
      </c>
      <c r="J66" s="68">
        <v>2785.8043419799997</v>
      </c>
      <c r="K66" s="68">
        <v>2674.05114288</v>
      </c>
      <c r="L66" s="68">
        <v>2739.86289584</v>
      </c>
      <c r="M66" s="68">
        <v>2708.4354542900005</v>
      </c>
      <c r="N66" s="68">
        <v>2918.4551828099998</v>
      </c>
      <c r="O66" s="68">
        <v>3082.7102151299996</v>
      </c>
      <c r="P66" s="68">
        <v>5211.4227912999995</v>
      </c>
      <c r="Q66" s="68">
        <f t="shared" si="0"/>
        <v>34069.459595070002</v>
      </c>
    </row>
    <row r="67" spans="2:17" x14ac:dyDescent="0.25">
      <c r="B67" s="11" t="s">
        <v>87</v>
      </c>
      <c r="C67" s="68">
        <v>70</v>
      </c>
      <c r="D67" s="68">
        <v>70.356949999999998</v>
      </c>
      <c r="E67" s="68">
        <v>0</v>
      </c>
      <c r="F67" s="68">
        <v>5.4423447500000002</v>
      </c>
      <c r="G67" s="68">
        <v>3.9321103400000004</v>
      </c>
      <c r="H67" s="68">
        <v>4.0007120199999999</v>
      </c>
      <c r="I67" s="68">
        <v>3.9988249300000001</v>
      </c>
      <c r="J67" s="68">
        <v>5.4971504900000001</v>
      </c>
      <c r="K67" s="68">
        <v>4.9652488599999991</v>
      </c>
      <c r="L67" s="68">
        <v>5.6141869600000005</v>
      </c>
      <c r="M67" s="68">
        <v>4.7990324100000006</v>
      </c>
      <c r="N67" s="68">
        <v>4.7436596600000014</v>
      </c>
      <c r="O67" s="68">
        <v>7.6229126999999997</v>
      </c>
      <c r="P67" s="68">
        <v>14.890937710000001</v>
      </c>
      <c r="Q67" s="68">
        <f t="shared" si="0"/>
        <v>65.507120830000005</v>
      </c>
    </row>
    <row r="68" spans="2:17" x14ac:dyDescent="0.25">
      <c r="B68" s="11" t="s">
        <v>97</v>
      </c>
      <c r="C68" s="68">
        <v>1263.702288</v>
      </c>
      <c r="D68" s="68">
        <v>1542.03949192</v>
      </c>
      <c r="E68" s="68">
        <v>30.175988349999997</v>
      </c>
      <c r="F68" s="68">
        <v>74.961471990000007</v>
      </c>
      <c r="G68" s="68">
        <v>91.375434850000005</v>
      </c>
      <c r="H68" s="68">
        <v>74.81017623000001</v>
      </c>
      <c r="I68" s="68">
        <v>95.595319739999979</v>
      </c>
      <c r="J68" s="68">
        <v>87.582781639999979</v>
      </c>
      <c r="K68" s="68">
        <v>83.51653275000001</v>
      </c>
      <c r="L68" s="68">
        <v>136.80503719999999</v>
      </c>
      <c r="M68" s="68">
        <v>147.78522773000003</v>
      </c>
      <c r="N68" s="68">
        <v>107.88660831999999</v>
      </c>
      <c r="O68" s="68">
        <v>207.46612819000001</v>
      </c>
      <c r="P68" s="68">
        <v>251.24545254999995</v>
      </c>
      <c r="Q68" s="68">
        <f t="shared" si="0"/>
        <v>1389.20615954</v>
      </c>
    </row>
    <row r="69" spans="2:17" x14ac:dyDescent="0.25">
      <c r="B69" s="11" t="s">
        <v>107</v>
      </c>
      <c r="C69" s="68">
        <v>197.15433300000001</v>
      </c>
      <c r="D69" s="68">
        <v>197.15433300000001</v>
      </c>
      <c r="E69" s="68">
        <v>3.4641997299999998</v>
      </c>
      <c r="F69" s="68">
        <v>4.2883082400000001</v>
      </c>
      <c r="G69" s="68">
        <v>7.2652521700000001</v>
      </c>
      <c r="H69" s="68">
        <v>3.7346247700000004</v>
      </c>
      <c r="I69" s="68">
        <v>7.8607730700000005</v>
      </c>
      <c r="J69" s="68">
        <v>6.1926012999999998</v>
      </c>
      <c r="K69" s="68">
        <v>6.5689027400000004</v>
      </c>
      <c r="L69" s="68">
        <v>7.0563793099999996</v>
      </c>
      <c r="M69" s="68">
        <v>7.6477891000000007</v>
      </c>
      <c r="N69" s="68">
        <v>22.818117310000002</v>
      </c>
      <c r="O69" s="68">
        <v>19.779297070000002</v>
      </c>
      <c r="P69" s="68">
        <v>26.560346989999996</v>
      </c>
      <c r="Q69" s="68">
        <f t="shared" si="0"/>
        <v>123.2365918</v>
      </c>
    </row>
    <row r="70" spans="2:17" x14ac:dyDescent="0.25">
      <c r="B70" s="118" t="s">
        <v>69</v>
      </c>
      <c r="C70" s="32">
        <f>SUM(C10:C69)</f>
        <v>94757.91900400001</v>
      </c>
      <c r="D70" s="32">
        <f>SUM(D10:D69)</f>
        <v>94669.673612050014</v>
      </c>
      <c r="E70" s="65">
        <f t="shared" ref="E70:Q70" si="1">SUM(E10:E69)</f>
        <v>2783.5961663600001</v>
      </c>
      <c r="F70" s="66">
        <f t="shared" si="1"/>
        <v>3017.5587885599998</v>
      </c>
      <c r="G70" s="67">
        <f t="shared" si="1"/>
        <v>3914.6772464700011</v>
      </c>
      <c r="H70" s="65">
        <f t="shared" si="1"/>
        <v>3747.3436123699994</v>
      </c>
      <c r="I70" s="66">
        <f t="shared" si="1"/>
        <v>4205.4749721900007</v>
      </c>
      <c r="J70" s="67">
        <f t="shared" si="1"/>
        <v>4202.7577713999999</v>
      </c>
      <c r="K70" s="65">
        <f t="shared" si="1"/>
        <v>4355.029356770001</v>
      </c>
      <c r="L70" s="66">
        <f t="shared" si="1"/>
        <v>4444.5110468399989</v>
      </c>
      <c r="M70" s="67">
        <f t="shared" si="1"/>
        <v>4110.4690562300011</v>
      </c>
      <c r="N70" s="65">
        <f t="shared" si="1"/>
        <v>4512.0712767900004</v>
      </c>
      <c r="O70" s="66">
        <f t="shared" si="1"/>
        <v>5285.0941357499987</v>
      </c>
      <c r="P70" s="67">
        <f t="shared" si="1"/>
        <v>9992.6415804499993</v>
      </c>
      <c r="Q70" s="31">
        <f t="shared" si="1"/>
        <v>54571.225010180002</v>
      </c>
    </row>
    <row r="71" spans="2:17" x14ac:dyDescent="0.25"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</row>
    <row r="72" spans="2:17" ht="17.25" x14ac:dyDescent="0.25">
      <c r="B72" s="118" t="s">
        <v>70</v>
      </c>
      <c r="C72" s="52"/>
      <c r="D72" s="32"/>
      <c r="E72" s="65"/>
      <c r="F72" s="66"/>
      <c r="G72" s="67"/>
      <c r="H72" s="65"/>
      <c r="I72" s="66"/>
      <c r="J72" s="67"/>
      <c r="K72" s="65"/>
      <c r="L72" s="66"/>
      <c r="M72" s="67"/>
      <c r="N72" s="65"/>
      <c r="O72" s="66"/>
      <c r="P72" s="67"/>
      <c r="Q72" s="31"/>
    </row>
    <row r="73" spans="2:17" s="69" customFormat="1" x14ac:dyDescent="0.25">
      <c r="B73" s="83" t="s">
        <v>28</v>
      </c>
      <c r="C73" s="80">
        <v>200</v>
      </c>
      <c r="D73" s="80">
        <v>207.249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7.2488827800000006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f>SUM(E73:P73)</f>
        <v>7.2488827800000006</v>
      </c>
    </row>
    <row r="74" spans="2:17" s="69" customFormat="1" x14ac:dyDescent="0.25">
      <c r="B74" s="83" t="s">
        <v>31</v>
      </c>
      <c r="C74" s="80">
        <v>0</v>
      </c>
      <c r="D74" s="80">
        <v>6.5465470000000003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4.4118135000000001</v>
      </c>
      <c r="Q74" s="80">
        <f t="shared" ref="Q74:Q95" si="2">SUM(E74:P74)</f>
        <v>4.4118135000000001</v>
      </c>
    </row>
    <row r="75" spans="2:17" s="69" customFormat="1" x14ac:dyDescent="0.25">
      <c r="B75" s="83" t="s">
        <v>34</v>
      </c>
      <c r="C75" s="80">
        <v>484.40893599999998</v>
      </c>
      <c r="D75" s="80">
        <v>484.40893599999998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f t="shared" si="2"/>
        <v>0</v>
      </c>
    </row>
    <row r="76" spans="2:17" s="69" customFormat="1" x14ac:dyDescent="0.25">
      <c r="B76" s="83" t="s">
        <v>80</v>
      </c>
      <c r="C76" s="80">
        <v>125.40329800000001</v>
      </c>
      <c r="D76" s="80">
        <v>125.40329800000001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f t="shared" si="2"/>
        <v>0</v>
      </c>
    </row>
    <row r="77" spans="2:17" s="69" customFormat="1" x14ac:dyDescent="0.25">
      <c r="B77" s="83" t="s">
        <v>36</v>
      </c>
      <c r="C77" s="80">
        <v>35.500720000000001</v>
      </c>
      <c r="D77" s="80">
        <v>35.500720000000001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f t="shared" si="2"/>
        <v>0</v>
      </c>
    </row>
    <row r="78" spans="2:17" s="69" customFormat="1" x14ac:dyDescent="0.25">
      <c r="B78" s="83" t="s">
        <v>38</v>
      </c>
      <c r="C78" s="80">
        <v>0</v>
      </c>
      <c r="D78" s="80">
        <v>2.4476271700000001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2.4476271700000001</v>
      </c>
      <c r="P78" s="80">
        <v>0</v>
      </c>
      <c r="Q78" s="80">
        <f t="shared" si="2"/>
        <v>2.4476271700000001</v>
      </c>
    </row>
    <row r="79" spans="2:17" s="69" customFormat="1" x14ac:dyDescent="0.25">
      <c r="B79" s="83" t="s">
        <v>40</v>
      </c>
      <c r="C79" s="80">
        <v>0</v>
      </c>
      <c r="D79" s="80">
        <v>0.58356699999999995</v>
      </c>
      <c r="E79" s="80">
        <v>0</v>
      </c>
      <c r="F79" s="80">
        <v>0.58356613000000002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f t="shared" si="2"/>
        <v>0.58356613000000002</v>
      </c>
    </row>
    <row r="80" spans="2:17" s="69" customFormat="1" x14ac:dyDescent="0.25">
      <c r="B80" s="83" t="s">
        <v>41</v>
      </c>
      <c r="C80" s="80">
        <v>4</v>
      </c>
      <c r="D80" s="80">
        <v>4</v>
      </c>
      <c r="E80" s="80">
        <v>0</v>
      </c>
      <c r="F80" s="80">
        <v>0</v>
      </c>
      <c r="G80" s="80">
        <v>2.7363555600000002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f t="shared" si="2"/>
        <v>2.7363555600000002</v>
      </c>
    </row>
    <row r="81" spans="2:17" s="69" customFormat="1" x14ac:dyDescent="0.25">
      <c r="B81" s="83" t="s">
        <v>44</v>
      </c>
      <c r="C81" s="80">
        <v>1</v>
      </c>
      <c r="D81" s="80">
        <v>1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f t="shared" si="2"/>
        <v>0</v>
      </c>
    </row>
    <row r="82" spans="2:17" s="69" customFormat="1" x14ac:dyDescent="0.25">
      <c r="B82" s="83" t="s">
        <v>106</v>
      </c>
      <c r="C82" s="80">
        <v>7.5</v>
      </c>
      <c r="D82" s="80">
        <v>13.130106</v>
      </c>
      <c r="E82" s="80">
        <v>0</v>
      </c>
      <c r="F82" s="80">
        <v>0</v>
      </c>
      <c r="G82" s="80">
        <v>0</v>
      </c>
      <c r="H82" s="80">
        <v>0</v>
      </c>
      <c r="I82" s="80">
        <v>1.1121810000000001</v>
      </c>
      <c r="J82" s="80">
        <v>1.1121810000000001</v>
      </c>
      <c r="K82" s="80">
        <v>0.37072699999999997</v>
      </c>
      <c r="L82" s="80">
        <v>0.37072699999999997</v>
      </c>
      <c r="M82" s="80">
        <v>0.37072699999999997</v>
      </c>
      <c r="N82" s="80">
        <v>0.37072699999999997</v>
      </c>
      <c r="O82" s="80">
        <v>0.37072699999999997</v>
      </c>
      <c r="P82" s="80">
        <v>6.3446081000000003</v>
      </c>
      <c r="Q82" s="80">
        <f t="shared" si="2"/>
        <v>10.4226051</v>
      </c>
    </row>
    <row r="83" spans="2:17" s="69" customFormat="1" x14ac:dyDescent="0.25">
      <c r="B83" s="83" t="s">
        <v>95</v>
      </c>
      <c r="C83" s="80">
        <v>180</v>
      </c>
      <c r="D83" s="80">
        <v>180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f t="shared" si="2"/>
        <v>0</v>
      </c>
    </row>
    <row r="84" spans="2:17" s="69" customFormat="1" x14ac:dyDescent="0.25">
      <c r="B84" s="83" t="s">
        <v>47</v>
      </c>
      <c r="C84" s="80">
        <v>0</v>
      </c>
      <c r="D84" s="80">
        <v>2.9936543599999998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0">
        <v>1.6517929599999999</v>
      </c>
      <c r="M84" s="80">
        <v>0.33942546999999995</v>
      </c>
      <c r="N84" s="80">
        <v>0.80490152999999987</v>
      </c>
      <c r="O84" s="80">
        <v>2.2620319999999999E-2</v>
      </c>
      <c r="P84" s="80">
        <v>0.16272249999999999</v>
      </c>
      <c r="Q84" s="80">
        <f t="shared" si="2"/>
        <v>2.9814627799999998</v>
      </c>
    </row>
    <row r="85" spans="2:17" s="69" customFormat="1" x14ac:dyDescent="0.25">
      <c r="B85" s="83" t="s">
        <v>48</v>
      </c>
      <c r="C85" s="80">
        <v>1000</v>
      </c>
      <c r="D85" s="80">
        <v>1200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f t="shared" si="2"/>
        <v>0</v>
      </c>
    </row>
    <row r="86" spans="2:17" s="69" customFormat="1" x14ac:dyDescent="0.25">
      <c r="B86" s="83" t="s">
        <v>57</v>
      </c>
      <c r="C86" s="80">
        <v>70.760000000000005</v>
      </c>
      <c r="D86" s="80">
        <v>70.760000000000005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80">
        <v>0</v>
      </c>
      <c r="K86" s="80">
        <v>0</v>
      </c>
      <c r="L86" s="80">
        <v>0</v>
      </c>
      <c r="M86" s="80">
        <v>22.76</v>
      </c>
      <c r="N86" s="80">
        <v>0</v>
      </c>
      <c r="O86" s="80">
        <v>0</v>
      </c>
      <c r="P86" s="80">
        <v>0</v>
      </c>
      <c r="Q86" s="80">
        <f t="shared" si="2"/>
        <v>22.76</v>
      </c>
    </row>
    <row r="87" spans="2:17" s="69" customFormat="1" x14ac:dyDescent="0.25">
      <c r="B87" s="83" t="s">
        <v>58</v>
      </c>
      <c r="C87" s="80">
        <v>1328.3086040000001</v>
      </c>
      <c r="D87" s="80">
        <v>1328.3086040000001</v>
      </c>
      <c r="E87" s="80">
        <v>0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f t="shared" si="2"/>
        <v>0</v>
      </c>
    </row>
    <row r="88" spans="2:17" s="69" customFormat="1" x14ac:dyDescent="0.25">
      <c r="B88" s="83" t="s">
        <v>59</v>
      </c>
      <c r="C88" s="80">
        <v>0</v>
      </c>
      <c r="D88" s="80">
        <v>0.13378999999999999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0.10285</v>
      </c>
      <c r="P88" s="80">
        <v>3.0939599999999998E-2</v>
      </c>
      <c r="Q88" s="80">
        <f t="shared" si="2"/>
        <v>0.13378960000000001</v>
      </c>
    </row>
    <row r="89" spans="2:17" s="69" customFormat="1" x14ac:dyDescent="0.25">
      <c r="B89" s="83" t="s">
        <v>62</v>
      </c>
      <c r="C89" s="80">
        <v>0</v>
      </c>
      <c r="D89" s="80">
        <v>0.60699999999999998</v>
      </c>
      <c r="E89" s="80">
        <v>0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80">
        <v>0</v>
      </c>
      <c r="L89" s="80">
        <v>0</v>
      </c>
      <c r="M89" s="80">
        <v>0.58406828</v>
      </c>
      <c r="N89" s="80">
        <v>0</v>
      </c>
      <c r="O89" s="80">
        <v>0</v>
      </c>
      <c r="P89" s="80">
        <v>0</v>
      </c>
      <c r="Q89" s="80">
        <f t="shared" si="2"/>
        <v>0.58406828</v>
      </c>
    </row>
    <row r="90" spans="2:17" s="69" customFormat="1" x14ac:dyDescent="0.25">
      <c r="B90" s="83" t="s">
        <v>63</v>
      </c>
      <c r="C90" s="80">
        <v>0</v>
      </c>
      <c r="D90" s="80">
        <v>9.9999999999999995E-7</v>
      </c>
      <c r="E90" s="80">
        <v>0</v>
      </c>
      <c r="F90" s="80">
        <v>0</v>
      </c>
      <c r="G90" s="80">
        <v>0</v>
      </c>
      <c r="H90" s="80">
        <v>0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f t="shared" si="2"/>
        <v>0</v>
      </c>
    </row>
    <row r="91" spans="2:17" s="69" customFormat="1" x14ac:dyDescent="0.25">
      <c r="B91" s="83" t="s">
        <v>64</v>
      </c>
      <c r="C91" s="80">
        <v>0</v>
      </c>
      <c r="D91" s="80">
        <v>0</v>
      </c>
      <c r="E91" s="80">
        <v>0</v>
      </c>
      <c r="F91" s="80">
        <v>0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f t="shared" si="2"/>
        <v>0</v>
      </c>
    </row>
    <row r="92" spans="2:17" s="69" customFormat="1" x14ac:dyDescent="0.25">
      <c r="B92" s="83" t="s">
        <v>66</v>
      </c>
      <c r="C92" s="80">
        <v>30</v>
      </c>
      <c r="D92" s="80">
        <v>17.91</v>
      </c>
      <c r="E92" s="80">
        <v>0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f t="shared" si="2"/>
        <v>0</v>
      </c>
    </row>
    <row r="93" spans="2:17" s="69" customFormat="1" x14ac:dyDescent="0.25">
      <c r="B93" s="83" t="s">
        <v>67</v>
      </c>
      <c r="C93" s="80">
        <v>0.05</v>
      </c>
      <c r="D93" s="80">
        <v>5.0500040000000004</v>
      </c>
      <c r="E93" s="80">
        <v>0</v>
      </c>
      <c r="F93" s="80">
        <v>0</v>
      </c>
      <c r="G93" s="80">
        <v>0</v>
      </c>
      <c r="H93" s="80">
        <v>0</v>
      </c>
      <c r="I93" s="80">
        <v>2.4249543500000001</v>
      </c>
      <c r="J93" s="80">
        <v>0.50271255999999997</v>
      </c>
      <c r="K93" s="80">
        <v>0.50878699999999999</v>
      </c>
      <c r="L93" s="80">
        <v>0</v>
      </c>
      <c r="M93" s="80">
        <v>0.51493484</v>
      </c>
      <c r="N93" s="80">
        <v>0.52115696999999994</v>
      </c>
      <c r="O93" s="80">
        <v>0.52745428000000005</v>
      </c>
      <c r="P93" s="80">
        <v>0</v>
      </c>
      <c r="Q93" s="80">
        <f t="shared" si="2"/>
        <v>5</v>
      </c>
    </row>
    <row r="94" spans="2:17" s="69" customFormat="1" x14ac:dyDescent="0.25">
      <c r="B94" s="83" t="s">
        <v>86</v>
      </c>
      <c r="C94" s="80">
        <v>0</v>
      </c>
      <c r="D94" s="80">
        <v>166.03735115999996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56.989748500000012</v>
      </c>
      <c r="K94" s="80">
        <v>1.2122006200000002</v>
      </c>
      <c r="L94" s="80">
        <v>20.371097880000001</v>
      </c>
      <c r="M94" s="80">
        <v>31.42922793</v>
      </c>
      <c r="N94" s="80">
        <v>1.4511720400000001</v>
      </c>
      <c r="O94" s="80">
        <v>7.4183114800000007</v>
      </c>
      <c r="P94" s="80">
        <v>26.594748280000001</v>
      </c>
      <c r="Q94" s="80">
        <f t="shared" si="2"/>
        <v>145.46650672999999</v>
      </c>
    </row>
    <row r="95" spans="2:17" x14ac:dyDescent="0.25">
      <c r="B95" s="118" t="s">
        <v>71</v>
      </c>
      <c r="C95" s="32">
        <f t="shared" ref="C95:P95" si="3">SUM(C73:C94)</f>
        <v>3466.9315580000002</v>
      </c>
      <c r="D95" s="32">
        <f t="shared" si="3"/>
        <v>3852.07020569</v>
      </c>
      <c r="E95" s="65">
        <f t="shared" si="3"/>
        <v>0</v>
      </c>
      <c r="F95" s="66">
        <f t="shared" si="3"/>
        <v>0.58356613000000002</v>
      </c>
      <c r="G95" s="67">
        <f t="shared" si="3"/>
        <v>2.7363555600000002</v>
      </c>
      <c r="H95" s="65">
        <f t="shared" si="3"/>
        <v>0</v>
      </c>
      <c r="I95" s="66">
        <f t="shared" si="3"/>
        <v>3.5371353500000002</v>
      </c>
      <c r="J95" s="67">
        <f t="shared" si="3"/>
        <v>65.853524840000006</v>
      </c>
      <c r="K95" s="65">
        <f t="shared" si="3"/>
        <v>2.0917146200000003</v>
      </c>
      <c r="L95" s="66">
        <f t="shared" si="3"/>
        <v>22.393617840000001</v>
      </c>
      <c r="M95" s="67">
        <f t="shared" si="3"/>
        <v>55.998383520000004</v>
      </c>
      <c r="N95" s="65">
        <f t="shared" si="3"/>
        <v>3.1479575400000002</v>
      </c>
      <c r="O95" s="66">
        <f t="shared" si="3"/>
        <v>10.889590250000001</v>
      </c>
      <c r="P95" s="67">
        <f t="shared" si="3"/>
        <v>37.544831979999998</v>
      </c>
      <c r="Q95" s="31">
        <f t="shared" si="2"/>
        <v>204.77667762999999</v>
      </c>
    </row>
    <row r="96" spans="2:17" x14ac:dyDescent="0.25">
      <c r="C96" s="47"/>
      <c r="D96" s="47"/>
      <c r="E96" s="50"/>
      <c r="F96" s="50"/>
      <c r="G96" s="50"/>
      <c r="H96" s="50"/>
      <c r="I96" s="50"/>
      <c r="J96" s="50"/>
      <c r="K96" s="49"/>
      <c r="L96" s="49"/>
      <c r="M96" s="49"/>
      <c r="N96" s="48"/>
      <c r="O96" s="47"/>
      <c r="P96" s="47"/>
      <c r="Q96" s="47"/>
    </row>
    <row r="97" spans="2:17" x14ac:dyDescent="0.25">
      <c r="B97" s="118" t="s">
        <v>72</v>
      </c>
      <c r="C97" s="32">
        <f t="shared" ref="C97:Q97" si="4">C70+C95</f>
        <v>98224.850562000007</v>
      </c>
      <c r="D97" s="32">
        <f t="shared" si="4"/>
        <v>98521.743817740018</v>
      </c>
      <c r="E97" s="65">
        <f t="shared" si="4"/>
        <v>2783.5961663600001</v>
      </c>
      <c r="F97" s="66">
        <f t="shared" si="4"/>
        <v>3018.1423546899996</v>
      </c>
      <c r="G97" s="67">
        <f t="shared" si="4"/>
        <v>3917.4136020300011</v>
      </c>
      <c r="H97" s="65">
        <f t="shared" si="4"/>
        <v>3747.3436123699994</v>
      </c>
      <c r="I97" s="66">
        <f t="shared" si="4"/>
        <v>4209.0121075400011</v>
      </c>
      <c r="J97" s="67">
        <f t="shared" si="4"/>
        <v>4268.6112962400002</v>
      </c>
      <c r="K97" s="65">
        <f t="shared" si="4"/>
        <v>4357.1210713900009</v>
      </c>
      <c r="L97" s="66">
        <f t="shared" si="4"/>
        <v>4466.9046646799989</v>
      </c>
      <c r="M97" s="67">
        <f t="shared" si="4"/>
        <v>4166.4674397500012</v>
      </c>
      <c r="N97" s="65">
        <f t="shared" si="4"/>
        <v>4515.2192343300003</v>
      </c>
      <c r="O97" s="66">
        <f t="shared" si="4"/>
        <v>5295.9837259999986</v>
      </c>
      <c r="P97" s="67">
        <f t="shared" si="4"/>
        <v>10030.186412429999</v>
      </c>
      <c r="Q97" s="31">
        <f t="shared" si="4"/>
        <v>54776.00168781</v>
      </c>
    </row>
    <row r="98" spans="2:17" ht="38.25" customHeight="1" x14ac:dyDescent="0.25">
      <c r="B98" s="147" t="s">
        <v>108</v>
      </c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</row>
    <row r="99" spans="2:17" ht="80.25" customHeight="1" x14ac:dyDescent="0.25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</row>
    <row r="100" spans="2:17" x14ac:dyDescent="0.25">
      <c r="B100" s="70"/>
      <c r="C100" s="71"/>
      <c r="D100" s="72"/>
      <c r="E100" s="87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</row>
    <row r="101" spans="2:17" x14ac:dyDescent="0.25">
      <c r="B101" s="75"/>
      <c r="C101" s="75"/>
      <c r="D101" s="88"/>
      <c r="E101" s="73"/>
      <c r="F101" s="73"/>
      <c r="G101" s="73"/>
      <c r="H101" s="73"/>
      <c r="I101" s="77"/>
      <c r="J101" s="73"/>
      <c r="K101" s="73"/>
      <c r="L101" s="78"/>
      <c r="M101" s="78"/>
      <c r="N101" s="78"/>
      <c r="O101" s="78"/>
      <c r="P101" s="78"/>
      <c r="Q101" s="74"/>
    </row>
    <row r="102" spans="2:17" x14ac:dyDescent="0.25">
      <c r="B102" s="73"/>
      <c r="C102" s="73"/>
      <c r="D102" s="77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</row>
    <row r="103" spans="2:17" x14ac:dyDescent="0.25"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8"/>
      <c r="M103" s="78"/>
      <c r="N103" s="79"/>
      <c r="O103" s="78"/>
      <c r="P103" s="78"/>
      <c r="Q103" s="73"/>
    </row>
    <row r="104" spans="2:17" x14ac:dyDescent="0.25"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7"/>
      <c r="O104" s="73"/>
      <c r="P104" s="73"/>
      <c r="Q104" s="73"/>
    </row>
    <row r="105" spans="2:17" x14ac:dyDescent="0.25"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</row>
    <row r="109" spans="2:17" x14ac:dyDescent="0.25">
      <c r="N109" s="36"/>
    </row>
  </sheetData>
  <mergeCells count="10">
    <mergeCell ref="B98:Q98"/>
    <mergeCell ref="B99:Q99"/>
    <mergeCell ref="B2:Q2"/>
    <mergeCell ref="B3:Q3"/>
    <mergeCell ref="B4:Q4"/>
    <mergeCell ref="B5:Q5"/>
    <mergeCell ref="B8:B9"/>
    <mergeCell ref="C8:C9"/>
    <mergeCell ref="D8:D9"/>
    <mergeCell ref="E8:Q8"/>
  </mergeCells>
  <printOptions horizontalCentered="1" verticalCentered="1"/>
  <pageMargins left="0" right="0" top="0" bottom="0" header="0" footer="0"/>
  <pageSetup paperSize="5" scale="64" orientation="landscape" r:id="rId1"/>
  <ignoredErrors>
    <ignoredError sqref="Q10:Q69 Q73:Q94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103"/>
  <sheetViews>
    <sheetView showGridLines="0" zoomScale="89" zoomScaleNormal="89" workbookViewId="0">
      <selection activeCell="B28" sqref="B28"/>
    </sheetView>
  </sheetViews>
  <sheetFormatPr baseColWidth="10" defaultColWidth="9.140625" defaultRowHeight="15" x14ac:dyDescent="0.25"/>
  <cols>
    <col min="1" max="1" width="7.28515625" style="35" customWidth="1"/>
    <col min="2" max="2" width="80.85546875" style="35" customWidth="1"/>
    <col min="3" max="3" width="13" style="35" customWidth="1"/>
    <col min="4" max="4" width="17.85546875" style="35" customWidth="1"/>
    <col min="5" max="5" width="10.28515625" style="35" bestFit="1" customWidth="1"/>
    <col min="6" max="6" width="12.85546875" style="35" bestFit="1" customWidth="1"/>
    <col min="7" max="8" width="11.28515625" style="35" bestFit="1" customWidth="1"/>
    <col min="9" max="10" width="12.85546875" style="35" bestFit="1" customWidth="1"/>
    <col min="11" max="12" width="11.28515625" style="35" bestFit="1" customWidth="1"/>
    <col min="13" max="13" width="12.28515625" style="35" customWidth="1"/>
    <col min="14" max="14" width="11.28515625" style="35" bestFit="1" customWidth="1"/>
    <col min="15" max="15" width="13.42578125" style="35" bestFit="1" customWidth="1"/>
    <col min="16" max="16" width="12.28515625" style="35" bestFit="1" customWidth="1"/>
    <col min="17" max="17" width="15.7109375" style="35" customWidth="1"/>
    <col min="18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s="1" customFormat="1" x14ac:dyDescent="0.25">
      <c r="B6" s="34"/>
    </row>
    <row r="7" spans="2:17" s="1" customFormat="1" x14ac:dyDescent="0.25">
      <c r="B7" s="27" t="s">
        <v>109</v>
      </c>
      <c r="C7" s="27"/>
      <c r="D7" s="27"/>
      <c r="Q7" s="33" t="s">
        <v>5</v>
      </c>
    </row>
    <row r="8" spans="2:17" ht="21.75" customHeight="1" x14ac:dyDescent="0.25">
      <c r="B8" s="143" t="s">
        <v>6</v>
      </c>
      <c r="C8" s="144" t="s">
        <v>7</v>
      </c>
      <c r="D8" s="144" t="s">
        <v>8</v>
      </c>
      <c r="E8" s="145" t="s">
        <v>9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2:17" s="51" customFormat="1" ht="27.75" customHeight="1" x14ac:dyDescent="0.25">
      <c r="B9" s="143"/>
      <c r="C9" s="144"/>
      <c r="D9" s="144"/>
      <c r="E9" s="65" t="s">
        <v>10</v>
      </c>
      <c r="F9" s="66" t="s">
        <v>11</v>
      </c>
      <c r="G9" s="67" t="s">
        <v>12</v>
      </c>
      <c r="H9" s="65" t="s">
        <v>13</v>
      </c>
      <c r="I9" s="66" t="s">
        <v>14</v>
      </c>
      <c r="J9" s="67" t="s">
        <v>15</v>
      </c>
      <c r="K9" s="65" t="s">
        <v>16</v>
      </c>
      <c r="L9" s="66" t="s">
        <v>17</v>
      </c>
      <c r="M9" s="67" t="s">
        <v>18</v>
      </c>
      <c r="N9" s="65" t="s">
        <v>19</v>
      </c>
      <c r="O9" s="66" t="s">
        <v>20</v>
      </c>
      <c r="P9" s="67" t="s">
        <v>21</v>
      </c>
      <c r="Q9" s="31" t="s">
        <v>22</v>
      </c>
    </row>
    <row r="10" spans="2:17" x14ac:dyDescent="0.25">
      <c r="B10" s="11" t="s">
        <v>23</v>
      </c>
      <c r="C10" s="68">
        <v>448.45581399999998</v>
      </c>
      <c r="D10" s="68">
        <v>448.45581399999998</v>
      </c>
      <c r="E10" s="68">
        <v>2.3408999500000003</v>
      </c>
      <c r="F10" s="68">
        <v>22.500638039999998</v>
      </c>
      <c r="G10" s="68">
        <v>6.8347061499999988</v>
      </c>
      <c r="H10" s="68">
        <v>7.8863353200000006</v>
      </c>
      <c r="I10" s="68">
        <v>38.957423919999997</v>
      </c>
      <c r="J10" s="68">
        <v>18.790665600000001</v>
      </c>
      <c r="K10" s="68">
        <v>23.77042015</v>
      </c>
      <c r="L10" s="68">
        <v>43.012667810000003</v>
      </c>
      <c r="M10" s="68">
        <v>27.870096109999999</v>
      </c>
      <c r="N10" s="68">
        <v>27.316066419999999</v>
      </c>
      <c r="O10" s="68">
        <v>40.746124760000008</v>
      </c>
      <c r="P10" s="68">
        <v>43.96649395</v>
      </c>
      <c r="Q10" s="68">
        <f>SUM(E10:P10)</f>
        <v>303.99253818</v>
      </c>
    </row>
    <row r="11" spans="2:17" x14ac:dyDescent="0.25">
      <c r="B11" s="11" t="s">
        <v>24</v>
      </c>
      <c r="C11" s="68">
        <v>49.920775999999996</v>
      </c>
      <c r="D11" s="68">
        <v>52.751306999999997</v>
      </c>
      <c r="E11" s="68">
        <v>3.4682230999999999</v>
      </c>
      <c r="F11" s="68">
        <v>3.5258519000000006</v>
      </c>
      <c r="G11" s="68">
        <v>4.1136411899999992</v>
      </c>
      <c r="H11" s="68">
        <v>0.52632034999999999</v>
      </c>
      <c r="I11" s="68">
        <v>7.5020847100000001</v>
      </c>
      <c r="J11" s="68">
        <v>3.7989075300000001</v>
      </c>
      <c r="K11" s="68">
        <v>3.77985046</v>
      </c>
      <c r="L11" s="68">
        <v>3.9141369900000003</v>
      </c>
      <c r="M11" s="68">
        <v>4.0880296600000001</v>
      </c>
      <c r="N11" s="68">
        <v>4.3808832100000004</v>
      </c>
      <c r="O11" s="68">
        <v>4.4914577300000005</v>
      </c>
      <c r="P11" s="68">
        <v>8.9779873199999987</v>
      </c>
      <c r="Q11" s="68">
        <f t="shared" ref="Q11:Q67" si="0">SUM(E11:P11)</f>
        <v>52.567374149999999</v>
      </c>
    </row>
    <row r="12" spans="2:17" x14ac:dyDescent="0.25">
      <c r="B12" s="11" t="s">
        <v>105</v>
      </c>
      <c r="C12" s="68">
        <v>861.10650799999996</v>
      </c>
      <c r="D12" s="68">
        <v>861.10650799999996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f t="shared" si="0"/>
        <v>0</v>
      </c>
    </row>
    <row r="13" spans="2:17" x14ac:dyDescent="0.25">
      <c r="B13" s="11" t="s">
        <v>26</v>
      </c>
      <c r="C13" s="68">
        <v>498.27328299999999</v>
      </c>
      <c r="D13" s="68">
        <v>498.27328299999999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f t="shared" si="0"/>
        <v>0</v>
      </c>
    </row>
    <row r="14" spans="2:17" x14ac:dyDescent="0.25">
      <c r="B14" s="11" t="s">
        <v>27</v>
      </c>
      <c r="C14" s="68">
        <v>162.48725300000001</v>
      </c>
      <c r="D14" s="68">
        <v>218.43363890000001</v>
      </c>
      <c r="E14" s="68">
        <v>8.5356984199999992</v>
      </c>
      <c r="F14" s="68">
        <v>11.98980811</v>
      </c>
      <c r="G14" s="68">
        <v>11.47408083</v>
      </c>
      <c r="H14" s="68">
        <v>11.046097459999999</v>
      </c>
      <c r="I14" s="68">
        <v>18.917746659999999</v>
      </c>
      <c r="J14" s="68">
        <v>13.176709889999998</v>
      </c>
      <c r="K14" s="68">
        <v>12.206547230000002</v>
      </c>
      <c r="L14" s="68">
        <v>13.506037719999998</v>
      </c>
      <c r="M14" s="68">
        <v>12.858702510000002</v>
      </c>
      <c r="N14" s="68">
        <v>13.335573809999998</v>
      </c>
      <c r="O14" s="68">
        <v>12.6482122</v>
      </c>
      <c r="P14" s="68">
        <v>59.275565199999996</v>
      </c>
      <c r="Q14" s="68">
        <f t="shared" si="0"/>
        <v>198.97078003999997</v>
      </c>
    </row>
    <row r="15" spans="2:17" x14ac:dyDescent="0.25">
      <c r="B15" s="11" t="s">
        <v>28</v>
      </c>
      <c r="C15" s="68">
        <v>1721.1985110000001</v>
      </c>
      <c r="D15" s="68">
        <v>2087.4489186800001</v>
      </c>
      <c r="E15" s="68">
        <v>77.637806189999978</v>
      </c>
      <c r="F15" s="68">
        <v>89.764733800000002</v>
      </c>
      <c r="G15" s="68">
        <v>82.49409331999999</v>
      </c>
      <c r="H15" s="68">
        <v>155.14647284000003</v>
      </c>
      <c r="I15" s="68">
        <v>130.07016290999999</v>
      </c>
      <c r="J15" s="68">
        <v>124.20722528000002</v>
      </c>
      <c r="K15" s="68">
        <v>131.72565811999999</v>
      </c>
      <c r="L15" s="68">
        <v>152.12205502</v>
      </c>
      <c r="M15" s="68">
        <v>140.06964024000001</v>
      </c>
      <c r="N15" s="68">
        <v>164.30856209000004</v>
      </c>
      <c r="O15" s="68">
        <v>152.28421974999998</v>
      </c>
      <c r="P15" s="68">
        <v>360.21762576999998</v>
      </c>
      <c r="Q15" s="68">
        <f t="shared" si="0"/>
        <v>1760.0482553300001</v>
      </c>
    </row>
    <row r="16" spans="2:17" x14ac:dyDescent="0.25">
      <c r="B16" s="11" t="s">
        <v>29</v>
      </c>
      <c r="C16" s="68">
        <v>61.569400999999999</v>
      </c>
      <c r="D16" s="68">
        <v>65.484566000000001</v>
      </c>
      <c r="E16" s="68">
        <v>2.9739166299999997</v>
      </c>
      <c r="F16" s="68">
        <v>2.9669166300000001</v>
      </c>
      <c r="G16" s="68">
        <v>2.86439113</v>
      </c>
      <c r="H16" s="68">
        <v>3.4116884099999996</v>
      </c>
      <c r="I16" s="68">
        <v>3.5842452999999996</v>
      </c>
      <c r="J16" s="68">
        <v>3.7726555100000003</v>
      </c>
      <c r="K16" s="68">
        <v>3.6111180999999997</v>
      </c>
      <c r="L16" s="68">
        <v>3.6305464399999998</v>
      </c>
      <c r="M16" s="68">
        <v>3.4124707799999996</v>
      </c>
      <c r="N16" s="68">
        <v>3.86979674</v>
      </c>
      <c r="O16" s="68">
        <v>6.3562884899999998</v>
      </c>
      <c r="P16" s="68">
        <v>5.6952181600000005</v>
      </c>
      <c r="Q16" s="68">
        <f t="shared" si="0"/>
        <v>46.149252319999995</v>
      </c>
    </row>
    <row r="17" spans="2:17" x14ac:dyDescent="0.25">
      <c r="B17" s="11" t="s">
        <v>30</v>
      </c>
      <c r="C17" s="68">
        <v>14.832507</v>
      </c>
      <c r="D17" s="68">
        <v>15.053732999999999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0.61773007999999996</v>
      </c>
      <c r="K17" s="68">
        <v>0.70576914000000002</v>
      </c>
      <c r="L17" s="68">
        <v>1.0549776899999999</v>
      </c>
      <c r="M17" s="68">
        <v>0.85575069000000015</v>
      </c>
      <c r="N17" s="68">
        <v>1.06751197</v>
      </c>
      <c r="O17" s="68">
        <v>1.5526600899999998</v>
      </c>
      <c r="P17" s="68">
        <v>1.3716589399999999</v>
      </c>
      <c r="Q17" s="68">
        <f t="shared" si="0"/>
        <v>7.2260586</v>
      </c>
    </row>
    <row r="18" spans="2:17" x14ac:dyDescent="0.25">
      <c r="B18" s="11" t="s">
        <v>31</v>
      </c>
      <c r="C18" s="68">
        <v>6018.8790310000004</v>
      </c>
      <c r="D18" s="68">
        <v>11140.059499679999</v>
      </c>
      <c r="E18" s="68">
        <v>89.142004110000016</v>
      </c>
      <c r="F18" s="68">
        <v>1464.8228321099998</v>
      </c>
      <c r="G18" s="68">
        <v>572.59770749999984</v>
      </c>
      <c r="H18" s="68">
        <v>146.62190429</v>
      </c>
      <c r="I18" s="68">
        <v>258.28674504999998</v>
      </c>
      <c r="J18" s="68">
        <v>706.8548317499999</v>
      </c>
      <c r="K18" s="68">
        <v>395.60806304999994</v>
      </c>
      <c r="L18" s="68">
        <v>816.66839723999999</v>
      </c>
      <c r="M18" s="68">
        <v>245.91931625999996</v>
      </c>
      <c r="N18" s="68">
        <v>294.81269118</v>
      </c>
      <c r="O18" s="68">
        <v>282.03211666999999</v>
      </c>
      <c r="P18" s="68">
        <v>3213.6504288599995</v>
      </c>
      <c r="Q18" s="68">
        <f t="shared" si="0"/>
        <v>8487.0170380699983</v>
      </c>
    </row>
    <row r="19" spans="2:17" x14ac:dyDescent="0.25">
      <c r="B19" s="11" t="s">
        <v>32</v>
      </c>
      <c r="C19" s="68">
        <v>104.170377</v>
      </c>
      <c r="D19" s="68">
        <v>128.177931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57.222568000000003</v>
      </c>
      <c r="L19" s="68">
        <v>5.6277889999999999</v>
      </c>
      <c r="M19" s="68">
        <v>16.103762</v>
      </c>
      <c r="N19" s="68">
        <v>0</v>
      </c>
      <c r="O19" s="68">
        <v>0</v>
      </c>
      <c r="P19" s="68">
        <v>0</v>
      </c>
      <c r="Q19" s="68">
        <f t="shared" si="0"/>
        <v>78.954119000000006</v>
      </c>
    </row>
    <row r="20" spans="2:17" x14ac:dyDescent="0.25">
      <c r="B20" s="11" t="s">
        <v>33</v>
      </c>
      <c r="C20" s="68">
        <v>138.734623</v>
      </c>
      <c r="D20" s="68">
        <v>170.151668</v>
      </c>
      <c r="E20" s="68">
        <v>4.9405865299999991</v>
      </c>
      <c r="F20" s="68">
        <v>8.6056333200000008</v>
      </c>
      <c r="G20" s="68">
        <v>12.727324789999999</v>
      </c>
      <c r="H20" s="68">
        <v>11.13374084</v>
      </c>
      <c r="I20" s="68">
        <v>7.8283675700000002</v>
      </c>
      <c r="J20" s="68">
        <v>7.4724436799999996</v>
      </c>
      <c r="K20" s="68">
        <v>7.6394989299999994</v>
      </c>
      <c r="L20" s="68">
        <v>8.9746427000000004</v>
      </c>
      <c r="M20" s="68">
        <v>7.69656333</v>
      </c>
      <c r="N20" s="68">
        <v>8.5442700899999995</v>
      </c>
      <c r="O20" s="68">
        <v>17.012659169999999</v>
      </c>
      <c r="P20" s="68">
        <v>19.389415109999998</v>
      </c>
      <c r="Q20" s="68">
        <f t="shared" si="0"/>
        <v>121.96514606000001</v>
      </c>
    </row>
    <row r="21" spans="2:17" x14ac:dyDescent="0.25">
      <c r="B21" s="11" t="s">
        <v>34</v>
      </c>
      <c r="C21" s="68">
        <v>1464.310753</v>
      </c>
      <c r="D21" s="68">
        <v>1464.310753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f t="shared" si="0"/>
        <v>0</v>
      </c>
    </row>
    <row r="22" spans="2:17" x14ac:dyDescent="0.25">
      <c r="B22" s="11" t="s">
        <v>35</v>
      </c>
      <c r="C22" s="68">
        <v>580.97000500000001</v>
      </c>
      <c r="D22" s="68">
        <v>645.94096000000002</v>
      </c>
      <c r="E22" s="68">
        <v>27.514432979999999</v>
      </c>
      <c r="F22" s="68">
        <v>62.176924019999994</v>
      </c>
      <c r="G22" s="68">
        <v>36.356078340000003</v>
      </c>
      <c r="H22" s="68">
        <v>31.610597550000005</v>
      </c>
      <c r="I22" s="68">
        <v>36.21372358</v>
      </c>
      <c r="J22" s="68">
        <v>60.412499799999999</v>
      </c>
      <c r="K22" s="68">
        <v>47.560224560000009</v>
      </c>
      <c r="L22" s="68">
        <v>45.14539674000001</v>
      </c>
      <c r="M22" s="68">
        <v>41.760122570000007</v>
      </c>
      <c r="N22" s="68">
        <v>38.382038270000002</v>
      </c>
      <c r="O22" s="68">
        <v>59.056524089999989</v>
      </c>
      <c r="P22" s="68">
        <v>120.04910885</v>
      </c>
      <c r="Q22" s="68">
        <f t="shared" si="0"/>
        <v>606.23767135000003</v>
      </c>
    </row>
    <row r="23" spans="2:17" x14ac:dyDescent="0.25">
      <c r="B23" s="11" t="s">
        <v>36</v>
      </c>
      <c r="C23" s="68">
        <v>9434.0994950000004</v>
      </c>
      <c r="D23" s="68">
        <v>9434.0994950000004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f t="shared" si="0"/>
        <v>0</v>
      </c>
    </row>
    <row r="24" spans="2:17" x14ac:dyDescent="0.25">
      <c r="B24" s="11" t="s">
        <v>37</v>
      </c>
      <c r="C24" s="68">
        <v>111.008989</v>
      </c>
      <c r="D24" s="68">
        <v>125.708367</v>
      </c>
      <c r="E24" s="68">
        <v>3.9868933899999996</v>
      </c>
      <c r="F24" s="68">
        <v>4.0750079100000001</v>
      </c>
      <c r="G24" s="68">
        <v>8.7883808400000021</v>
      </c>
      <c r="H24" s="68">
        <v>4.5358320700000005</v>
      </c>
      <c r="I24" s="68">
        <v>5.3432064600000002</v>
      </c>
      <c r="J24" s="68">
        <v>5.34635061</v>
      </c>
      <c r="K24" s="68">
        <v>6.8547706599999998</v>
      </c>
      <c r="L24" s="68">
        <v>5.3228024100000004</v>
      </c>
      <c r="M24" s="68">
        <v>6.7251895300000006</v>
      </c>
      <c r="N24" s="68">
        <v>5.4253720400000001</v>
      </c>
      <c r="O24" s="68">
        <v>13.403559530000001</v>
      </c>
      <c r="P24" s="68">
        <v>16.836465960000002</v>
      </c>
      <c r="Q24" s="68">
        <f t="shared" si="0"/>
        <v>86.643831410000004</v>
      </c>
    </row>
    <row r="25" spans="2:17" x14ac:dyDescent="0.25">
      <c r="B25" s="11" t="s">
        <v>93</v>
      </c>
      <c r="C25" s="68">
        <v>1756.795588</v>
      </c>
      <c r="D25" s="68">
        <v>1756.795588</v>
      </c>
      <c r="E25" s="68">
        <v>0</v>
      </c>
      <c r="F25" s="68">
        <v>0</v>
      </c>
      <c r="G25" s="68">
        <v>0</v>
      </c>
      <c r="H25" s="68">
        <v>157.30869335999998</v>
      </c>
      <c r="I25" s="68">
        <v>0</v>
      </c>
      <c r="J25" s="68">
        <v>318.92845759999994</v>
      </c>
      <c r="K25" s="68">
        <v>0</v>
      </c>
      <c r="L25" s="68">
        <v>485.38920674000002</v>
      </c>
      <c r="M25" s="68">
        <v>0</v>
      </c>
      <c r="N25" s="68">
        <v>0</v>
      </c>
      <c r="O25" s="68">
        <v>0</v>
      </c>
      <c r="P25" s="68">
        <v>0</v>
      </c>
      <c r="Q25" s="68">
        <f t="shared" si="0"/>
        <v>961.62635769999997</v>
      </c>
    </row>
    <row r="26" spans="2:17" x14ac:dyDescent="0.25">
      <c r="B26" s="11" t="s">
        <v>38</v>
      </c>
      <c r="C26" s="68">
        <v>303.37284</v>
      </c>
      <c r="D26" s="68">
        <v>352.54273549999999</v>
      </c>
      <c r="E26" s="68">
        <v>15.95832334</v>
      </c>
      <c r="F26" s="68">
        <v>15.930938170000001</v>
      </c>
      <c r="G26" s="68">
        <v>18.828347469999994</v>
      </c>
      <c r="H26" s="68">
        <v>17.345722859999999</v>
      </c>
      <c r="I26" s="68">
        <v>17.58501532</v>
      </c>
      <c r="J26" s="68">
        <v>17.70224018</v>
      </c>
      <c r="K26" s="68">
        <v>17.116034519999999</v>
      </c>
      <c r="L26" s="68">
        <v>19.595363120000002</v>
      </c>
      <c r="M26" s="68">
        <v>19.234082669999999</v>
      </c>
      <c r="N26" s="68">
        <v>30.342755309999998</v>
      </c>
      <c r="O26" s="68">
        <v>24.88827289</v>
      </c>
      <c r="P26" s="68">
        <v>50.361028480000009</v>
      </c>
      <c r="Q26" s="68">
        <f t="shared" si="0"/>
        <v>264.88812432999998</v>
      </c>
    </row>
    <row r="27" spans="2:17" x14ac:dyDescent="0.25">
      <c r="B27" s="11" t="s">
        <v>39</v>
      </c>
      <c r="C27" s="68">
        <v>62.608873000000003</v>
      </c>
      <c r="D27" s="68">
        <v>67.229441989999998</v>
      </c>
      <c r="E27" s="68">
        <v>2.6944334799999998</v>
      </c>
      <c r="F27" s="68">
        <v>4.4431867999999994</v>
      </c>
      <c r="G27" s="68">
        <v>5.7898674100000003</v>
      </c>
      <c r="H27" s="68">
        <v>4.6098651200000003</v>
      </c>
      <c r="I27" s="68">
        <v>3.7553404399999999</v>
      </c>
      <c r="J27" s="68">
        <v>4.8158499599999987</v>
      </c>
      <c r="K27" s="68">
        <v>4.0113646199999993</v>
      </c>
      <c r="L27" s="68">
        <v>3.60332586</v>
      </c>
      <c r="M27" s="68">
        <v>4.4251667600000006</v>
      </c>
      <c r="N27" s="68">
        <v>4.7812039899999998</v>
      </c>
      <c r="O27" s="68">
        <v>10.187461070000003</v>
      </c>
      <c r="P27" s="68">
        <v>6.9593124800000004</v>
      </c>
      <c r="Q27" s="68">
        <f t="shared" si="0"/>
        <v>60.076377990000012</v>
      </c>
    </row>
    <row r="28" spans="2:17" x14ac:dyDescent="0.25">
      <c r="B28" s="11" t="s">
        <v>40</v>
      </c>
      <c r="C28" s="68">
        <v>92.807444000000004</v>
      </c>
      <c r="D28" s="68">
        <v>98.399670999999998</v>
      </c>
      <c r="E28" s="68">
        <v>3.2870711800000003</v>
      </c>
      <c r="F28" s="68">
        <v>4.6233640999999999</v>
      </c>
      <c r="G28" s="68">
        <v>6.0999081900000007</v>
      </c>
      <c r="H28" s="68">
        <v>6.7375274700000007</v>
      </c>
      <c r="I28" s="68">
        <v>8.4360548600000005</v>
      </c>
      <c r="J28" s="68">
        <v>5.4573132799999993</v>
      </c>
      <c r="K28" s="68">
        <v>8.1353927400000003</v>
      </c>
      <c r="L28" s="68">
        <v>6.972709870000001</v>
      </c>
      <c r="M28" s="68">
        <v>4.285101130000001</v>
      </c>
      <c r="N28" s="68">
        <v>5.8609240000000007</v>
      </c>
      <c r="O28" s="68">
        <v>9.7235473200000015</v>
      </c>
      <c r="P28" s="68">
        <v>14.429913490000001</v>
      </c>
      <c r="Q28" s="68">
        <f t="shared" si="0"/>
        <v>84.048827630000019</v>
      </c>
    </row>
    <row r="29" spans="2:17" x14ac:dyDescent="0.25">
      <c r="B29" s="11" t="s">
        <v>41</v>
      </c>
      <c r="C29" s="68">
        <v>417.87512700000002</v>
      </c>
      <c r="D29" s="68">
        <v>446.218166</v>
      </c>
      <c r="E29" s="68">
        <v>19.351680529999996</v>
      </c>
      <c r="F29" s="68">
        <v>24.078473589999994</v>
      </c>
      <c r="G29" s="68">
        <v>27.434865429999999</v>
      </c>
      <c r="H29" s="68">
        <v>28.896068229999997</v>
      </c>
      <c r="I29" s="68">
        <v>24.43118883</v>
      </c>
      <c r="J29" s="68">
        <v>30.25758111</v>
      </c>
      <c r="K29" s="68">
        <v>34.736007719999996</v>
      </c>
      <c r="L29" s="68">
        <v>28.637155479999997</v>
      </c>
      <c r="M29" s="68">
        <v>27.170254010000004</v>
      </c>
      <c r="N29" s="68">
        <v>48.542136679999999</v>
      </c>
      <c r="O29" s="68">
        <v>43.899323730000006</v>
      </c>
      <c r="P29" s="68">
        <v>47.53805238999999</v>
      </c>
      <c r="Q29" s="68">
        <f t="shared" si="0"/>
        <v>384.97278772999994</v>
      </c>
    </row>
    <row r="30" spans="2:17" x14ac:dyDescent="0.25">
      <c r="B30" s="11" t="s">
        <v>94</v>
      </c>
      <c r="C30" s="68">
        <v>327.77085199999999</v>
      </c>
      <c r="D30" s="68">
        <v>378.56923606999999</v>
      </c>
      <c r="E30" s="68">
        <v>15.674748320000003</v>
      </c>
      <c r="F30" s="68">
        <v>24.065049819999995</v>
      </c>
      <c r="G30" s="68">
        <v>22.663324740000004</v>
      </c>
      <c r="H30" s="68">
        <v>17.09343016</v>
      </c>
      <c r="I30" s="68">
        <v>25.827886909999997</v>
      </c>
      <c r="J30" s="68">
        <v>23.330439689999999</v>
      </c>
      <c r="K30" s="68">
        <v>26.638123490000002</v>
      </c>
      <c r="L30" s="68">
        <v>23.954657899999997</v>
      </c>
      <c r="M30" s="68">
        <v>46.03473915</v>
      </c>
      <c r="N30" s="68">
        <v>35.051983010000001</v>
      </c>
      <c r="O30" s="68">
        <v>41.119850889999995</v>
      </c>
      <c r="P30" s="68">
        <v>56.780885230000003</v>
      </c>
      <c r="Q30" s="68">
        <f t="shared" si="0"/>
        <v>358.23511931000002</v>
      </c>
    </row>
    <row r="31" spans="2:17" x14ac:dyDescent="0.25">
      <c r="B31" s="11" t="s">
        <v>43</v>
      </c>
      <c r="C31" s="68">
        <v>16.769023000000001</v>
      </c>
      <c r="D31" s="68">
        <v>17.739324140000001</v>
      </c>
      <c r="E31" s="68">
        <v>0.83830590000000005</v>
      </c>
      <c r="F31" s="68">
        <v>1.13346499</v>
      </c>
      <c r="G31" s="68">
        <v>1.9631036300000002</v>
      </c>
      <c r="H31" s="68">
        <v>1.33841057</v>
      </c>
      <c r="I31" s="68">
        <v>1.5222467799999997</v>
      </c>
      <c r="J31" s="68">
        <v>1.51600851</v>
      </c>
      <c r="K31" s="68">
        <v>1.5868241099999998</v>
      </c>
      <c r="L31" s="68">
        <v>1.5304442200000001</v>
      </c>
      <c r="M31" s="68">
        <v>1.1425876000000001</v>
      </c>
      <c r="N31" s="68">
        <v>1.1197866399999998</v>
      </c>
      <c r="O31" s="68">
        <v>1.9620681399999997</v>
      </c>
      <c r="P31" s="68">
        <v>2.0117666199999999</v>
      </c>
      <c r="Q31" s="68">
        <f t="shared" si="0"/>
        <v>17.665017710000001</v>
      </c>
    </row>
    <row r="32" spans="2:17" x14ac:dyDescent="0.25">
      <c r="B32" s="11" t="s">
        <v>44</v>
      </c>
      <c r="C32" s="68">
        <v>443.972714</v>
      </c>
      <c r="D32" s="68">
        <v>449.25561141000003</v>
      </c>
      <c r="E32" s="68">
        <v>11.324176339999999</v>
      </c>
      <c r="F32" s="68">
        <v>11.413192149999999</v>
      </c>
      <c r="G32" s="68">
        <v>11.701332460000001</v>
      </c>
      <c r="H32" s="68">
        <v>11.700395199999999</v>
      </c>
      <c r="I32" s="68">
        <v>11.60490162</v>
      </c>
      <c r="J32" s="68">
        <v>11.60490162</v>
      </c>
      <c r="K32" s="68">
        <v>11.857354490000001</v>
      </c>
      <c r="L32" s="68">
        <v>11.621725529999999</v>
      </c>
      <c r="M32" s="68">
        <v>12.023604580000001</v>
      </c>
      <c r="N32" s="68">
        <v>12.05013123</v>
      </c>
      <c r="O32" s="68">
        <v>22.08417524</v>
      </c>
      <c r="P32" s="68">
        <v>25.514834140000001</v>
      </c>
      <c r="Q32" s="68">
        <f t="shared" si="0"/>
        <v>164.50072460000001</v>
      </c>
    </row>
    <row r="33" spans="1:17" x14ac:dyDescent="0.25">
      <c r="B33" s="11" t="s">
        <v>45</v>
      </c>
      <c r="C33" s="68">
        <v>927.60062500000004</v>
      </c>
      <c r="D33" s="68">
        <v>930.03706399999999</v>
      </c>
      <c r="E33" s="68">
        <v>40.201992440000005</v>
      </c>
      <c r="F33" s="68">
        <v>40.416642500000002</v>
      </c>
      <c r="G33" s="68">
        <v>40.98576782</v>
      </c>
      <c r="H33" s="68">
        <v>41.278582299999997</v>
      </c>
      <c r="I33" s="68">
        <v>41.356944930000004</v>
      </c>
      <c r="J33" s="68">
        <v>41.36092696</v>
      </c>
      <c r="K33" s="68">
        <v>41.356258290000007</v>
      </c>
      <c r="L33" s="68">
        <v>41.502484650000007</v>
      </c>
      <c r="M33" s="68">
        <v>41.502484650000007</v>
      </c>
      <c r="N33" s="68">
        <v>41.620299969999998</v>
      </c>
      <c r="O33" s="68">
        <v>41.913568159999997</v>
      </c>
      <c r="P33" s="68">
        <v>40.26836891</v>
      </c>
      <c r="Q33" s="68">
        <f t="shared" si="0"/>
        <v>493.76432158</v>
      </c>
    </row>
    <row r="34" spans="1:17" x14ac:dyDescent="0.25">
      <c r="B34" s="11" t="s">
        <v>106</v>
      </c>
      <c r="C34" s="68">
        <v>296.599695</v>
      </c>
      <c r="D34" s="68">
        <v>332.82920100000001</v>
      </c>
      <c r="E34" s="68">
        <v>16.498761200000001</v>
      </c>
      <c r="F34" s="68">
        <v>18.161611099999998</v>
      </c>
      <c r="G34" s="68">
        <v>17.76236471</v>
      </c>
      <c r="H34" s="68">
        <v>17.911938750000004</v>
      </c>
      <c r="I34" s="68">
        <v>24.016860470000001</v>
      </c>
      <c r="J34" s="68">
        <v>26.31039543</v>
      </c>
      <c r="K34" s="68">
        <v>24.270243390000001</v>
      </c>
      <c r="L34" s="68">
        <v>21.445544660000003</v>
      </c>
      <c r="M34" s="68">
        <v>30.03414566</v>
      </c>
      <c r="N34" s="68">
        <v>31.158402800000005</v>
      </c>
      <c r="O34" s="68">
        <v>25.892268330000007</v>
      </c>
      <c r="P34" s="68">
        <v>58.879875140000003</v>
      </c>
      <c r="Q34" s="68">
        <f t="shared" si="0"/>
        <v>312.34241164000002</v>
      </c>
    </row>
    <row r="35" spans="1:17" x14ac:dyDescent="0.25">
      <c r="B35" s="11" t="s">
        <v>95</v>
      </c>
      <c r="C35" s="68">
        <v>4174.2609920000004</v>
      </c>
      <c r="D35" s="68">
        <v>4174.2609920000004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f t="shared" si="0"/>
        <v>0</v>
      </c>
    </row>
    <row r="36" spans="1:17" x14ac:dyDescent="0.25">
      <c r="A36" s="53"/>
      <c r="B36" s="11" t="s">
        <v>47</v>
      </c>
      <c r="C36" s="68">
        <v>210.90637000000001</v>
      </c>
      <c r="D36" s="68">
        <v>233.60017103999999</v>
      </c>
      <c r="E36" s="68">
        <v>13.760776940000001</v>
      </c>
      <c r="F36" s="68">
        <v>15.289150570000002</v>
      </c>
      <c r="G36" s="68">
        <v>17.132210799999999</v>
      </c>
      <c r="H36" s="68">
        <v>17.94982225</v>
      </c>
      <c r="I36" s="68">
        <v>17.479885800000002</v>
      </c>
      <c r="J36" s="68">
        <v>20.684339129999998</v>
      </c>
      <c r="K36" s="68">
        <v>17.29348384</v>
      </c>
      <c r="L36" s="68">
        <v>16.498354480000003</v>
      </c>
      <c r="M36" s="68">
        <v>19.152744139999999</v>
      </c>
      <c r="N36" s="68">
        <v>17.319110089999999</v>
      </c>
      <c r="O36" s="68">
        <v>30.146103969999999</v>
      </c>
      <c r="P36" s="68">
        <v>26.349163679999997</v>
      </c>
      <c r="Q36" s="68">
        <f t="shared" si="0"/>
        <v>229.05514569000002</v>
      </c>
    </row>
    <row r="37" spans="1:17" x14ac:dyDescent="0.25">
      <c r="A37" s="53"/>
      <c r="B37" s="11" t="s">
        <v>48</v>
      </c>
      <c r="C37" s="68">
        <v>206.24</v>
      </c>
      <c r="D37" s="68">
        <v>226.63981100000001</v>
      </c>
      <c r="E37" s="68">
        <v>15.02063107</v>
      </c>
      <c r="F37" s="68">
        <v>15.031617669999999</v>
      </c>
      <c r="G37" s="68">
        <v>14.238774069999998</v>
      </c>
      <c r="H37" s="68">
        <v>16.60371129</v>
      </c>
      <c r="I37" s="68">
        <v>15.163116669999999</v>
      </c>
      <c r="J37" s="68">
        <v>18.366892230000001</v>
      </c>
      <c r="K37" s="68">
        <v>16.419324499999998</v>
      </c>
      <c r="L37" s="68">
        <v>16.37696107</v>
      </c>
      <c r="M37" s="68">
        <v>16.301637540000002</v>
      </c>
      <c r="N37" s="68">
        <v>16.352728850000002</v>
      </c>
      <c r="O37" s="68">
        <v>29.58682894</v>
      </c>
      <c r="P37" s="68">
        <v>16.16804711</v>
      </c>
      <c r="Q37" s="68">
        <f t="shared" si="0"/>
        <v>205.63027101000003</v>
      </c>
    </row>
    <row r="38" spans="1:17" x14ac:dyDescent="0.25">
      <c r="B38" s="11" t="s">
        <v>50</v>
      </c>
      <c r="C38" s="68">
        <v>16.399547999999999</v>
      </c>
      <c r="D38" s="68">
        <v>17.750547999999998</v>
      </c>
      <c r="E38" s="68">
        <v>0.78735082999999995</v>
      </c>
      <c r="F38" s="68">
        <v>0.78135083000000005</v>
      </c>
      <c r="G38" s="68">
        <v>0.77442142999999997</v>
      </c>
      <c r="H38" s="68">
        <v>0.95352333000000011</v>
      </c>
      <c r="I38" s="68">
        <v>1.6382595899999999</v>
      </c>
      <c r="J38" s="68">
        <v>1.0702978300000001</v>
      </c>
      <c r="K38" s="68">
        <v>0.97662132999999995</v>
      </c>
      <c r="L38" s="68">
        <v>1.0881395700000001</v>
      </c>
      <c r="M38" s="68">
        <v>0.96922036</v>
      </c>
      <c r="N38" s="68">
        <v>1.0593929399999999</v>
      </c>
      <c r="O38" s="68">
        <v>1.7385503600000001</v>
      </c>
      <c r="P38" s="68">
        <v>1.33258539</v>
      </c>
      <c r="Q38" s="68">
        <f t="shared" si="0"/>
        <v>13.169713789999999</v>
      </c>
    </row>
    <row r="39" spans="1:17" x14ac:dyDescent="0.25">
      <c r="B39" s="11" t="s">
        <v>51</v>
      </c>
      <c r="C39" s="68">
        <v>247.89757800000001</v>
      </c>
      <c r="D39" s="68">
        <v>248.997578</v>
      </c>
      <c r="E39" s="68">
        <v>8.3537715800000001</v>
      </c>
      <c r="F39" s="68">
        <v>16.409873839999999</v>
      </c>
      <c r="G39" s="68">
        <v>9.7901267199999982</v>
      </c>
      <c r="H39" s="68">
        <v>18.639078949999998</v>
      </c>
      <c r="I39" s="68">
        <v>13.801609930000001</v>
      </c>
      <c r="J39" s="68">
        <v>11.270600880000003</v>
      </c>
      <c r="K39" s="68">
        <v>17.794825619999997</v>
      </c>
      <c r="L39" s="68">
        <v>14.216979600000002</v>
      </c>
      <c r="M39" s="68">
        <v>23.827476069999999</v>
      </c>
      <c r="N39" s="68">
        <v>11.33375391</v>
      </c>
      <c r="O39" s="68">
        <v>25.546363910000004</v>
      </c>
      <c r="P39" s="68">
        <v>22.122949390000002</v>
      </c>
      <c r="Q39" s="68">
        <f t="shared" si="0"/>
        <v>193.10741040000002</v>
      </c>
    </row>
    <row r="40" spans="1:17" x14ac:dyDescent="0.25">
      <c r="B40" s="11" t="s">
        <v>52</v>
      </c>
      <c r="C40" s="68">
        <v>911.79747099999997</v>
      </c>
      <c r="D40" s="68">
        <v>1100.2730670000001</v>
      </c>
      <c r="E40" s="68">
        <v>39.290948739999997</v>
      </c>
      <c r="F40" s="68">
        <v>43.326748720000005</v>
      </c>
      <c r="G40" s="68">
        <v>69.185637009999994</v>
      </c>
      <c r="H40" s="68">
        <v>51.703146610000005</v>
      </c>
      <c r="I40" s="68">
        <v>82.123330280000005</v>
      </c>
      <c r="J40" s="68">
        <v>65.371824150000009</v>
      </c>
      <c r="K40" s="68">
        <v>72.26283552000001</v>
      </c>
      <c r="L40" s="68">
        <v>74.781736559999999</v>
      </c>
      <c r="M40" s="68">
        <v>72.896934710000011</v>
      </c>
      <c r="N40" s="68">
        <v>82.077983369999998</v>
      </c>
      <c r="O40" s="68">
        <v>181.36859009000003</v>
      </c>
      <c r="P40" s="68">
        <v>155.40904786000002</v>
      </c>
      <c r="Q40" s="68">
        <f t="shared" si="0"/>
        <v>989.79876361999993</v>
      </c>
    </row>
    <row r="41" spans="1:17" x14ac:dyDescent="0.25">
      <c r="B41" s="11" t="s">
        <v>53</v>
      </c>
      <c r="C41" s="68">
        <v>57.356350999999997</v>
      </c>
      <c r="D41" s="68">
        <v>94.38843353</v>
      </c>
      <c r="E41" s="68">
        <v>2.3893416600000004</v>
      </c>
      <c r="F41" s="68">
        <v>0.89254098999999998</v>
      </c>
      <c r="G41" s="68">
        <v>7.0610914300000003</v>
      </c>
      <c r="H41" s="68">
        <v>2.8981646299999992</v>
      </c>
      <c r="I41" s="68">
        <v>3.6068029399999997</v>
      </c>
      <c r="J41" s="68">
        <v>4.6589734900000002</v>
      </c>
      <c r="K41" s="68">
        <v>5.8792534500000002</v>
      </c>
      <c r="L41" s="68">
        <v>3.6057444400000005</v>
      </c>
      <c r="M41" s="68">
        <v>4.3505022799999997</v>
      </c>
      <c r="N41" s="68">
        <v>5.9506257799999993</v>
      </c>
      <c r="O41" s="68">
        <v>11.411779109999999</v>
      </c>
      <c r="P41" s="68">
        <v>10.19718993</v>
      </c>
      <c r="Q41" s="68">
        <f t="shared" si="0"/>
        <v>62.902010130000001</v>
      </c>
    </row>
    <row r="42" spans="1:17" x14ac:dyDescent="0.25">
      <c r="B42" s="11" t="s">
        <v>54</v>
      </c>
      <c r="C42" s="68">
        <v>151.58610100000001</v>
      </c>
      <c r="D42" s="68">
        <v>153.13396800000001</v>
      </c>
      <c r="E42" s="68">
        <v>6.0294052999999987</v>
      </c>
      <c r="F42" s="68">
        <v>7.6459461500000003</v>
      </c>
      <c r="G42" s="68">
        <v>8.4172319699999996</v>
      </c>
      <c r="H42" s="68">
        <v>9.9072571300000014</v>
      </c>
      <c r="I42" s="68">
        <v>12.614961469999999</v>
      </c>
      <c r="J42" s="68">
        <v>9.6118182399999981</v>
      </c>
      <c r="K42" s="68">
        <v>12.103895389999998</v>
      </c>
      <c r="L42" s="68">
        <v>12.71195225</v>
      </c>
      <c r="M42" s="68">
        <v>14.129063009999999</v>
      </c>
      <c r="N42" s="68">
        <v>12.966703360000002</v>
      </c>
      <c r="O42" s="68">
        <v>19.97718377</v>
      </c>
      <c r="P42" s="68">
        <v>22.127924620000002</v>
      </c>
      <c r="Q42" s="68">
        <f t="shared" si="0"/>
        <v>148.24334266</v>
      </c>
    </row>
    <row r="43" spans="1:17" x14ac:dyDescent="0.25">
      <c r="B43" s="11" t="s">
        <v>110</v>
      </c>
      <c r="C43" s="68">
        <v>4378.8108629999997</v>
      </c>
      <c r="D43" s="68">
        <v>4378.8108629999997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f t="shared" si="0"/>
        <v>0</v>
      </c>
    </row>
    <row r="44" spans="1:17" x14ac:dyDescent="0.25">
      <c r="B44" s="11" t="s">
        <v>56</v>
      </c>
      <c r="C44" s="68">
        <v>38.590969999999999</v>
      </c>
      <c r="D44" s="68">
        <v>38.590969999999999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f t="shared" si="0"/>
        <v>0</v>
      </c>
    </row>
    <row r="45" spans="1:17" x14ac:dyDescent="0.25">
      <c r="B45" s="11" t="s">
        <v>57</v>
      </c>
      <c r="C45" s="68">
        <v>6490.4615510000003</v>
      </c>
      <c r="D45" s="68">
        <v>6540.4615510000003</v>
      </c>
      <c r="E45" s="68">
        <v>232.22118803000001</v>
      </c>
      <c r="F45" s="68">
        <v>224.30383360000002</v>
      </c>
      <c r="G45" s="68">
        <v>247.06426432000001</v>
      </c>
      <c r="H45" s="68">
        <v>232.03697775000001</v>
      </c>
      <c r="I45" s="68">
        <v>259.61198113</v>
      </c>
      <c r="J45" s="68">
        <v>240.86575815999998</v>
      </c>
      <c r="K45" s="68">
        <v>245.71772211000001</v>
      </c>
      <c r="L45" s="68">
        <v>272.65914608000003</v>
      </c>
      <c r="M45" s="68">
        <v>318.56168601999997</v>
      </c>
      <c r="N45" s="68">
        <v>272.00027890000001</v>
      </c>
      <c r="O45" s="68">
        <v>522.03671170000007</v>
      </c>
      <c r="P45" s="68">
        <v>322.35430545999992</v>
      </c>
      <c r="Q45" s="68">
        <f t="shared" si="0"/>
        <v>3389.43385326</v>
      </c>
    </row>
    <row r="46" spans="1:17" x14ac:dyDescent="0.25">
      <c r="B46" s="11" t="s">
        <v>58</v>
      </c>
      <c r="C46" s="68">
        <v>8258.7977300000002</v>
      </c>
      <c r="D46" s="68">
        <v>8258.7977300000002</v>
      </c>
      <c r="E46" s="68">
        <v>0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f t="shared" si="0"/>
        <v>0</v>
      </c>
    </row>
    <row r="47" spans="1:17" x14ac:dyDescent="0.25">
      <c r="B47" s="11" t="s">
        <v>59</v>
      </c>
      <c r="C47" s="68">
        <v>257.891482</v>
      </c>
      <c r="D47" s="68">
        <v>274.29978619000002</v>
      </c>
      <c r="E47" s="68">
        <v>11.455644640000001</v>
      </c>
      <c r="F47" s="68">
        <v>14.50063587</v>
      </c>
      <c r="G47" s="68">
        <v>16.240183609999999</v>
      </c>
      <c r="H47" s="68">
        <v>16.372522870000001</v>
      </c>
      <c r="I47" s="68">
        <v>24.068063769999998</v>
      </c>
      <c r="J47" s="68">
        <v>21.59100514</v>
      </c>
      <c r="K47" s="68">
        <v>23.80261526</v>
      </c>
      <c r="L47" s="68">
        <v>21.483678579999999</v>
      </c>
      <c r="M47" s="68">
        <v>17.014287650000004</v>
      </c>
      <c r="N47" s="68">
        <v>21.059038180000009</v>
      </c>
      <c r="O47" s="68">
        <v>38.112235420000005</v>
      </c>
      <c r="P47" s="68">
        <v>41.19055633</v>
      </c>
      <c r="Q47" s="68">
        <f t="shared" si="0"/>
        <v>266.89046732000003</v>
      </c>
    </row>
    <row r="48" spans="1:17" x14ac:dyDescent="0.25">
      <c r="B48" s="11" t="s">
        <v>60</v>
      </c>
      <c r="C48" s="68">
        <v>4484.5242209999997</v>
      </c>
      <c r="D48" s="68">
        <v>4484.5242209999997</v>
      </c>
      <c r="E48" s="68">
        <v>0</v>
      </c>
      <c r="F48" s="68">
        <v>186.50106685999998</v>
      </c>
      <c r="G48" s="68">
        <v>282.59250892</v>
      </c>
      <c r="H48" s="68">
        <v>332.48631319999993</v>
      </c>
      <c r="I48" s="68">
        <v>245.76611648999997</v>
      </c>
      <c r="J48" s="68">
        <v>613.23693983999999</v>
      </c>
      <c r="K48" s="68">
        <v>297.32538969999996</v>
      </c>
      <c r="L48" s="68">
        <v>263.44067552000001</v>
      </c>
      <c r="M48" s="68">
        <v>431.17966158999997</v>
      </c>
      <c r="N48" s="68">
        <v>279.02701174000003</v>
      </c>
      <c r="O48" s="68">
        <v>417.52563912999994</v>
      </c>
      <c r="P48" s="68">
        <v>609.05484834000004</v>
      </c>
      <c r="Q48" s="68">
        <f t="shared" si="0"/>
        <v>3958.1361713299993</v>
      </c>
    </row>
    <row r="49" spans="2:17" x14ac:dyDescent="0.25">
      <c r="B49" s="11" t="s">
        <v>61</v>
      </c>
      <c r="C49" s="68">
        <v>115.403722</v>
      </c>
      <c r="D49" s="68">
        <v>127.77672940000001</v>
      </c>
      <c r="E49" s="68">
        <v>7.3036239199999997</v>
      </c>
      <c r="F49" s="68">
        <v>8.3558705100000008</v>
      </c>
      <c r="G49" s="68">
        <v>8.4248395500000015</v>
      </c>
      <c r="H49" s="68">
        <v>9.6970662700000005</v>
      </c>
      <c r="I49" s="68">
        <v>11.30492428</v>
      </c>
      <c r="J49" s="68">
        <v>13.722482119999997</v>
      </c>
      <c r="K49" s="68">
        <v>9.9982018200000002</v>
      </c>
      <c r="L49" s="68">
        <v>9.4906956600000001</v>
      </c>
      <c r="M49" s="68">
        <v>9.054494309999999</v>
      </c>
      <c r="N49" s="68">
        <v>9.956053240000001</v>
      </c>
      <c r="O49" s="68">
        <v>16.929356310000003</v>
      </c>
      <c r="P49" s="68">
        <v>11.528707560000001</v>
      </c>
      <c r="Q49" s="68">
        <f t="shared" si="0"/>
        <v>125.76631555</v>
      </c>
    </row>
    <row r="50" spans="2:17" x14ac:dyDescent="0.25">
      <c r="B50" s="11" t="s">
        <v>81</v>
      </c>
      <c r="C50" s="68">
        <v>27.622851000000001</v>
      </c>
      <c r="D50" s="68">
        <v>27.622851000000001</v>
      </c>
      <c r="E50" s="68">
        <v>1.4056053500000001</v>
      </c>
      <c r="F50" s="68">
        <v>1.4069373500000002</v>
      </c>
      <c r="G50" s="68">
        <v>2.3998257500000002</v>
      </c>
      <c r="H50" s="68">
        <v>1.4217603300000001</v>
      </c>
      <c r="I50" s="68">
        <v>1.4219083300000002</v>
      </c>
      <c r="J50" s="68">
        <v>2.0770778600000002</v>
      </c>
      <c r="K50" s="68">
        <v>2.6569420400000001</v>
      </c>
      <c r="L50" s="68">
        <v>1.3959637299999998</v>
      </c>
      <c r="M50" s="68">
        <v>1.36497538</v>
      </c>
      <c r="N50" s="68">
        <v>2.6152747200000004</v>
      </c>
      <c r="O50" s="68">
        <v>2.1989975500000001</v>
      </c>
      <c r="P50" s="68">
        <v>4.8739871499999996</v>
      </c>
      <c r="Q50" s="68">
        <f t="shared" si="0"/>
        <v>25.239255540000002</v>
      </c>
    </row>
    <row r="51" spans="2:17" x14ac:dyDescent="0.25">
      <c r="B51" s="11" t="s">
        <v>62</v>
      </c>
      <c r="C51" s="68">
        <v>69.876262999999994</v>
      </c>
      <c r="D51" s="68">
        <v>74.916663</v>
      </c>
      <c r="E51" s="68">
        <v>3.0260554899999996</v>
      </c>
      <c r="F51" s="68">
        <v>5.4315693500000002</v>
      </c>
      <c r="G51" s="68">
        <v>3.9767507799999997</v>
      </c>
      <c r="H51" s="68">
        <v>4.1681242999999997</v>
      </c>
      <c r="I51" s="68">
        <v>5.0430421699999997</v>
      </c>
      <c r="J51" s="68">
        <v>8.2411925700000008</v>
      </c>
      <c r="K51" s="68">
        <v>3.9192697599999997</v>
      </c>
      <c r="L51" s="68">
        <v>5.57232109</v>
      </c>
      <c r="M51" s="68">
        <v>5.1136939000000003</v>
      </c>
      <c r="N51" s="68">
        <v>4.3312022499999996</v>
      </c>
      <c r="O51" s="68">
        <v>7.9961035999999996</v>
      </c>
      <c r="P51" s="68">
        <v>11.071646320000001</v>
      </c>
      <c r="Q51" s="68">
        <f t="shared" si="0"/>
        <v>67.890971579999999</v>
      </c>
    </row>
    <row r="52" spans="2:17" x14ac:dyDescent="0.25">
      <c r="B52" s="11" t="s">
        <v>63</v>
      </c>
      <c r="C52" s="68">
        <v>165.27291099999999</v>
      </c>
      <c r="D52" s="68">
        <v>169.13291100000001</v>
      </c>
      <c r="E52" s="68">
        <v>9.5021350500000015</v>
      </c>
      <c r="F52" s="68">
        <v>9.6855581599999994</v>
      </c>
      <c r="G52" s="68">
        <v>9.7183948999999981</v>
      </c>
      <c r="H52" s="68">
        <v>10.99837703</v>
      </c>
      <c r="I52" s="68">
        <v>10.240833960000002</v>
      </c>
      <c r="J52" s="68">
        <v>12.435666640000001</v>
      </c>
      <c r="K52" s="68">
        <v>11.367233949999999</v>
      </c>
      <c r="L52" s="68">
        <v>15.33718112</v>
      </c>
      <c r="M52" s="68">
        <v>12.07680175</v>
      </c>
      <c r="N52" s="68">
        <v>13.291704559999999</v>
      </c>
      <c r="O52" s="68">
        <v>19.235564780000001</v>
      </c>
      <c r="P52" s="68">
        <v>18.249823339999999</v>
      </c>
      <c r="Q52" s="68">
        <f t="shared" si="0"/>
        <v>152.13927523999999</v>
      </c>
    </row>
    <row r="53" spans="2:17" x14ac:dyDescent="0.25">
      <c r="B53" s="11" t="s">
        <v>64</v>
      </c>
      <c r="C53" s="68">
        <v>545.55917899999997</v>
      </c>
      <c r="D53" s="68">
        <v>563.10982339999998</v>
      </c>
      <c r="E53" s="68">
        <v>39.528242269999986</v>
      </c>
      <c r="F53" s="68">
        <v>37.987346420000002</v>
      </c>
      <c r="G53" s="68">
        <v>40.212450190000006</v>
      </c>
      <c r="H53" s="68">
        <v>36.802926009999993</v>
      </c>
      <c r="I53" s="68">
        <v>38.948779989999991</v>
      </c>
      <c r="J53" s="68">
        <v>38.446815520000001</v>
      </c>
      <c r="K53" s="68">
        <v>44.277678510000001</v>
      </c>
      <c r="L53" s="68">
        <v>37.565104729999995</v>
      </c>
      <c r="M53" s="68">
        <v>37.925174479999995</v>
      </c>
      <c r="N53" s="68">
        <v>41.117811469999992</v>
      </c>
      <c r="O53" s="68">
        <v>72.596395700000002</v>
      </c>
      <c r="P53" s="68">
        <v>48.216398929999997</v>
      </c>
      <c r="Q53" s="68">
        <f t="shared" si="0"/>
        <v>513.62512421999998</v>
      </c>
    </row>
    <row r="54" spans="2:17" x14ac:dyDescent="0.25">
      <c r="B54" s="11" t="s">
        <v>111</v>
      </c>
      <c r="C54" s="68">
        <v>272.169265</v>
      </c>
      <c r="D54" s="68">
        <v>282.11784210000002</v>
      </c>
      <c r="E54" s="68">
        <v>11.870283779999999</v>
      </c>
      <c r="F54" s="68">
        <v>13.244064919999998</v>
      </c>
      <c r="G54" s="68">
        <v>15.867590209999999</v>
      </c>
      <c r="H54" s="68">
        <v>18.484796459999998</v>
      </c>
      <c r="I54" s="68">
        <v>20.968368560000002</v>
      </c>
      <c r="J54" s="68">
        <v>21.5768235</v>
      </c>
      <c r="K54" s="68">
        <v>24.017338210000002</v>
      </c>
      <c r="L54" s="68">
        <v>18.90317894</v>
      </c>
      <c r="M54" s="68">
        <v>18.411451750000001</v>
      </c>
      <c r="N54" s="68">
        <v>15.693509769999997</v>
      </c>
      <c r="O54" s="68">
        <v>26.607453159999999</v>
      </c>
      <c r="P54" s="68">
        <v>31.404884389999999</v>
      </c>
      <c r="Q54" s="68">
        <f t="shared" si="0"/>
        <v>237.04974365000001</v>
      </c>
    </row>
    <row r="55" spans="2:17" x14ac:dyDescent="0.25">
      <c r="B55" s="11" t="s">
        <v>112</v>
      </c>
      <c r="C55" s="68">
        <v>135</v>
      </c>
      <c r="D55" s="68">
        <v>135.48172899000002</v>
      </c>
      <c r="E55" s="68">
        <v>5.1932878699999989</v>
      </c>
      <c r="F55" s="68">
        <v>11.14946132</v>
      </c>
      <c r="G55" s="68">
        <v>9.3976578499999999</v>
      </c>
      <c r="H55" s="68">
        <v>12.094539200000002</v>
      </c>
      <c r="I55" s="68">
        <v>8.7714866900000015</v>
      </c>
      <c r="J55" s="68">
        <v>10.340670229999999</v>
      </c>
      <c r="K55" s="68">
        <v>6.9857277199999999</v>
      </c>
      <c r="L55" s="68">
        <v>10.875322180000001</v>
      </c>
      <c r="M55" s="68">
        <v>9.833815760000002</v>
      </c>
      <c r="N55" s="68">
        <v>9.9978801099999988</v>
      </c>
      <c r="O55" s="68">
        <v>14.76065414</v>
      </c>
      <c r="P55" s="68">
        <v>18.51080833</v>
      </c>
      <c r="Q55" s="68">
        <f t="shared" si="0"/>
        <v>127.91131140000002</v>
      </c>
    </row>
    <row r="56" spans="2:17" x14ac:dyDescent="0.25">
      <c r="B56" s="11" t="s">
        <v>67</v>
      </c>
      <c r="C56" s="68">
        <v>261.1422</v>
      </c>
      <c r="D56" s="68">
        <v>264.24220000000003</v>
      </c>
      <c r="E56" s="68">
        <v>15.186373119999999</v>
      </c>
      <c r="F56" s="68">
        <v>15.976597869999999</v>
      </c>
      <c r="G56" s="68">
        <v>16.467114500000001</v>
      </c>
      <c r="H56" s="68">
        <v>16.954977719999999</v>
      </c>
      <c r="I56" s="68">
        <v>17.328686690000001</v>
      </c>
      <c r="J56" s="68">
        <v>20.605508969999999</v>
      </c>
      <c r="K56" s="68">
        <v>20.693450299999999</v>
      </c>
      <c r="L56" s="68">
        <v>18.188608769999998</v>
      </c>
      <c r="M56" s="68">
        <v>18.422994009999996</v>
      </c>
      <c r="N56" s="68">
        <v>16.909733360000001</v>
      </c>
      <c r="O56" s="68">
        <v>28.780165900000004</v>
      </c>
      <c r="P56" s="68">
        <v>41.204252329999989</v>
      </c>
      <c r="Q56" s="68">
        <f t="shared" si="0"/>
        <v>246.71846353999996</v>
      </c>
    </row>
    <row r="57" spans="2:17" x14ac:dyDescent="0.25">
      <c r="B57" s="11" t="s">
        <v>68</v>
      </c>
      <c r="C57" s="68">
        <v>89.436120000000003</v>
      </c>
      <c r="D57" s="68">
        <v>121.68517671000001</v>
      </c>
      <c r="E57" s="68">
        <v>3.8797440200000004</v>
      </c>
      <c r="F57" s="68">
        <v>6.0168142199999997</v>
      </c>
      <c r="G57" s="68">
        <v>12.57629654</v>
      </c>
      <c r="H57" s="68">
        <v>5.6911434400000003</v>
      </c>
      <c r="I57" s="68">
        <v>7.0204315700000004</v>
      </c>
      <c r="J57" s="68">
        <v>4.8328059999999997</v>
      </c>
      <c r="K57" s="68">
        <v>8.0760213600000021</v>
      </c>
      <c r="L57" s="68">
        <v>13.07756511</v>
      </c>
      <c r="M57" s="68">
        <v>6.5076889300000005</v>
      </c>
      <c r="N57" s="68">
        <v>8.9640886300000009</v>
      </c>
      <c r="O57" s="68">
        <v>14.652684460000003</v>
      </c>
      <c r="P57" s="68">
        <v>18.26525655</v>
      </c>
      <c r="Q57" s="68">
        <f t="shared" si="0"/>
        <v>109.56054083000001</v>
      </c>
    </row>
    <row r="58" spans="2:17" x14ac:dyDescent="0.25">
      <c r="B58" s="11" t="s">
        <v>77</v>
      </c>
      <c r="C58" s="68">
        <v>153.147132</v>
      </c>
      <c r="D58" s="68">
        <v>198.31164899999999</v>
      </c>
      <c r="E58" s="68">
        <v>0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f t="shared" si="0"/>
        <v>0</v>
      </c>
    </row>
    <row r="59" spans="2:17" x14ac:dyDescent="0.25">
      <c r="B59" s="11" t="s">
        <v>82</v>
      </c>
      <c r="C59" s="68">
        <v>269.23761200000001</v>
      </c>
      <c r="D59" s="68">
        <v>269.23761200000001</v>
      </c>
      <c r="E59" s="68">
        <v>9.0860103300000024</v>
      </c>
      <c r="F59" s="68">
        <v>11.294379810000001</v>
      </c>
      <c r="G59" s="68">
        <v>15.540346919999999</v>
      </c>
      <c r="H59" s="68">
        <v>16.758725590000001</v>
      </c>
      <c r="I59" s="68">
        <v>16.474522580000002</v>
      </c>
      <c r="J59" s="68">
        <v>16.429150199999999</v>
      </c>
      <c r="K59" s="68">
        <v>15.550133719999998</v>
      </c>
      <c r="L59" s="68">
        <v>15.853901180000001</v>
      </c>
      <c r="M59" s="68">
        <v>20.104408059999994</v>
      </c>
      <c r="N59" s="68">
        <v>19.852936620000001</v>
      </c>
      <c r="O59" s="68">
        <v>25.74251993</v>
      </c>
      <c r="P59" s="68">
        <v>73.600829329999996</v>
      </c>
      <c r="Q59" s="68">
        <f t="shared" si="0"/>
        <v>256.28786427</v>
      </c>
    </row>
    <row r="60" spans="2:17" x14ac:dyDescent="0.25">
      <c r="B60" s="11" t="s">
        <v>83</v>
      </c>
      <c r="C60" s="68">
        <v>177.905092</v>
      </c>
      <c r="D60" s="68">
        <v>273.88648508</v>
      </c>
      <c r="E60" s="68">
        <v>5.6461977599999997</v>
      </c>
      <c r="F60" s="68">
        <v>15.544061859999999</v>
      </c>
      <c r="G60" s="68">
        <v>15.441496229999998</v>
      </c>
      <c r="H60" s="68">
        <v>12.72757345</v>
      </c>
      <c r="I60" s="68">
        <v>17.941675839999998</v>
      </c>
      <c r="J60" s="68">
        <v>15.842962099999999</v>
      </c>
      <c r="K60" s="68">
        <v>16.820268510000002</v>
      </c>
      <c r="L60" s="68">
        <v>14.240117619999999</v>
      </c>
      <c r="M60" s="68">
        <v>16.345445489999999</v>
      </c>
      <c r="N60" s="68">
        <v>16.170234669999999</v>
      </c>
      <c r="O60" s="68">
        <v>18.25663707</v>
      </c>
      <c r="P60" s="68">
        <v>53.151571659999995</v>
      </c>
      <c r="Q60" s="68">
        <f t="shared" si="0"/>
        <v>218.12824226000004</v>
      </c>
    </row>
    <row r="61" spans="2:17" x14ac:dyDescent="0.25">
      <c r="B61" s="11" t="s">
        <v>84</v>
      </c>
      <c r="C61" s="68">
        <v>55.905842</v>
      </c>
      <c r="D61" s="68">
        <v>77.67851392</v>
      </c>
      <c r="E61" s="68">
        <v>2.7131813199999999</v>
      </c>
      <c r="F61" s="68">
        <v>3.3499342599999995</v>
      </c>
      <c r="G61" s="68">
        <v>4.5361348400000008</v>
      </c>
      <c r="H61" s="68">
        <v>3.88374541</v>
      </c>
      <c r="I61" s="68">
        <v>3.9664924200000002</v>
      </c>
      <c r="J61" s="68">
        <v>4.6818340000000012</v>
      </c>
      <c r="K61" s="68">
        <v>6.3187267699999996</v>
      </c>
      <c r="L61" s="68">
        <v>6.2574836199999995</v>
      </c>
      <c r="M61" s="68">
        <v>5.4160131099999997</v>
      </c>
      <c r="N61" s="68">
        <v>4.7221518999999992</v>
      </c>
      <c r="O61" s="68">
        <v>8.9835182800000002</v>
      </c>
      <c r="P61" s="68">
        <v>9.2984844100000004</v>
      </c>
      <c r="Q61" s="68">
        <f t="shared" si="0"/>
        <v>64.127700340000004</v>
      </c>
    </row>
    <row r="62" spans="2:17" x14ac:dyDescent="0.25">
      <c r="B62" s="11" t="s">
        <v>96</v>
      </c>
      <c r="C62" s="68">
        <v>12</v>
      </c>
      <c r="D62" s="68">
        <v>16.052250000000001</v>
      </c>
      <c r="E62" s="68">
        <v>0.72440957000000006</v>
      </c>
      <c r="F62" s="68">
        <v>0.99115655000000003</v>
      </c>
      <c r="G62" s="68">
        <v>0.9703476900000001</v>
      </c>
      <c r="H62" s="68">
        <v>0.86309636000000001</v>
      </c>
      <c r="I62" s="68">
        <v>0.86163459999999981</v>
      </c>
      <c r="J62" s="68">
        <v>0.89126817000000003</v>
      </c>
      <c r="K62" s="68">
        <v>0.94573638000000004</v>
      </c>
      <c r="L62" s="68">
        <v>0.84806408000000011</v>
      </c>
      <c r="M62" s="68">
        <v>0.92890132000000003</v>
      </c>
      <c r="N62" s="68">
        <v>0.87684229999999996</v>
      </c>
      <c r="O62" s="68">
        <v>1.6792031300000001</v>
      </c>
      <c r="P62" s="68">
        <v>1.0692794099999998</v>
      </c>
      <c r="Q62" s="68">
        <f t="shared" si="0"/>
        <v>11.64993956</v>
      </c>
    </row>
    <row r="63" spans="2:17" x14ac:dyDescent="0.25">
      <c r="B63" s="11" t="s">
        <v>85</v>
      </c>
      <c r="C63" s="68">
        <v>52.136768000000004</v>
      </c>
      <c r="D63" s="68">
        <v>52.636768000000004</v>
      </c>
      <c r="E63" s="68">
        <v>3.2678233799999998</v>
      </c>
      <c r="F63" s="68">
        <v>3.8793213200000003</v>
      </c>
      <c r="G63" s="68">
        <v>3.53294921</v>
      </c>
      <c r="H63" s="68">
        <v>3.7947754300000001</v>
      </c>
      <c r="I63" s="68">
        <v>4.0721115499999998</v>
      </c>
      <c r="J63" s="68">
        <v>3.7112041900000001</v>
      </c>
      <c r="K63" s="68">
        <v>4.16369437</v>
      </c>
      <c r="L63" s="68">
        <v>3.6648490199999997</v>
      </c>
      <c r="M63" s="68">
        <v>3.2933662399999997</v>
      </c>
      <c r="N63" s="68">
        <v>4.2595694999999996</v>
      </c>
      <c r="O63" s="68">
        <v>7.3434413900000006</v>
      </c>
      <c r="P63" s="68">
        <v>7.2999636799999994</v>
      </c>
      <c r="Q63" s="68">
        <f t="shared" si="0"/>
        <v>52.283069279999992</v>
      </c>
    </row>
    <row r="64" spans="2:17" x14ac:dyDescent="0.25">
      <c r="B64" s="11" t="s">
        <v>86</v>
      </c>
      <c r="C64" s="68">
        <v>40499.587904</v>
      </c>
      <c r="D64" s="68">
        <v>44831.931686390002</v>
      </c>
      <c r="E64" s="68">
        <v>2542.7161824500004</v>
      </c>
      <c r="F64" s="68">
        <v>2886.3291628000002</v>
      </c>
      <c r="G64" s="68">
        <v>2875.0859511899994</v>
      </c>
      <c r="H64" s="68">
        <v>2802.8373531499997</v>
      </c>
      <c r="I64" s="68">
        <v>3411.5996403400018</v>
      </c>
      <c r="J64" s="68">
        <v>3279.9944016099998</v>
      </c>
      <c r="K64" s="68">
        <v>3159.6713765899995</v>
      </c>
      <c r="L64" s="68">
        <v>3052.9882034999996</v>
      </c>
      <c r="M64" s="68">
        <v>3122.4400100300004</v>
      </c>
      <c r="N64" s="68">
        <v>3640.4251429500009</v>
      </c>
      <c r="O64" s="68">
        <v>3424.6250449299991</v>
      </c>
      <c r="P64" s="68">
        <v>6554.3769064800017</v>
      </c>
      <c r="Q64" s="68">
        <f t="shared" si="0"/>
        <v>40753.089376020005</v>
      </c>
    </row>
    <row r="65" spans="2:17" x14ac:dyDescent="0.25">
      <c r="B65" s="11" t="s">
        <v>87</v>
      </c>
      <c r="C65" s="68">
        <v>70</v>
      </c>
      <c r="D65" s="68">
        <v>78.309097219999998</v>
      </c>
      <c r="E65" s="68">
        <v>3.4526430099999996</v>
      </c>
      <c r="F65" s="68">
        <v>3.89156981</v>
      </c>
      <c r="G65" s="68">
        <v>3.9467217099999998</v>
      </c>
      <c r="H65" s="68">
        <v>4.0256138300000002</v>
      </c>
      <c r="I65" s="68">
        <v>4.1589183800000002</v>
      </c>
      <c r="J65" s="68">
        <v>3.8137336099999999</v>
      </c>
      <c r="K65" s="68">
        <v>5.3429197999999998</v>
      </c>
      <c r="L65" s="68">
        <v>8.5349357900000005</v>
      </c>
      <c r="M65" s="68">
        <v>4.696644570000001</v>
      </c>
      <c r="N65" s="68">
        <v>8.0875710999999999</v>
      </c>
      <c r="O65" s="68">
        <v>7.4546523000000011</v>
      </c>
      <c r="P65" s="68">
        <v>19.258024690000003</v>
      </c>
      <c r="Q65" s="68">
        <f t="shared" si="0"/>
        <v>76.663948599999998</v>
      </c>
    </row>
    <row r="66" spans="2:17" x14ac:dyDescent="0.25">
      <c r="B66" s="11" t="s">
        <v>97</v>
      </c>
      <c r="C66" s="68">
        <v>1354.3942589999999</v>
      </c>
      <c r="D66" s="68">
        <v>1776.12190506</v>
      </c>
      <c r="E66" s="68">
        <v>36.590981690000007</v>
      </c>
      <c r="F66" s="68">
        <v>98.656734719999989</v>
      </c>
      <c r="G66" s="68">
        <v>148.23377811</v>
      </c>
      <c r="H66" s="68">
        <v>130.79856314</v>
      </c>
      <c r="I66" s="68">
        <v>96.715703390000002</v>
      </c>
      <c r="J66" s="68">
        <v>140.21967100000001</v>
      </c>
      <c r="K66" s="68">
        <v>98.682631889999996</v>
      </c>
      <c r="L66" s="68">
        <v>108.10202257999998</v>
      </c>
      <c r="M66" s="68">
        <v>172.64011796999998</v>
      </c>
      <c r="N66" s="68">
        <v>104.41129829999998</v>
      </c>
      <c r="O66" s="68">
        <v>210.87952783999998</v>
      </c>
      <c r="P66" s="68">
        <v>230.58413252</v>
      </c>
      <c r="Q66" s="68">
        <f t="shared" si="0"/>
        <v>1576.5151631499998</v>
      </c>
    </row>
    <row r="67" spans="2:17" x14ac:dyDescent="0.25">
      <c r="B67" s="11" t="s">
        <v>107</v>
      </c>
      <c r="C67" s="68">
        <v>197.15433300000001</v>
      </c>
      <c r="D67" s="68">
        <v>229.67878046000001</v>
      </c>
      <c r="E67" s="68">
        <v>5.2654831600000005</v>
      </c>
      <c r="F67" s="68">
        <v>27.553139440000002</v>
      </c>
      <c r="G67" s="68">
        <v>14.871082159999998</v>
      </c>
      <c r="H67" s="68">
        <v>8.2877400399999992</v>
      </c>
      <c r="I67" s="68">
        <v>10.018860180000001</v>
      </c>
      <c r="J67" s="68">
        <v>16.693856159999999</v>
      </c>
      <c r="K67" s="68">
        <v>18.256506610000002</v>
      </c>
      <c r="L67" s="68">
        <v>11.495893789999998</v>
      </c>
      <c r="M67" s="68">
        <v>12.979007339999997</v>
      </c>
      <c r="N67" s="68">
        <v>7.9991062900000003</v>
      </c>
      <c r="O67" s="68">
        <v>19.437086509999997</v>
      </c>
      <c r="P67" s="68">
        <v>38.450064300000001</v>
      </c>
      <c r="Q67" s="68">
        <f t="shared" si="0"/>
        <v>191.30782597999999</v>
      </c>
    </row>
    <row r="68" spans="2:17" x14ac:dyDescent="0.25">
      <c r="B68" s="118" t="s">
        <v>69</v>
      </c>
      <c r="C68" s="32">
        <f t="shared" ref="C68:Q68" si="1">SUM(C10:C67)</f>
        <v>100724.66278799999</v>
      </c>
      <c r="D68" s="32">
        <f t="shared" si="1"/>
        <v>111979.53284386004</v>
      </c>
      <c r="E68" s="65">
        <f t="shared" si="1"/>
        <v>3382.0372763599999</v>
      </c>
      <c r="F68" s="66">
        <f t="shared" si="1"/>
        <v>5500.1207148499998</v>
      </c>
      <c r="G68" s="67">
        <f t="shared" si="1"/>
        <v>4765.1754645599995</v>
      </c>
      <c r="H68" s="65">
        <f t="shared" si="1"/>
        <v>4475.9810383200002</v>
      </c>
      <c r="I68" s="66">
        <f t="shared" si="1"/>
        <v>5027.9722959100018</v>
      </c>
      <c r="J68" s="67">
        <f t="shared" si="1"/>
        <v>6047.0197076099994</v>
      </c>
      <c r="K68" s="65">
        <f t="shared" si="1"/>
        <v>5027.7119167999999</v>
      </c>
      <c r="L68" s="66">
        <f t="shared" si="1"/>
        <v>5792.4868484500003</v>
      </c>
      <c r="M68" s="67">
        <f t="shared" si="1"/>
        <v>5089.15002766</v>
      </c>
      <c r="N68" s="65">
        <f t="shared" si="1"/>
        <v>5420.79912831</v>
      </c>
      <c r="O68" s="66">
        <f t="shared" si="1"/>
        <v>6016.8633516300006</v>
      </c>
      <c r="P68" s="67">
        <f t="shared" si="1"/>
        <v>12568.895644489998</v>
      </c>
      <c r="Q68" s="31">
        <f t="shared" si="1"/>
        <v>69114.21341495002</v>
      </c>
    </row>
    <row r="69" spans="2:17" x14ac:dyDescent="0.25"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</row>
    <row r="70" spans="2:17" ht="17.25" x14ac:dyDescent="0.25">
      <c r="B70" s="118" t="s">
        <v>70</v>
      </c>
      <c r="C70" s="52"/>
      <c r="D70" s="32"/>
      <c r="E70" s="65"/>
      <c r="F70" s="66"/>
      <c r="G70" s="67"/>
      <c r="H70" s="65"/>
      <c r="I70" s="66"/>
      <c r="J70" s="67"/>
      <c r="K70" s="65"/>
      <c r="L70" s="66"/>
      <c r="M70" s="67"/>
      <c r="N70" s="65"/>
      <c r="O70" s="66"/>
      <c r="P70" s="67"/>
      <c r="Q70" s="31"/>
    </row>
    <row r="71" spans="2:17" s="69" customFormat="1" x14ac:dyDescent="0.25">
      <c r="B71" s="83" t="s">
        <v>105</v>
      </c>
      <c r="C71" s="80">
        <v>32.509200999999997</v>
      </c>
      <c r="D71" s="80">
        <v>32.509200999999997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f t="shared" ref="Q71:Q89" si="2">SUM(E71:P71)</f>
        <v>0</v>
      </c>
    </row>
    <row r="72" spans="2:17" s="69" customFormat="1" x14ac:dyDescent="0.25">
      <c r="B72" s="83" t="s">
        <v>28</v>
      </c>
      <c r="C72" s="80">
        <v>0</v>
      </c>
      <c r="D72" s="80">
        <v>1.7790999999999999</v>
      </c>
      <c r="E72" s="80">
        <v>0</v>
      </c>
      <c r="F72" s="80">
        <v>0</v>
      </c>
      <c r="G72" s="80">
        <v>0</v>
      </c>
      <c r="H72" s="80">
        <v>0</v>
      </c>
      <c r="I72" s="80">
        <v>0</v>
      </c>
      <c r="J72" s="80">
        <v>0</v>
      </c>
      <c r="K72" s="80">
        <v>0.99719999999999998</v>
      </c>
      <c r="L72" s="80">
        <v>1.9800000000000002E-2</v>
      </c>
      <c r="M72" s="80">
        <v>0.39700000000000002</v>
      </c>
      <c r="N72" s="80">
        <v>0.21440000000000001</v>
      </c>
      <c r="O72" s="80">
        <v>0</v>
      </c>
      <c r="P72" s="80">
        <v>1.455E-2</v>
      </c>
      <c r="Q72" s="80">
        <f t="shared" si="2"/>
        <v>1.6429499999999999</v>
      </c>
    </row>
    <row r="73" spans="2:17" s="69" customFormat="1" x14ac:dyDescent="0.25">
      <c r="B73" s="83" t="s">
        <v>31</v>
      </c>
      <c r="C73" s="80">
        <v>0</v>
      </c>
      <c r="D73" s="80">
        <v>12.96380426</v>
      </c>
      <c r="E73" s="80">
        <v>0</v>
      </c>
      <c r="F73" s="80">
        <v>0</v>
      </c>
      <c r="G73" s="80">
        <v>0</v>
      </c>
      <c r="H73" s="80">
        <v>0</v>
      </c>
      <c r="I73" s="80">
        <v>2.32724222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f t="shared" si="2"/>
        <v>2.32724222</v>
      </c>
    </row>
    <row r="74" spans="2:17" s="69" customFormat="1" x14ac:dyDescent="0.25">
      <c r="B74" s="83" t="s">
        <v>33</v>
      </c>
      <c r="C74" s="80">
        <v>0</v>
      </c>
      <c r="D74" s="80">
        <v>0.13730200000000001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2.2301999999999999E-2</v>
      </c>
      <c r="M74" s="80">
        <v>0</v>
      </c>
      <c r="N74" s="80">
        <v>0</v>
      </c>
      <c r="O74" s="80">
        <v>0</v>
      </c>
      <c r="P74" s="80">
        <v>0</v>
      </c>
      <c r="Q74" s="80">
        <f t="shared" si="2"/>
        <v>2.2301999999999999E-2</v>
      </c>
    </row>
    <row r="75" spans="2:17" s="69" customFormat="1" x14ac:dyDescent="0.25">
      <c r="B75" s="83" t="s">
        <v>34</v>
      </c>
      <c r="C75" s="80">
        <v>10</v>
      </c>
      <c r="D75" s="80">
        <v>10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f t="shared" si="2"/>
        <v>0</v>
      </c>
    </row>
    <row r="76" spans="2:17" s="69" customFormat="1" x14ac:dyDescent="0.25">
      <c r="B76" s="83" t="s">
        <v>36</v>
      </c>
      <c r="C76" s="80">
        <v>52.094956000000003</v>
      </c>
      <c r="D76" s="80">
        <v>52.094956000000003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f t="shared" si="2"/>
        <v>0</v>
      </c>
    </row>
    <row r="77" spans="2:17" s="69" customFormat="1" x14ac:dyDescent="0.25">
      <c r="B77" s="83" t="s">
        <v>41</v>
      </c>
      <c r="C77" s="80">
        <v>2</v>
      </c>
      <c r="D77" s="80">
        <v>2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1.7500000000000002E-2</v>
      </c>
      <c r="M77" s="80">
        <v>0</v>
      </c>
      <c r="N77" s="80">
        <v>0.28137099999999998</v>
      </c>
      <c r="O77" s="80">
        <v>0</v>
      </c>
      <c r="P77" s="80">
        <v>0</v>
      </c>
      <c r="Q77" s="80">
        <f t="shared" si="2"/>
        <v>0.298871</v>
      </c>
    </row>
    <row r="78" spans="2:17" s="69" customFormat="1" x14ac:dyDescent="0.25">
      <c r="B78" s="83" t="s">
        <v>106</v>
      </c>
      <c r="C78" s="80">
        <v>4.4827320000000004</v>
      </c>
      <c r="D78" s="80">
        <v>5.0005670000000002</v>
      </c>
      <c r="E78" s="80">
        <v>0</v>
      </c>
      <c r="F78" s="80">
        <v>0.74712121999999992</v>
      </c>
      <c r="G78" s="80">
        <v>0.37356099999999998</v>
      </c>
      <c r="H78" s="80">
        <v>0.37356099999999998</v>
      </c>
      <c r="I78" s="80">
        <v>0.37356099999999998</v>
      </c>
      <c r="J78" s="80">
        <v>0.37356099999999998</v>
      </c>
      <c r="K78" s="80">
        <v>0.37356099999999998</v>
      </c>
      <c r="L78" s="80">
        <v>0.37356099999999998</v>
      </c>
      <c r="M78" s="80">
        <v>0.37356099999999998</v>
      </c>
      <c r="N78" s="80">
        <v>0.86363449999999997</v>
      </c>
      <c r="O78" s="80">
        <v>0.37356099999999998</v>
      </c>
      <c r="P78" s="80">
        <v>0.37356099999999998</v>
      </c>
      <c r="Q78" s="80">
        <f t="shared" si="2"/>
        <v>4.9728047199999992</v>
      </c>
    </row>
    <row r="79" spans="2:17" s="69" customFormat="1" x14ac:dyDescent="0.25">
      <c r="B79" s="83" t="s">
        <v>95</v>
      </c>
      <c r="C79" s="80">
        <v>524.86665300000004</v>
      </c>
      <c r="D79" s="80">
        <v>524.86665300000004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f t="shared" si="2"/>
        <v>0</v>
      </c>
    </row>
    <row r="80" spans="2:17" s="69" customFormat="1" x14ac:dyDescent="0.25">
      <c r="B80" s="83" t="s">
        <v>47</v>
      </c>
      <c r="C80" s="80">
        <v>0</v>
      </c>
      <c r="D80" s="80">
        <v>2.8645749000000005</v>
      </c>
      <c r="E80" s="80">
        <v>0</v>
      </c>
      <c r="F80" s="80">
        <v>0</v>
      </c>
      <c r="G80" s="80">
        <v>0</v>
      </c>
      <c r="H80" s="80">
        <v>0.93219107999999995</v>
      </c>
      <c r="I80" s="80">
        <v>0.18402058000000002</v>
      </c>
      <c r="J80" s="80">
        <v>1.5025480800000002</v>
      </c>
      <c r="K80" s="80">
        <v>1.03385E-2</v>
      </c>
      <c r="L80" s="80">
        <v>0</v>
      </c>
      <c r="M80" s="80">
        <v>4.6020000000000002E-3</v>
      </c>
      <c r="N80" s="80">
        <v>0</v>
      </c>
      <c r="O80" s="80">
        <v>0</v>
      </c>
      <c r="P80" s="80">
        <v>0.16526136</v>
      </c>
      <c r="Q80" s="80">
        <f t="shared" si="2"/>
        <v>2.7989616000000006</v>
      </c>
    </row>
    <row r="81" spans="2:17" s="69" customFormat="1" x14ac:dyDescent="0.25">
      <c r="B81" s="83" t="s">
        <v>48</v>
      </c>
      <c r="C81" s="80">
        <v>1000</v>
      </c>
      <c r="D81" s="80">
        <v>1000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f t="shared" si="2"/>
        <v>0</v>
      </c>
    </row>
    <row r="82" spans="2:17" s="69" customFormat="1" x14ac:dyDescent="0.25">
      <c r="B82" s="83" t="s">
        <v>57</v>
      </c>
      <c r="C82" s="80">
        <v>48</v>
      </c>
      <c r="D82" s="80">
        <v>48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f t="shared" si="2"/>
        <v>0</v>
      </c>
    </row>
    <row r="83" spans="2:17" s="69" customFormat="1" x14ac:dyDescent="0.25">
      <c r="B83" s="83" t="s">
        <v>58</v>
      </c>
      <c r="C83" s="80">
        <v>1328.3086040000001</v>
      </c>
      <c r="D83" s="80">
        <v>1328.3086040000001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f t="shared" si="2"/>
        <v>0</v>
      </c>
    </row>
    <row r="84" spans="2:17" s="69" customFormat="1" x14ac:dyDescent="0.25">
      <c r="B84" s="83" t="s">
        <v>62</v>
      </c>
      <c r="C84" s="80">
        <v>0</v>
      </c>
      <c r="D84" s="80">
        <v>0.164715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3.1833449999999999E-2</v>
      </c>
      <c r="K84" s="80">
        <v>0</v>
      </c>
      <c r="L84" s="80">
        <v>0</v>
      </c>
      <c r="M84" s="80">
        <v>0</v>
      </c>
      <c r="N84" s="80">
        <v>0</v>
      </c>
      <c r="O84" s="80">
        <v>0.12985374999999999</v>
      </c>
      <c r="P84" s="80">
        <v>0</v>
      </c>
      <c r="Q84" s="80">
        <f t="shared" si="2"/>
        <v>0.16168719999999998</v>
      </c>
    </row>
    <row r="85" spans="2:17" s="69" customFormat="1" x14ac:dyDescent="0.25">
      <c r="B85" s="83" t="s">
        <v>63</v>
      </c>
      <c r="C85" s="80">
        <v>0</v>
      </c>
      <c r="D85" s="80">
        <v>1.5</v>
      </c>
      <c r="E85" s="80">
        <v>0</v>
      </c>
      <c r="F85" s="80">
        <v>0</v>
      </c>
      <c r="G85" s="80">
        <v>0</v>
      </c>
      <c r="H85" s="80">
        <v>0</v>
      </c>
      <c r="I85" s="80">
        <v>0.75488881000000008</v>
      </c>
      <c r="J85" s="80">
        <v>0</v>
      </c>
      <c r="K85" s="80">
        <v>0</v>
      </c>
      <c r="L85" s="80">
        <v>0.70647218000000001</v>
      </c>
      <c r="M85" s="80">
        <v>0</v>
      </c>
      <c r="N85" s="80">
        <v>0</v>
      </c>
      <c r="O85" s="80">
        <v>0</v>
      </c>
      <c r="P85" s="80">
        <v>0</v>
      </c>
      <c r="Q85" s="80">
        <f t="shared" si="2"/>
        <v>1.4613609900000002</v>
      </c>
    </row>
    <row r="86" spans="2:17" s="69" customFormat="1" x14ac:dyDescent="0.25">
      <c r="B86" s="83" t="s">
        <v>67</v>
      </c>
      <c r="C86" s="80">
        <v>8</v>
      </c>
      <c r="D86" s="80">
        <v>8</v>
      </c>
      <c r="E86" s="80">
        <v>0</v>
      </c>
      <c r="F86" s="80">
        <v>1.0005906600000001</v>
      </c>
      <c r="G86" s="80">
        <v>0.51162184999999993</v>
      </c>
      <c r="H86" s="80">
        <v>0.51288763000000004</v>
      </c>
      <c r="I86" s="80">
        <v>0.52058641999999999</v>
      </c>
      <c r="J86" s="80">
        <v>0.52579170999999991</v>
      </c>
      <c r="K86" s="80">
        <v>0.53323015000000007</v>
      </c>
      <c r="L86" s="80">
        <v>0.53901476999999998</v>
      </c>
      <c r="M86" s="80">
        <v>0.54574497</v>
      </c>
      <c r="N86" s="80">
        <v>0.55033863000000005</v>
      </c>
      <c r="O86" s="80">
        <v>0</v>
      </c>
      <c r="P86" s="80">
        <v>0</v>
      </c>
      <c r="Q86" s="80">
        <f t="shared" si="2"/>
        <v>5.2398067900000003</v>
      </c>
    </row>
    <row r="87" spans="2:17" s="69" customFormat="1" x14ac:dyDescent="0.25">
      <c r="B87" s="83" t="s">
        <v>86</v>
      </c>
      <c r="C87" s="80">
        <v>749.55496700000003</v>
      </c>
      <c r="D87" s="80">
        <v>0</v>
      </c>
      <c r="E87" s="80">
        <v>0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f t="shared" si="2"/>
        <v>0</v>
      </c>
    </row>
    <row r="88" spans="2:17" s="69" customFormat="1" x14ac:dyDescent="0.25">
      <c r="B88" s="83" t="s">
        <v>97</v>
      </c>
      <c r="C88" s="80">
        <v>0</v>
      </c>
      <c r="D88" s="80">
        <v>0.44238149999999998</v>
      </c>
      <c r="E88" s="80">
        <v>0</v>
      </c>
      <c r="F88" s="80">
        <v>0</v>
      </c>
      <c r="G88" s="80">
        <v>0</v>
      </c>
      <c r="H88" s="80">
        <v>0</v>
      </c>
      <c r="I88" s="80">
        <v>0.12537000000000001</v>
      </c>
      <c r="J88" s="80">
        <v>0.13780149999999999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4.6499999999999996E-3</v>
      </c>
      <c r="Q88" s="80">
        <f t="shared" si="2"/>
        <v>0.26782149999999999</v>
      </c>
    </row>
    <row r="89" spans="2:17" x14ac:dyDescent="0.25">
      <c r="B89" s="118" t="s">
        <v>71</v>
      </c>
      <c r="C89" s="32">
        <f t="shared" ref="C89:P89" si="3">SUM(C71:C88)</f>
        <v>3759.8171130000001</v>
      </c>
      <c r="D89" s="32">
        <f t="shared" si="3"/>
        <v>3030.63185866</v>
      </c>
      <c r="E89" s="65">
        <f t="shared" si="3"/>
        <v>0</v>
      </c>
      <c r="F89" s="66">
        <f t="shared" si="3"/>
        <v>1.74771188</v>
      </c>
      <c r="G89" s="67">
        <f t="shared" si="3"/>
        <v>0.88518284999999985</v>
      </c>
      <c r="H89" s="65">
        <f t="shared" si="3"/>
        <v>1.81863971</v>
      </c>
      <c r="I89" s="66">
        <f t="shared" si="3"/>
        <v>4.2856690300000002</v>
      </c>
      <c r="J89" s="67">
        <f t="shared" si="3"/>
        <v>2.5715357400000003</v>
      </c>
      <c r="K89" s="65">
        <f t="shared" si="3"/>
        <v>1.91432965</v>
      </c>
      <c r="L89" s="66">
        <f t="shared" si="3"/>
        <v>1.6786499500000001</v>
      </c>
      <c r="M89" s="67">
        <f t="shared" si="3"/>
        <v>1.3209079699999999</v>
      </c>
      <c r="N89" s="65">
        <f t="shared" si="3"/>
        <v>1.90974413</v>
      </c>
      <c r="O89" s="66">
        <f t="shared" si="3"/>
        <v>0.50341474999999991</v>
      </c>
      <c r="P89" s="67">
        <f t="shared" si="3"/>
        <v>0.55802236000000005</v>
      </c>
      <c r="Q89" s="31">
        <f t="shared" si="2"/>
        <v>19.193808020000002</v>
      </c>
    </row>
    <row r="90" spans="2:17" x14ac:dyDescent="0.25">
      <c r="C90" s="47"/>
      <c r="D90" s="47"/>
      <c r="E90" s="50"/>
      <c r="F90" s="50"/>
      <c r="G90" s="50"/>
      <c r="H90" s="50"/>
      <c r="I90" s="50"/>
      <c r="J90" s="50"/>
      <c r="K90" s="49"/>
      <c r="L90" s="49"/>
      <c r="M90" s="49"/>
      <c r="N90" s="48"/>
      <c r="O90" s="47"/>
      <c r="P90" s="47"/>
      <c r="Q90" s="47"/>
    </row>
    <row r="91" spans="2:17" x14ac:dyDescent="0.25">
      <c r="B91" s="118" t="s">
        <v>72</v>
      </c>
      <c r="C91" s="32">
        <f t="shared" ref="C91:Q91" si="4">C68+C89</f>
        <v>104484.47990099998</v>
      </c>
      <c r="D91" s="32">
        <f t="shared" si="4"/>
        <v>115010.16470252004</v>
      </c>
      <c r="E91" s="65">
        <f t="shared" si="4"/>
        <v>3382.0372763599999</v>
      </c>
      <c r="F91" s="66">
        <f t="shared" si="4"/>
        <v>5501.8684267299996</v>
      </c>
      <c r="G91" s="67">
        <f t="shared" si="4"/>
        <v>4766.0606474099995</v>
      </c>
      <c r="H91" s="65">
        <f t="shared" si="4"/>
        <v>4477.79967803</v>
      </c>
      <c r="I91" s="66">
        <f t="shared" si="4"/>
        <v>5032.2579649400013</v>
      </c>
      <c r="J91" s="67">
        <f t="shared" si="4"/>
        <v>6049.5912433499998</v>
      </c>
      <c r="K91" s="65">
        <f t="shared" si="4"/>
        <v>5029.6262464499996</v>
      </c>
      <c r="L91" s="66">
        <f t="shared" si="4"/>
        <v>5794.1654984000006</v>
      </c>
      <c r="M91" s="67">
        <f t="shared" si="4"/>
        <v>5090.47093563</v>
      </c>
      <c r="N91" s="65">
        <f t="shared" si="4"/>
        <v>5422.7088724400001</v>
      </c>
      <c r="O91" s="66">
        <f t="shared" si="4"/>
        <v>6017.3667663800006</v>
      </c>
      <c r="P91" s="67">
        <f t="shared" si="4"/>
        <v>12569.453666849999</v>
      </c>
      <c r="Q91" s="31">
        <f t="shared" si="4"/>
        <v>69133.407222970025</v>
      </c>
    </row>
    <row r="92" spans="2:17" ht="23.25" customHeight="1" x14ac:dyDescent="0.25">
      <c r="B92" s="119" t="s">
        <v>113</v>
      </c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</row>
    <row r="93" spans="2:17" x14ac:dyDescent="0.25">
      <c r="B93" s="64"/>
      <c r="C93" s="85"/>
      <c r="D93" s="87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</row>
    <row r="94" spans="2:17" x14ac:dyDescent="0.25">
      <c r="B94" s="70"/>
      <c r="C94" s="71"/>
      <c r="D94" s="72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4"/>
    </row>
    <row r="95" spans="2:17" x14ac:dyDescent="0.25">
      <c r="B95" s="75"/>
      <c r="C95" s="75"/>
      <c r="D95" s="76"/>
      <c r="E95" s="73"/>
      <c r="F95" s="73"/>
      <c r="G95" s="73"/>
      <c r="H95" s="73"/>
      <c r="I95" s="77"/>
      <c r="J95" s="73"/>
      <c r="K95" s="73"/>
      <c r="L95" s="78"/>
      <c r="M95" s="78"/>
      <c r="N95" s="78"/>
      <c r="O95" s="78"/>
      <c r="P95" s="78"/>
      <c r="Q95" s="74"/>
    </row>
    <row r="96" spans="2:17" x14ac:dyDescent="0.25">
      <c r="B96" s="73"/>
      <c r="C96" s="73"/>
      <c r="D96" s="77"/>
      <c r="E96" s="88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</row>
    <row r="97" spans="2:17" x14ac:dyDescent="0.25"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8"/>
      <c r="M97" s="78"/>
      <c r="N97" s="79"/>
      <c r="O97" s="78"/>
      <c r="P97" s="78"/>
      <c r="Q97" s="73"/>
    </row>
    <row r="98" spans="2:17" x14ac:dyDescent="0.25"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7"/>
      <c r="O98" s="73"/>
      <c r="P98" s="73"/>
      <c r="Q98" s="73"/>
    </row>
    <row r="99" spans="2:17" x14ac:dyDescent="0.25"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</row>
    <row r="103" spans="2:17" x14ac:dyDescent="0.25">
      <c r="N103" s="36"/>
    </row>
  </sheetData>
  <mergeCells count="8">
    <mergeCell ref="B2:Q2"/>
    <mergeCell ref="B3:Q3"/>
    <mergeCell ref="B4:Q4"/>
    <mergeCell ref="B5:Q5"/>
    <mergeCell ref="B8:B9"/>
    <mergeCell ref="C8:C9"/>
    <mergeCell ref="D8:D9"/>
    <mergeCell ref="E8:Q8"/>
  </mergeCells>
  <printOptions horizontalCentered="1" verticalCentered="1"/>
  <pageMargins left="0" right="0" top="0" bottom="0" header="0" footer="0"/>
  <pageSetup paperSize="5" scale="64" orientation="landscape" r:id="rId1"/>
  <ignoredErrors>
    <ignoredError sqref="Q71:Q88 Q10:Q6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8D61-8885-6145-A27A-3BD00B3DC04D}">
  <sheetPr>
    <pageSetUpPr fitToPage="1"/>
  </sheetPr>
  <dimension ref="A1:S104"/>
  <sheetViews>
    <sheetView showGridLines="0" zoomScale="80" zoomScaleNormal="80" workbookViewId="0">
      <selection activeCell="B8" sqref="B8:B9"/>
    </sheetView>
  </sheetViews>
  <sheetFormatPr baseColWidth="10" defaultColWidth="9.140625" defaultRowHeight="15" x14ac:dyDescent="0.25"/>
  <cols>
    <col min="1" max="1" width="6.140625" style="101" customWidth="1"/>
    <col min="2" max="2" width="86.42578125" style="101" customWidth="1"/>
    <col min="3" max="4" width="15.7109375" style="101" customWidth="1"/>
    <col min="5" max="17" width="13.7109375" style="101" customWidth="1"/>
    <col min="18" max="18" width="9.140625" style="101"/>
    <col min="19" max="19" width="16.140625" style="101" bestFit="1" customWidth="1"/>
    <col min="20" max="16384" width="9.140625" style="101"/>
  </cols>
  <sheetData>
    <row r="1" spans="2:17" customFormat="1" x14ac:dyDescent="0.25"/>
    <row r="2" spans="2:17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2:17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2:17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2:17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2:17" customFormat="1" x14ac:dyDescent="0.25"/>
    <row r="7" spans="2:17" customFormat="1" x14ac:dyDescent="0.25">
      <c r="B7" s="99" t="s">
        <v>114</v>
      </c>
      <c r="C7" s="99"/>
      <c r="D7" s="99"/>
      <c r="Q7" s="100" t="s">
        <v>5</v>
      </c>
    </row>
    <row r="8" spans="2:17" ht="21.75" customHeight="1" x14ac:dyDescent="0.25">
      <c r="B8" s="143" t="s">
        <v>6</v>
      </c>
      <c r="C8" s="167" t="s">
        <v>115</v>
      </c>
      <c r="D8" s="167" t="s">
        <v>116</v>
      </c>
      <c r="E8" s="168" t="s">
        <v>9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</row>
    <row r="9" spans="2:17" s="103" customFormat="1" x14ac:dyDescent="0.25">
      <c r="B9" s="143"/>
      <c r="C9" s="167"/>
      <c r="D9" s="167"/>
      <c r="E9" s="102" t="s">
        <v>10</v>
      </c>
      <c r="F9" s="102" t="s">
        <v>11</v>
      </c>
      <c r="G9" s="102" t="s">
        <v>12</v>
      </c>
      <c r="H9" s="102" t="s">
        <v>13</v>
      </c>
      <c r="I9" s="102" t="s">
        <v>14</v>
      </c>
      <c r="J9" s="102" t="s">
        <v>15</v>
      </c>
      <c r="K9" s="102" t="s">
        <v>16</v>
      </c>
      <c r="L9" s="102" t="s">
        <v>17</v>
      </c>
      <c r="M9" s="102" t="s">
        <v>18</v>
      </c>
      <c r="N9" s="102" t="s">
        <v>19</v>
      </c>
      <c r="O9" s="102" t="s">
        <v>20</v>
      </c>
      <c r="P9" s="102" t="s">
        <v>21</v>
      </c>
      <c r="Q9" s="121" t="s">
        <v>22</v>
      </c>
    </row>
    <row r="10" spans="2:17" x14ac:dyDescent="0.25">
      <c r="B10" s="98" t="s">
        <v>23</v>
      </c>
      <c r="C10" s="68">
        <v>448.45581399999998</v>
      </c>
      <c r="D10" s="91">
        <v>481461182.61000001</v>
      </c>
      <c r="E10" s="91">
        <v>2751491.94</v>
      </c>
      <c r="F10" s="91">
        <v>21661875.109999999</v>
      </c>
      <c r="G10" s="91">
        <v>31561067.289999999</v>
      </c>
      <c r="H10" s="91">
        <v>8850063.2400000002</v>
      </c>
      <c r="I10" s="91">
        <v>45211233.370000005</v>
      </c>
      <c r="J10" s="91">
        <v>24794743.520000003</v>
      </c>
      <c r="K10" s="91">
        <v>49737341.109999999</v>
      </c>
      <c r="L10" s="91">
        <v>19779198.780000001</v>
      </c>
      <c r="M10" s="91">
        <v>3015150.01</v>
      </c>
      <c r="N10" s="91">
        <v>33826051.799999997</v>
      </c>
      <c r="O10" s="91">
        <v>21529756.920000002</v>
      </c>
      <c r="P10" s="91">
        <v>84288411.260000005</v>
      </c>
      <c r="Q10" s="91">
        <f>SUM(E10:P10)</f>
        <v>347006384.35000002</v>
      </c>
    </row>
    <row r="11" spans="2:17" x14ac:dyDescent="0.25">
      <c r="B11" s="98" t="s">
        <v>24</v>
      </c>
      <c r="C11" s="68">
        <v>57.181930000000001</v>
      </c>
      <c r="D11" s="91">
        <v>57181930</v>
      </c>
      <c r="E11" s="91">
        <v>3577669.97</v>
      </c>
      <c r="F11" s="91">
        <v>4166290.74</v>
      </c>
      <c r="G11" s="91">
        <v>4624047.57</v>
      </c>
      <c r="H11" s="91">
        <v>4197816.4000000004</v>
      </c>
      <c r="I11" s="91">
        <v>4090085.05</v>
      </c>
      <c r="J11" s="91">
        <v>4771924.46</v>
      </c>
      <c r="K11" s="91">
        <v>4898479.7</v>
      </c>
      <c r="L11" s="91">
        <v>4504257.47</v>
      </c>
      <c r="M11" s="91">
        <v>4445096.71</v>
      </c>
      <c r="N11" s="91">
        <v>2361101.96</v>
      </c>
      <c r="O11" s="91">
        <v>1966157.48</v>
      </c>
      <c r="P11" s="91">
        <v>8563914.4100000001</v>
      </c>
      <c r="Q11" s="91">
        <f t="shared" ref="Q11:Q68" si="0">SUM(E11:P11)</f>
        <v>52166841.920000002</v>
      </c>
    </row>
    <row r="12" spans="2:17" x14ac:dyDescent="0.25">
      <c r="B12" s="98" t="s">
        <v>105</v>
      </c>
      <c r="C12" s="68">
        <v>961.76087500000006</v>
      </c>
      <c r="D12" s="91">
        <v>961760875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f t="shared" si="0"/>
        <v>0</v>
      </c>
    </row>
    <row r="13" spans="2:17" x14ac:dyDescent="0.25">
      <c r="B13" s="98" t="s">
        <v>26</v>
      </c>
      <c r="C13" s="68">
        <v>562.09785599999998</v>
      </c>
      <c r="D13" s="91">
        <v>562097856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f t="shared" si="0"/>
        <v>0</v>
      </c>
    </row>
    <row r="14" spans="2:17" x14ac:dyDescent="0.25">
      <c r="B14" s="98" t="s">
        <v>27</v>
      </c>
      <c r="C14" s="68">
        <v>179.61554000000001</v>
      </c>
      <c r="D14" s="91">
        <v>215437268.97</v>
      </c>
      <c r="E14" s="91">
        <v>11202651.51</v>
      </c>
      <c r="F14" s="91">
        <v>15470361.719999999</v>
      </c>
      <c r="G14" s="91">
        <v>13580941.369999999</v>
      </c>
      <c r="H14" s="91">
        <v>17129767.759999998</v>
      </c>
      <c r="I14" s="91">
        <v>25780582.399999999</v>
      </c>
      <c r="J14" s="91">
        <v>18957812.02</v>
      </c>
      <c r="K14" s="91">
        <v>13881552.940000001</v>
      </c>
      <c r="L14" s="91">
        <v>12205506.57</v>
      </c>
      <c r="M14" s="91">
        <v>12444992.76</v>
      </c>
      <c r="N14" s="91">
        <v>14481419.74</v>
      </c>
      <c r="O14" s="91">
        <v>21481238.57</v>
      </c>
      <c r="P14" s="91">
        <v>34700555.940000005</v>
      </c>
      <c r="Q14" s="91">
        <f t="shared" si="0"/>
        <v>211317383.29999998</v>
      </c>
    </row>
    <row r="15" spans="2:17" x14ac:dyDescent="0.25">
      <c r="B15" s="98" t="s">
        <v>28</v>
      </c>
      <c r="C15" s="68">
        <v>2098.8473629999999</v>
      </c>
      <c r="D15" s="91">
        <v>2273768106.1700001</v>
      </c>
      <c r="E15" s="91">
        <v>100183966.90000001</v>
      </c>
      <c r="F15" s="91">
        <v>103310585.51000001</v>
      </c>
      <c r="G15" s="91">
        <v>146417046.49000001</v>
      </c>
      <c r="H15" s="91">
        <v>157140078.09</v>
      </c>
      <c r="I15" s="91">
        <v>116356333.44</v>
      </c>
      <c r="J15" s="91">
        <v>180971868.5</v>
      </c>
      <c r="K15" s="91">
        <v>194853441.18000001</v>
      </c>
      <c r="L15" s="91">
        <v>117122700.72</v>
      </c>
      <c r="M15" s="91">
        <v>1937238.2600000002</v>
      </c>
      <c r="N15" s="91">
        <v>181984584.06999999</v>
      </c>
      <c r="O15" s="91">
        <v>98012425.449999988</v>
      </c>
      <c r="P15" s="91">
        <v>287839074.43000001</v>
      </c>
      <c r="Q15" s="91">
        <f t="shared" si="0"/>
        <v>1686129343.0400002</v>
      </c>
    </row>
    <row r="16" spans="2:17" x14ac:dyDescent="0.25">
      <c r="B16" s="98" t="s">
        <v>29</v>
      </c>
      <c r="C16" s="68">
        <v>64.929321000000002</v>
      </c>
      <c r="D16" s="91">
        <v>64929321</v>
      </c>
      <c r="E16" s="91">
        <v>3319476.22</v>
      </c>
      <c r="F16" s="91">
        <v>3319476.22</v>
      </c>
      <c r="G16" s="91">
        <v>3262177.09</v>
      </c>
      <c r="H16" s="91">
        <v>3987177.09</v>
      </c>
      <c r="I16" s="91">
        <v>3575799.24</v>
      </c>
      <c r="J16" s="91">
        <v>3575799.24</v>
      </c>
      <c r="K16" s="91">
        <v>3380889.4</v>
      </c>
      <c r="L16" s="91">
        <v>3549540.84</v>
      </c>
      <c r="M16" s="91">
        <v>3322219.21</v>
      </c>
      <c r="N16" s="91">
        <v>275000</v>
      </c>
      <c r="O16" s="91">
        <v>4883789.2</v>
      </c>
      <c r="P16" s="91">
        <v>5605059.3600000003</v>
      </c>
      <c r="Q16" s="91">
        <f t="shared" si="0"/>
        <v>42056403.109999999</v>
      </c>
    </row>
    <row r="17" spans="2:19" x14ac:dyDescent="0.25">
      <c r="B17" s="98" t="s">
        <v>30</v>
      </c>
      <c r="C17" s="68">
        <v>20.352056000000001</v>
      </c>
      <c r="D17" s="91">
        <v>22525090.5</v>
      </c>
      <c r="E17" s="91">
        <v>886092.95</v>
      </c>
      <c r="F17" s="91">
        <v>1026965.4099999999</v>
      </c>
      <c r="G17" s="91">
        <v>1089039.33</v>
      </c>
      <c r="H17" s="91">
        <v>1334602.0900000001</v>
      </c>
      <c r="I17" s="91">
        <v>1349899.2</v>
      </c>
      <c r="J17" s="91">
        <v>1816576.23</v>
      </c>
      <c r="K17" s="91">
        <v>1241739.9099999999</v>
      </c>
      <c r="L17" s="91">
        <v>1700512.06</v>
      </c>
      <c r="M17" s="91">
        <v>1944670.92</v>
      </c>
      <c r="N17" s="91">
        <v>1558661.58</v>
      </c>
      <c r="O17" s="91">
        <v>2672003.02</v>
      </c>
      <c r="P17" s="91">
        <v>2021472.59</v>
      </c>
      <c r="Q17" s="91">
        <f t="shared" si="0"/>
        <v>18642235.290000003</v>
      </c>
    </row>
    <row r="18" spans="2:19" x14ac:dyDescent="0.25">
      <c r="B18" s="98" t="s">
        <v>31</v>
      </c>
      <c r="C18" s="68">
        <v>9541.4463410000008</v>
      </c>
      <c r="D18" s="91">
        <v>11858868023.259998</v>
      </c>
      <c r="E18" s="91">
        <v>116503713.7</v>
      </c>
      <c r="F18" s="91">
        <v>124227375.98</v>
      </c>
      <c r="G18" s="91">
        <v>157219316.91999999</v>
      </c>
      <c r="H18" s="91">
        <v>706275319.44000006</v>
      </c>
      <c r="I18" s="91">
        <v>261736999.02000001</v>
      </c>
      <c r="J18" s="91">
        <v>879892781.30999994</v>
      </c>
      <c r="K18" s="91">
        <v>1195785712.45</v>
      </c>
      <c r="L18" s="91">
        <v>212723587.02000004</v>
      </c>
      <c r="M18" s="91">
        <v>624489542.88</v>
      </c>
      <c r="N18" s="91">
        <v>105322927.28</v>
      </c>
      <c r="O18" s="91">
        <v>430462173.01999998</v>
      </c>
      <c r="P18" s="91">
        <v>1299665610.8600001</v>
      </c>
      <c r="Q18" s="91">
        <f t="shared" si="0"/>
        <v>6114305059.8800011</v>
      </c>
    </row>
    <row r="19" spans="2:19" x14ac:dyDescent="0.25">
      <c r="B19" s="98" t="s">
        <v>32</v>
      </c>
      <c r="C19" s="68">
        <v>144.144665</v>
      </c>
      <c r="D19" s="91">
        <v>144144665</v>
      </c>
      <c r="E19" s="91">
        <v>10696794.050000001</v>
      </c>
      <c r="F19" s="91">
        <v>10984538</v>
      </c>
      <c r="G19" s="91">
        <v>10271576</v>
      </c>
      <c r="H19" s="91">
        <v>9272814</v>
      </c>
      <c r="I19" s="91">
        <v>10593955</v>
      </c>
      <c r="J19" s="91">
        <v>11859846</v>
      </c>
      <c r="K19" s="91">
        <v>13922207</v>
      </c>
      <c r="L19" s="91">
        <v>8782198</v>
      </c>
      <c r="M19" s="91">
        <v>4003706</v>
      </c>
      <c r="N19" s="91">
        <v>0</v>
      </c>
      <c r="O19" s="91">
        <v>36111</v>
      </c>
      <c r="P19" s="91">
        <v>0</v>
      </c>
      <c r="Q19" s="91">
        <f t="shared" si="0"/>
        <v>90423745.049999997</v>
      </c>
    </row>
    <row r="20" spans="2:19" x14ac:dyDescent="0.25">
      <c r="B20" s="98" t="s">
        <v>33</v>
      </c>
      <c r="C20" s="68">
        <v>146.03901300000001</v>
      </c>
      <c r="D20" s="91">
        <v>192519279</v>
      </c>
      <c r="E20" s="91">
        <v>6025066.1500000004</v>
      </c>
      <c r="F20" s="91">
        <v>6780659.9299999997</v>
      </c>
      <c r="G20" s="91">
        <v>9342611.3599999994</v>
      </c>
      <c r="H20" s="91">
        <v>7705630.9299999997</v>
      </c>
      <c r="I20" s="91">
        <v>7266625.6799999997</v>
      </c>
      <c r="J20" s="91">
        <v>9185858.870000001</v>
      </c>
      <c r="K20" s="91">
        <v>12837671.049999999</v>
      </c>
      <c r="L20" s="91">
        <v>10762723.450000001</v>
      </c>
      <c r="M20" s="91">
        <v>7132922.4199999999</v>
      </c>
      <c r="N20" s="91">
        <v>7102541.5599999996</v>
      </c>
      <c r="O20" s="91">
        <v>11703794.880000001</v>
      </c>
      <c r="P20" s="91">
        <v>19443044.170000002</v>
      </c>
      <c r="Q20" s="91">
        <f t="shared" si="0"/>
        <v>115289150.45</v>
      </c>
      <c r="S20" s="87"/>
    </row>
    <row r="21" spans="2:19" x14ac:dyDescent="0.25">
      <c r="B21" s="98" t="s">
        <v>34</v>
      </c>
      <c r="C21" s="68">
        <v>1364.310753</v>
      </c>
      <c r="D21" s="91">
        <v>1364310753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f t="shared" si="0"/>
        <v>0</v>
      </c>
    </row>
    <row r="22" spans="2:19" x14ac:dyDescent="0.25">
      <c r="B22" s="98" t="s">
        <v>35</v>
      </c>
      <c r="C22" s="68">
        <v>10400.031888</v>
      </c>
      <c r="D22" s="91">
        <v>609094974.5</v>
      </c>
      <c r="E22" s="91">
        <v>51499873.25</v>
      </c>
      <c r="F22" s="91">
        <v>33248158.129999999</v>
      </c>
      <c r="G22" s="91">
        <v>34495795.719999999</v>
      </c>
      <c r="H22" s="91">
        <v>38959276.909999996</v>
      </c>
      <c r="I22" s="91">
        <v>42028181.289999999</v>
      </c>
      <c r="J22" s="91">
        <v>33850669.410000004</v>
      </c>
      <c r="K22" s="91">
        <v>38127841.079999998</v>
      </c>
      <c r="L22" s="91">
        <v>32699345.930000003</v>
      </c>
      <c r="M22" s="91">
        <v>30476548.68</v>
      </c>
      <c r="N22" s="91">
        <v>38730910.579999998</v>
      </c>
      <c r="O22" s="91">
        <v>51187977.989999995</v>
      </c>
      <c r="P22" s="91">
        <v>142877486.27000001</v>
      </c>
      <c r="Q22" s="91">
        <f t="shared" si="0"/>
        <v>568182065.24000001</v>
      </c>
    </row>
    <row r="23" spans="2:19" x14ac:dyDescent="0.25">
      <c r="B23" s="98" t="s">
        <v>36</v>
      </c>
      <c r="C23" s="68">
        <v>120.342741</v>
      </c>
      <c r="D23" s="91">
        <v>10400031888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f t="shared" si="0"/>
        <v>0</v>
      </c>
    </row>
    <row r="24" spans="2:19" x14ac:dyDescent="0.25">
      <c r="B24" s="98" t="s">
        <v>37</v>
      </c>
      <c r="C24" s="68">
        <v>1788.456475</v>
      </c>
      <c r="D24" s="91">
        <v>130197080.95</v>
      </c>
      <c r="E24" s="91">
        <v>4495119.8899999997</v>
      </c>
      <c r="F24" s="91">
        <v>4625130.88</v>
      </c>
      <c r="G24" s="91">
        <v>4778178.3299999991</v>
      </c>
      <c r="H24" s="91">
        <v>5779815.9299999997</v>
      </c>
      <c r="I24" s="91">
        <v>11330544.59</v>
      </c>
      <c r="J24" s="91">
        <v>7297302.7299999995</v>
      </c>
      <c r="K24" s="91">
        <v>7913496.7599999998</v>
      </c>
      <c r="L24" s="91">
        <v>7555443.9000000004</v>
      </c>
      <c r="M24" s="91">
        <v>6254127.25</v>
      </c>
      <c r="N24" s="91">
        <v>8227610.9199999999</v>
      </c>
      <c r="O24" s="91">
        <v>9127846.1699999999</v>
      </c>
      <c r="P24" s="91">
        <v>8807084.7000000011</v>
      </c>
      <c r="Q24" s="91">
        <f t="shared" si="0"/>
        <v>86191702.049999997</v>
      </c>
    </row>
    <row r="25" spans="2:19" x14ac:dyDescent="0.25">
      <c r="B25" s="98" t="s">
        <v>93</v>
      </c>
      <c r="C25" s="68">
        <v>343.95445699999999</v>
      </c>
      <c r="D25" s="91">
        <v>1788456475</v>
      </c>
      <c r="E25" s="91">
        <v>136858436.49000001</v>
      </c>
      <c r="F25" s="91">
        <v>138908761.18000001</v>
      </c>
      <c r="G25" s="91">
        <v>121670695.63</v>
      </c>
      <c r="H25" s="91">
        <v>114728389.81</v>
      </c>
      <c r="I25" s="91">
        <v>136239306.47</v>
      </c>
      <c r="J25" s="91">
        <v>190526038.47</v>
      </c>
      <c r="K25" s="91">
        <v>137296737.87</v>
      </c>
      <c r="L25" s="91">
        <v>125794096.89</v>
      </c>
      <c r="M25" s="91">
        <v>0</v>
      </c>
      <c r="N25" s="91">
        <v>266997216.81</v>
      </c>
      <c r="O25" s="91">
        <v>0</v>
      </c>
      <c r="P25" s="91">
        <v>0</v>
      </c>
      <c r="Q25" s="91">
        <f t="shared" si="0"/>
        <v>1369019679.6200001</v>
      </c>
    </row>
    <row r="26" spans="2:19" x14ac:dyDescent="0.25">
      <c r="B26" s="98" t="s">
        <v>38</v>
      </c>
      <c r="C26" s="68">
        <v>63.932633000000003</v>
      </c>
      <c r="D26" s="91">
        <v>387837961.47000003</v>
      </c>
      <c r="E26" s="91">
        <v>20290859.969999999</v>
      </c>
      <c r="F26" s="91">
        <v>22359212.809999999</v>
      </c>
      <c r="G26" s="91">
        <v>21375463.07</v>
      </c>
      <c r="H26" s="91">
        <v>23989085.699999999</v>
      </c>
      <c r="I26" s="91">
        <v>21981584.57</v>
      </c>
      <c r="J26" s="91">
        <v>21682722.510000002</v>
      </c>
      <c r="K26" s="91">
        <v>23158491.220000003</v>
      </c>
      <c r="L26" s="91">
        <v>29883638.09</v>
      </c>
      <c r="M26" s="91">
        <v>21080438.82</v>
      </c>
      <c r="N26" s="91">
        <v>21579063.790000003</v>
      </c>
      <c r="O26" s="91">
        <v>6366972.8599999994</v>
      </c>
      <c r="P26" s="91">
        <v>91103477.209999993</v>
      </c>
      <c r="Q26" s="91">
        <f t="shared" si="0"/>
        <v>324851010.62</v>
      </c>
    </row>
    <row r="27" spans="2:19" x14ac:dyDescent="0.25">
      <c r="B27" s="98" t="s">
        <v>39</v>
      </c>
      <c r="C27" s="68">
        <v>94.174115</v>
      </c>
      <c r="D27" s="91">
        <v>66388677.219999999</v>
      </c>
      <c r="E27" s="91">
        <v>2820605.3</v>
      </c>
      <c r="F27" s="91">
        <v>4618671.2799999993</v>
      </c>
      <c r="G27" s="91">
        <v>4352420.2</v>
      </c>
      <c r="H27" s="91">
        <v>4148711.0799999996</v>
      </c>
      <c r="I27" s="91">
        <v>4160232.58</v>
      </c>
      <c r="J27" s="91">
        <v>5486734.5800000001</v>
      </c>
      <c r="K27" s="91">
        <v>4468801.62</v>
      </c>
      <c r="L27" s="91">
        <v>2972992.09</v>
      </c>
      <c r="M27" s="91">
        <v>3807381.6399999997</v>
      </c>
      <c r="N27" s="91">
        <v>3827799.17</v>
      </c>
      <c r="O27" s="91">
        <v>6229976.8499999996</v>
      </c>
      <c r="P27" s="91">
        <v>5969213.2300000004</v>
      </c>
      <c r="Q27" s="91">
        <f t="shared" si="0"/>
        <v>52863539.620000005</v>
      </c>
    </row>
    <row r="28" spans="2:19" x14ac:dyDescent="0.25">
      <c r="B28" s="98" t="s">
        <v>40</v>
      </c>
      <c r="C28" s="68">
        <v>518.33458700000006</v>
      </c>
      <c r="D28" s="91">
        <v>98960946</v>
      </c>
      <c r="E28" s="91">
        <v>3943370.78</v>
      </c>
      <c r="F28" s="91">
        <v>3650765.18</v>
      </c>
      <c r="G28" s="91">
        <v>4391325.53</v>
      </c>
      <c r="H28" s="91">
        <v>3648169</v>
      </c>
      <c r="I28" s="91">
        <v>4068499.06</v>
      </c>
      <c r="J28" s="91">
        <v>7787275.3200000003</v>
      </c>
      <c r="K28" s="91">
        <v>11447570.630000001</v>
      </c>
      <c r="L28" s="91">
        <v>4015555.76</v>
      </c>
      <c r="M28" s="91">
        <v>4147396.79</v>
      </c>
      <c r="N28" s="91">
        <v>3896943.85</v>
      </c>
      <c r="O28" s="91">
        <v>7717099.9800000004</v>
      </c>
      <c r="P28" s="91">
        <v>18427841.82</v>
      </c>
      <c r="Q28" s="91">
        <f t="shared" si="0"/>
        <v>77141813.699999988</v>
      </c>
    </row>
    <row r="29" spans="2:19" x14ac:dyDescent="0.25">
      <c r="B29" s="98" t="s">
        <v>41</v>
      </c>
      <c r="C29" s="68">
        <v>370.63796500000001</v>
      </c>
      <c r="D29" s="91">
        <v>518334587</v>
      </c>
      <c r="E29" s="91">
        <v>24469209.260000002</v>
      </c>
      <c r="F29" s="91">
        <v>32406959</v>
      </c>
      <c r="G29" s="91">
        <v>26629922.359999999</v>
      </c>
      <c r="H29" s="91">
        <v>24070503.390000001</v>
      </c>
      <c r="I29" s="91">
        <v>24167171.93</v>
      </c>
      <c r="J29" s="91">
        <v>26787543.709999997</v>
      </c>
      <c r="K29" s="91">
        <v>27964670.310000002</v>
      </c>
      <c r="L29" s="91">
        <v>24298251.990000002</v>
      </c>
      <c r="M29" s="91">
        <v>22070141.789999999</v>
      </c>
      <c r="N29" s="91">
        <v>27964682.580000002</v>
      </c>
      <c r="O29" s="91">
        <v>52356522.719999999</v>
      </c>
      <c r="P29" s="91">
        <v>48462734.979999997</v>
      </c>
      <c r="Q29" s="91">
        <f t="shared" si="0"/>
        <v>361648314.02000004</v>
      </c>
    </row>
    <row r="30" spans="2:19" x14ac:dyDescent="0.25">
      <c r="B30" s="98" t="s">
        <v>94</v>
      </c>
      <c r="C30" s="68">
        <v>22.119886999999999</v>
      </c>
      <c r="D30" s="91">
        <v>393466717.75999999</v>
      </c>
      <c r="E30" s="91">
        <v>19071181.48</v>
      </c>
      <c r="F30" s="91">
        <v>21374944.190000001</v>
      </c>
      <c r="G30" s="91">
        <v>22123980.130000003</v>
      </c>
      <c r="H30" s="91">
        <v>23157003.41</v>
      </c>
      <c r="I30" s="91">
        <v>25545237.780000001</v>
      </c>
      <c r="J30" s="91">
        <v>32604668.359999999</v>
      </c>
      <c r="K30" s="91">
        <v>33763130.32</v>
      </c>
      <c r="L30" s="91">
        <v>25852985.870000001</v>
      </c>
      <c r="M30" s="91">
        <v>18897492.219999999</v>
      </c>
      <c r="N30" s="91">
        <v>19193645.23</v>
      </c>
      <c r="O30" s="91">
        <v>41386418.369999997</v>
      </c>
      <c r="P30" s="91">
        <v>70193944.289999992</v>
      </c>
      <c r="Q30" s="91">
        <f t="shared" si="0"/>
        <v>353164631.64999998</v>
      </c>
    </row>
    <row r="31" spans="2:19" x14ac:dyDescent="0.25">
      <c r="B31" s="98" t="s">
        <v>43</v>
      </c>
      <c r="C31" s="68">
        <v>592.52381100000002</v>
      </c>
      <c r="D31" s="91">
        <v>22194190.32</v>
      </c>
      <c r="E31" s="91">
        <v>1084076.22</v>
      </c>
      <c r="F31" s="91">
        <v>1310490.3</v>
      </c>
      <c r="G31" s="91">
        <v>1310595.8799999999</v>
      </c>
      <c r="H31" s="91">
        <v>1103158.3400000001</v>
      </c>
      <c r="I31" s="91">
        <v>1713036.65</v>
      </c>
      <c r="J31" s="91">
        <v>1014687.23</v>
      </c>
      <c r="K31" s="91">
        <v>1816300.9700000002</v>
      </c>
      <c r="L31" s="91">
        <v>2185373.56</v>
      </c>
      <c r="M31" s="91">
        <v>1474298.48</v>
      </c>
      <c r="N31" s="91">
        <v>2535462.41</v>
      </c>
      <c r="O31" s="91">
        <v>2378315.0099999998</v>
      </c>
      <c r="P31" s="91">
        <v>4154724.1399999997</v>
      </c>
      <c r="Q31" s="91">
        <f t="shared" si="0"/>
        <v>22080519.190000005</v>
      </c>
    </row>
    <row r="32" spans="2:19" x14ac:dyDescent="0.25">
      <c r="B32" s="98" t="s">
        <v>44</v>
      </c>
      <c r="C32" s="68">
        <v>952.37948700000004</v>
      </c>
      <c r="D32" s="91">
        <v>594476452.42999995</v>
      </c>
      <c r="E32" s="91">
        <v>12035436.51</v>
      </c>
      <c r="F32" s="91">
        <v>11908395.640000001</v>
      </c>
      <c r="G32" s="91">
        <v>11971867.92</v>
      </c>
      <c r="H32" s="91">
        <v>11967845.800000001</v>
      </c>
      <c r="I32" s="91">
        <v>12270603.1</v>
      </c>
      <c r="J32" s="91">
        <v>12289789.01</v>
      </c>
      <c r="K32" s="91">
        <v>11155721.869999999</v>
      </c>
      <c r="L32" s="91">
        <v>11155721.869999999</v>
      </c>
      <c r="M32" s="91">
        <v>11155721.869999999</v>
      </c>
      <c r="N32" s="91">
        <v>10327434.98</v>
      </c>
      <c r="O32" s="91">
        <v>16138936.949999999</v>
      </c>
      <c r="P32" s="91">
        <v>8785552.0299999993</v>
      </c>
      <c r="Q32" s="91">
        <f t="shared" si="0"/>
        <v>141163027.55000001</v>
      </c>
    </row>
    <row r="33" spans="1:17" x14ac:dyDescent="0.25">
      <c r="B33" s="98" t="s">
        <v>45</v>
      </c>
      <c r="C33" s="68">
        <v>345.00064099999997</v>
      </c>
      <c r="D33" s="91">
        <v>952379487</v>
      </c>
      <c r="E33" s="91">
        <v>41843443.600000001</v>
      </c>
      <c r="F33" s="91">
        <v>42330749.770000003</v>
      </c>
      <c r="G33" s="91">
        <v>42373128.369999997</v>
      </c>
      <c r="H33" s="91">
        <v>42246926.159999996</v>
      </c>
      <c r="I33" s="91">
        <v>42122162.039999999</v>
      </c>
      <c r="J33" s="91">
        <v>42077895.090000004</v>
      </c>
      <c r="K33" s="91">
        <v>42008402.490000002</v>
      </c>
      <c r="L33" s="91">
        <v>37553818.170000002</v>
      </c>
      <c r="M33" s="91">
        <v>34743004.450000003</v>
      </c>
      <c r="N33" s="91">
        <v>38999774.590000004</v>
      </c>
      <c r="O33" s="91">
        <v>38001738.229999997</v>
      </c>
      <c r="P33" s="91">
        <v>36597361.409999996</v>
      </c>
      <c r="Q33" s="91">
        <f t="shared" si="0"/>
        <v>480898404.37</v>
      </c>
    </row>
    <row r="34" spans="1:17" x14ac:dyDescent="0.25">
      <c r="B34" s="98" t="s">
        <v>106</v>
      </c>
      <c r="C34" s="68">
        <v>3054.2577299999998</v>
      </c>
      <c r="D34" s="91">
        <v>363548215.56999999</v>
      </c>
      <c r="E34" s="91">
        <v>18790063.140000001</v>
      </c>
      <c r="F34" s="91">
        <v>21988341.329999998</v>
      </c>
      <c r="G34" s="91">
        <v>25323579.140000001</v>
      </c>
      <c r="H34" s="91">
        <v>21299779.460000001</v>
      </c>
      <c r="I34" s="91">
        <v>31701642.300000001</v>
      </c>
      <c r="J34" s="91">
        <v>26394080.09</v>
      </c>
      <c r="K34" s="91">
        <v>28148116.25</v>
      </c>
      <c r="L34" s="91">
        <v>26093545.959999997</v>
      </c>
      <c r="M34" s="91">
        <v>18437758.09</v>
      </c>
      <c r="N34" s="91">
        <v>18508895.969999999</v>
      </c>
      <c r="O34" s="91">
        <v>35654103.75</v>
      </c>
      <c r="P34" s="91">
        <v>45680497.199999996</v>
      </c>
      <c r="Q34" s="91">
        <f t="shared" si="0"/>
        <v>318020402.68000001</v>
      </c>
    </row>
    <row r="35" spans="1:17" x14ac:dyDescent="0.25">
      <c r="B35" s="98" t="s">
        <v>95</v>
      </c>
      <c r="C35" s="68">
        <v>224.75812199999999</v>
      </c>
      <c r="D35" s="91">
        <v>3054257730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f t="shared" si="0"/>
        <v>0</v>
      </c>
    </row>
    <row r="36" spans="1:17" x14ac:dyDescent="0.25">
      <c r="A36" s="53"/>
      <c r="B36" s="98" t="s">
        <v>47</v>
      </c>
      <c r="C36" s="68">
        <v>233.20924099999999</v>
      </c>
      <c r="D36" s="91">
        <v>228939930.61000001</v>
      </c>
      <c r="E36" s="91">
        <v>15125402.49</v>
      </c>
      <c r="F36" s="91">
        <v>15913945.48</v>
      </c>
      <c r="G36" s="91">
        <v>14990523.939999999</v>
      </c>
      <c r="H36" s="91">
        <v>18525423.490000002</v>
      </c>
      <c r="I36" s="91">
        <v>16207646.84</v>
      </c>
      <c r="J36" s="91">
        <v>19218342.350000001</v>
      </c>
      <c r="K36" s="91">
        <v>16500674.09</v>
      </c>
      <c r="L36" s="91">
        <v>15881418.84</v>
      </c>
      <c r="M36" s="91">
        <v>1271279.8600000001</v>
      </c>
      <c r="N36" s="91">
        <v>19040429.850000001</v>
      </c>
      <c r="O36" s="91">
        <v>15608720.800000001</v>
      </c>
      <c r="P36" s="91">
        <v>51498056.689999998</v>
      </c>
      <c r="Q36" s="91">
        <f t="shared" si="0"/>
        <v>219781864.72000003</v>
      </c>
    </row>
    <row r="37" spans="1:17" x14ac:dyDescent="0.25">
      <c r="A37" s="53"/>
      <c r="B37" s="98" t="s">
        <v>48</v>
      </c>
      <c r="C37" s="68">
        <v>17.661847999999999</v>
      </c>
      <c r="D37" s="91">
        <v>233209241</v>
      </c>
      <c r="E37" s="91">
        <v>16097401.35</v>
      </c>
      <c r="F37" s="91">
        <v>16253637.890000001</v>
      </c>
      <c r="G37" s="91">
        <v>16242103.890000001</v>
      </c>
      <c r="H37" s="91">
        <v>16232103.890000001</v>
      </c>
      <c r="I37" s="91">
        <v>16268424.67</v>
      </c>
      <c r="J37" s="91">
        <v>16268424.67</v>
      </c>
      <c r="K37" s="91">
        <v>15709416.77</v>
      </c>
      <c r="L37" s="91">
        <v>15622563.619999999</v>
      </c>
      <c r="M37" s="91">
        <v>7562763.1399999997</v>
      </c>
      <c r="N37" s="91">
        <v>6569263.6799999997</v>
      </c>
      <c r="O37" s="91">
        <v>8776024.7200000007</v>
      </c>
      <c r="P37" s="91">
        <v>15861469.4</v>
      </c>
      <c r="Q37" s="91">
        <f t="shared" si="0"/>
        <v>167463597.69</v>
      </c>
    </row>
    <row r="38" spans="1:17" x14ac:dyDescent="0.25">
      <c r="B38" s="98" t="s">
        <v>50</v>
      </c>
      <c r="C38" s="68">
        <v>331.74585100000002</v>
      </c>
      <c r="D38" s="91">
        <v>19661848</v>
      </c>
      <c r="E38" s="91">
        <v>969220.36</v>
      </c>
      <c r="F38" s="91">
        <v>957671.36</v>
      </c>
      <c r="G38" s="91">
        <v>957671.36</v>
      </c>
      <c r="H38" s="91">
        <v>1047671.36</v>
      </c>
      <c r="I38" s="91">
        <v>1614974.15</v>
      </c>
      <c r="J38" s="91">
        <v>1459516.28</v>
      </c>
      <c r="K38" s="91">
        <v>1520448.8199999998</v>
      </c>
      <c r="L38" s="91">
        <v>0</v>
      </c>
      <c r="M38" s="91">
        <v>957671.36</v>
      </c>
      <c r="N38" s="91">
        <v>2617271.84</v>
      </c>
      <c r="O38" s="91">
        <v>2064944.1099999999</v>
      </c>
      <c r="P38" s="91">
        <v>2066123.0899999999</v>
      </c>
      <c r="Q38" s="91">
        <f t="shared" si="0"/>
        <v>16233184.089999998</v>
      </c>
    </row>
    <row r="39" spans="1:17" x14ac:dyDescent="0.25">
      <c r="B39" s="98" t="s">
        <v>51</v>
      </c>
      <c r="C39" s="68">
        <v>1139.6064409999999</v>
      </c>
      <c r="D39" s="91">
        <v>399598980</v>
      </c>
      <c r="E39" s="91">
        <v>10668667.470000001</v>
      </c>
      <c r="F39" s="91">
        <v>14920289.08</v>
      </c>
      <c r="G39" s="91">
        <v>12348868.9</v>
      </c>
      <c r="H39" s="91">
        <v>10262690.140000001</v>
      </c>
      <c r="I39" s="91">
        <v>14113744.109999999</v>
      </c>
      <c r="J39" s="91">
        <v>11422442.76</v>
      </c>
      <c r="K39" s="91">
        <v>14283858.609999999</v>
      </c>
      <c r="L39" s="91">
        <v>9785103</v>
      </c>
      <c r="M39" s="91">
        <v>12104717.26</v>
      </c>
      <c r="N39" s="91">
        <v>10772291.859999999</v>
      </c>
      <c r="O39" s="91">
        <v>16271317.23</v>
      </c>
      <c r="P39" s="91">
        <v>62730901.950000003</v>
      </c>
      <c r="Q39" s="91">
        <f t="shared" si="0"/>
        <v>199684892.37</v>
      </c>
    </row>
    <row r="40" spans="1:17" x14ac:dyDescent="0.25">
      <c r="B40" s="98" t="s">
        <v>52</v>
      </c>
      <c r="C40" s="68">
        <v>153.58610100000001</v>
      </c>
      <c r="D40" s="91">
        <v>1442364035.1800001</v>
      </c>
      <c r="E40" s="91">
        <v>48493115</v>
      </c>
      <c r="F40" s="91">
        <v>61746647.219999999</v>
      </c>
      <c r="G40" s="91">
        <v>63538112.220000006</v>
      </c>
      <c r="H40" s="91">
        <v>99432957.429999992</v>
      </c>
      <c r="I40" s="91">
        <v>65478219.109999999</v>
      </c>
      <c r="J40" s="91">
        <v>62164025.090000004</v>
      </c>
      <c r="K40" s="91">
        <v>111198642.63000001</v>
      </c>
      <c r="L40" s="91">
        <v>67155842.329999998</v>
      </c>
      <c r="M40" s="91">
        <v>47487407.880000003</v>
      </c>
      <c r="N40" s="91">
        <v>53129372.940000005</v>
      </c>
      <c r="O40" s="91">
        <v>84069188.790000007</v>
      </c>
      <c r="P40" s="91">
        <v>170663009.77000001</v>
      </c>
      <c r="Q40" s="91">
        <f t="shared" si="0"/>
        <v>934556540.41000009</v>
      </c>
    </row>
    <row r="41" spans="1:17" x14ac:dyDescent="0.25">
      <c r="B41" s="98" t="s">
        <v>53</v>
      </c>
      <c r="C41" s="68">
        <v>4284.7988910000004</v>
      </c>
      <c r="D41" s="91">
        <v>85852000</v>
      </c>
      <c r="E41" s="91">
        <v>4160556.07</v>
      </c>
      <c r="F41" s="91">
        <v>0</v>
      </c>
      <c r="G41" s="91">
        <v>3005670.55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f t="shared" si="0"/>
        <v>7166226.6199999992</v>
      </c>
    </row>
    <row r="42" spans="1:17" x14ac:dyDescent="0.25">
      <c r="B42" s="98" t="s">
        <v>117</v>
      </c>
      <c r="C42" s="68">
        <v>38.590969999999999</v>
      </c>
      <c r="D42" s="91">
        <v>159612950.55000001</v>
      </c>
      <c r="E42" s="91">
        <v>8464046.9600000009</v>
      </c>
      <c r="F42" s="91">
        <v>11151799.109999999</v>
      </c>
      <c r="G42" s="91">
        <v>14932201.199999999</v>
      </c>
      <c r="H42" s="91">
        <v>9956764.1799999997</v>
      </c>
      <c r="I42" s="91">
        <v>11308039.01</v>
      </c>
      <c r="J42" s="91">
        <v>14321163.640000001</v>
      </c>
      <c r="K42" s="91">
        <v>13416929.559999999</v>
      </c>
      <c r="L42" s="91">
        <v>13714793.470000001</v>
      </c>
      <c r="M42" s="91">
        <v>10039942.1</v>
      </c>
      <c r="N42" s="91">
        <v>8560618.4299999997</v>
      </c>
      <c r="O42" s="91">
        <v>14569515.039999999</v>
      </c>
      <c r="P42" s="91">
        <v>16461957.640000001</v>
      </c>
      <c r="Q42" s="91">
        <f t="shared" si="0"/>
        <v>146897770.33999997</v>
      </c>
    </row>
    <row r="43" spans="1:17" x14ac:dyDescent="0.25">
      <c r="B43" s="98" t="s">
        <v>110</v>
      </c>
      <c r="C43" s="68">
        <v>6730.3898920000001</v>
      </c>
      <c r="D43" s="91">
        <v>4284798891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f t="shared" si="0"/>
        <v>0</v>
      </c>
    </row>
    <row r="44" spans="1:17" x14ac:dyDescent="0.25">
      <c r="B44" s="98" t="s">
        <v>118</v>
      </c>
      <c r="C44" s="68">
        <v>8635.1414800000002</v>
      </c>
      <c r="D44" s="91">
        <v>38590970</v>
      </c>
      <c r="E44" s="91">
        <v>0</v>
      </c>
      <c r="F44" s="91">
        <v>0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f t="shared" si="0"/>
        <v>0</v>
      </c>
    </row>
    <row r="45" spans="1:17" x14ac:dyDescent="0.25">
      <c r="B45" s="98" t="s">
        <v>57</v>
      </c>
      <c r="C45" s="68">
        <v>264.23938500000003</v>
      </c>
      <c r="D45" s="91">
        <v>6730389892</v>
      </c>
      <c r="E45" s="91">
        <v>231254897.81999999</v>
      </c>
      <c r="F45" s="91">
        <v>314331638.14999998</v>
      </c>
      <c r="G45" s="91">
        <v>286525959.41000003</v>
      </c>
      <c r="H45" s="91">
        <v>249501997.10000002</v>
      </c>
      <c r="I45" s="91">
        <v>266278382.66999999</v>
      </c>
      <c r="J45" s="91">
        <v>265991602.31999999</v>
      </c>
      <c r="K45" s="91">
        <v>241010118.78999999</v>
      </c>
      <c r="L45" s="91">
        <v>232125101.81999999</v>
      </c>
      <c r="M45" s="91">
        <v>254666921</v>
      </c>
      <c r="N45" s="91">
        <v>271254938.19999999</v>
      </c>
      <c r="O45" s="91">
        <v>263841090.03999999</v>
      </c>
      <c r="P45" s="91">
        <v>463813080.05000001</v>
      </c>
      <c r="Q45" s="91">
        <f t="shared" si="0"/>
        <v>3340595727.3699999</v>
      </c>
    </row>
    <row r="46" spans="1:17" x14ac:dyDescent="0.25">
      <c r="B46" s="98" t="s">
        <v>119</v>
      </c>
      <c r="C46" s="68">
        <v>5234.22</v>
      </c>
      <c r="D46" s="91">
        <v>8635141480</v>
      </c>
      <c r="E46" s="91">
        <v>0</v>
      </c>
      <c r="F46" s="91">
        <v>0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f t="shared" si="0"/>
        <v>0</v>
      </c>
    </row>
    <row r="47" spans="1:17" x14ac:dyDescent="0.25">
      <c r="B47" s="98" t="s">
        <v>120</v>
      </c>
      <c r="C47" s="68">
        <v>131.379501</v>
      </c>
      <c r="D47" s="91">
        <v>272648132.86000001</v>
      </c>
      <c r="E47" s="91">
        <v>16228179.050000001</v>
      </c>
      <c r="F47" s="91">
        <v>20013766.970000003</v>
      </c>
      <c r="G47" s="91">
        <v>17464502.789999999</v>
      </c>
      <c r="H47" s="91">
        <v>17668765.899999999</v>
      </c>
      <c r="I47" s="91">
        <v>16448959.15</v>
      </c>
      <c r="J47" s="91">
        <v>18701785.550000001</v>
      </c>
      <c r="K47" s="91">
        <v>27288114.400000002</v>
      </c>
      <c r="L47" s="91">
        <v>26029888.690000001</v>
      </c>
      <c r="M47" s="91">
        <v>17494183.100000001</v>
      </c>
      <c r="N47" s="91">
        <v>16340049.6</v>
      </c>
      <c r="O47" s="91">
        <v>18475423.600000001</v>
      </c>
      <c r="P47" s="91">
        <v>42364017.090000004</v>
      </c>
      <c r="Q47" s="91">
        <f t="shared" si="0"/>
        <v>254517635.89000002</v>
      </c>
    </row>
    <row r="48" spans="1:17" x14ac:dyDescent="0.25">
      <c r="B48" s="98" t="s">
        <v>121</v>
      </c>
      <c r="C48" s="68">
        <v>70.081378999999998</v>
      </c>
      <c r="D48" s="91">
        <v>5234220000</v>
      </c>
      <c r="E48" s="91">
        <v>439285518.46999997</v>
      </c>
      <c r="F48" s="91">
        <v>259758605.13</v>
      </c>
      <c r="G48" s="91">
        <v>387302719.86000001</v>
      </c>
      <c r="H48" s="91">
        <v>279391127.60000002</v>
      </c>
      <c r="I48" s="91">
        <v>336676235.06999999</v>
      </c>
      <c r="J48" s="91">
        <v>225659037.83000001</v>
      </c>
      <c r="K48" s="91">
        <v>316984235.60000002</v>
      </c>
      <c r="L48" s="91">
        <v>217381496.19</v>
      </c>
      <c r="M48" s="91">
        <v>163130336.47</v>
      </c>
      <c r="N48" s="91">
        <v>325893900.27999997</v>
      </c>
      <c r="O48" s="91">
        <v>241949302.89000002</v>
      </c>
      <c r="P48" s="91">
        <v>435412275.08999997</v>
      </c>
      <c r="Q48" s="91">
        <f t="shared" si="0"/>
        <v>3628824790.48</v>
      </c>
    </row>
    <row r="49" spans="2:17" x14ac:dyDescent="0.25">
      <c r="B49" s="98" t="s">
        <v>61</v>
      </c>
      <c r="C49" s="68">
        <v>165.63291100000001</v>
      </c>
      <c r="D49" s="91">
        <v>148379501</v>
      </c>
      <c r="E49" s="91">
        <v>8354593</v>
      </c>
      <c r="F49" s="91">
        <v>9661270.1399999987</v>
      </c>
      <c r="G49" s="91">
        <v>9909566.5099999998</v>
      </c>
      <c r="H49" s="91">
        <v>9206589.2599999998</v>
      </c>
      <c r="I49" s="91">
        <v>9831187.2799999993</v>
      </c>
      <c r="J49" s="91">
        <v>9686691.4699999988</v>
      </c>
      <c r="K49" s="91">
        <v>9269239.1199999992</v>
      </c>
      <c r="L49" s="91">
        <v>8047055.4299999997</v>
      </c>
      <c r="M49" s="91">
        <v>5590256.9499999993</v>
      </c>
      <c r="N49" s="91">
        <v>8569634.0700000003</v>
      </c>
      <c r="O49" s="91">
        <v>17095858.43</v>
      </c>
      <c r="P49" s="91">
        <v>23064594.509999998</v>
      </c>
      <c r="Q49" s="91">
        <f t="shared" si="0"/>
        <v>128286536.16999999</v>
      </c>
    </row>
    <row r="50" spans="2:17" x14ac:dyDescent="0.25">
      <c r="B50" s="98" t="s">
        <v>81</v>
      </c>
      <c r="C50" s="68">
        <v>551.66948300000001</v>
      </c>
      <c r="D50" s="91">
        <v>27622851</v>
      </c>
      <c r="E50" s="91">
        <v>1426155.73</v>
      </c>
      <c r="F50" s="91">
        <v>1491987.08</v>
      </c>
      <c r="G50" s="91">
        <v>1832892.06</v>
      </c>
      <c r="H50" s="91">
        <v>1412425.73</v>
      </c>
      <c r="I50" s="91">
        <v>1429585.73</v>
      </c>
      <c r="J50" s="91">
        <v>2653755.42</v>
      </c>
      <c r="K50" s="91">
        <v>2752057.88</v>
      </c>
      <c r="L50" s="91">
        <v>873777.89</v>
      </c>
      <c r="M50" s="91">
        <v>0</v>
      </c>
      <c r="N50" s="91">
        <v>0</v>
      </c>
      <c r="O50" s="91">
        <v>0</v>
      </c>
      <c r="P50" s="91">
        <v>0</v>
      </c>
      <c r="Q50" s="91">
        <f t="shared" si="0"/>
        <v>13872637.52</v>
      </c>
    </row>
    <row r="51" spans="2:17" x14ac:dyDescent="0.25">
      <c r="B51" s="98" t="s">
        <v>122</v>
      </c>
      <c r="C51" s="68">
        <v>276.23191500000001</v>
      </c>
      <c r="D51" s="91">
        <v>70081379</v>
      </c>
      <c r="E51" s="91">
        <v>3216933.94</v>
      </c>
      <c r="F51" s="91">
        <v>4101126.79</v>
      </c>
      <c r="G51" s="91">
        <v>3689910.0999999996</v>
      </c>
      <c r="H51" s="91">
        <v>5575776.8300000001</v>
      </c>
      <c r="I51" s="91">
        <v>3952373.42</v>
      </c>
      <c r="J51" s="91">
        <v>4692203.92</v>
      </c>
      <c r="K51" s="91">
        <v>5411823.0600000005</v>
      </c>
      <c r="L51" s="91">
        <v>6797091.96</v>
      </c>
      <c r="M51" s="91">
        <v>4680368.88</v>
      </c>
      <c r="N51" s="91">
        <v>4649826.2300000004</v>
      </c>
      <c r="O51" s="91">
        <v>6229561.8799999999</v>
      </c>
      <c r="P51" s="91">
        <v>8256743.2800000003</v>
      </c>
      <c r="Q51" s="91">
        <f t="shared" si="0"/>
        <v>61253740.290000014</v>
      </c>
    </row>
    <row r="52" spans="2:17" x14ac:dyDescent="0.25">
      <c r="B52" s="98" t="s">
        <v>63</v>
      </c>
      <c r="C52" s="68">
        <v>135.64896300000001</v>
      </c>
      <c r="D52" s="91">
        <v>197688644</v>
      </c>
      <c r="E52" s="91">
        <v>9013142.4900000002</v>
      </c>
      <c r="F52" s="91">
        <v>11076392.84</v>
      </c>
      <c r="G52" s="91">
        <v>9944692.0200000014</v>
      </c>
      <c r="H52" s="91">
        <v>12078002.27</v>
      </c>
      <c r="I52" s="91">
        <v>10812547.09</v>
      </c>
      <c r="J52" s="91">
        <v>12603352.129999999</v>
      </c>
      <c r="K52" s="91">
        <v>18609817.789999999</v>
      </c>
      <c r="L52" s="91">
        <v>10937624.15</v>
      </c>
      <c r="M52" s="91">
        <v>9085640.8599999994</v>
      </c>
      <c r="N52" s="91">
        <v>10523884.290000001</v>
      </c>
      <c r="O52" s="91">
        <v>19659738.27</v>
      </c>
      <c r="P52" s="91">
        <v>21904340.190000001</v>
      </c>
      <c r="Q52" s="91">
        <f t="shared" si="0"/>
        <v>156249174.39000002</v>
      </c>
    </row>
    <row r="53" spans="2:17" x14ac:dyDescent="0.25">
      <c r="B53" s="98" t="s">
        <v>123</v>
      </c>
      <c r="C53" s="68">
        <v>604.07378400000005</v>
      </c>
      <c r="D53" s="91">
        <v>601154182.17999995</v>
      </c>
      <c r="E53" s="91">
        <v>32053654.039999999</v>
      </c>
      <c r="F53" s="91">
        <v>34534070.789999999</v>
      </c>
      <c r="G53" s="91">
        <v>58835745.729999997</v>
      </c>
      <c r="H53" s="91">
        <v>41306631.479999997</v>
      </c>
      <c r="I53" s="91">
        <v>30636129.140000001</v>
      </c>
      <c r="J53" s="91">
        <v>41929468.920000002</v>
      </c>
      <c r="K53" s="91">
        <v>31031477.5</v>
      </c>
      <c r="L53" s="91">
        <v>38739297.399999999</v>
      </c>
      <c r="M53" s="91">
        <v>38865734.229999997</v>
      </c>
      <c r="N53" s="91">
        <v>58316365.68</v>
      </c>
      <c r="O53" s="91">
        <v>43077147.859999999</v>
      </c>
      <c r="P53" s="91">
        <v>99805113.960000008</v>
      </c>
      <c r="Q53" s="91">
        <f t="shared" si="0"/>
        <v>549130836.73000002</v>
      </c>
    </row>
    <row r="54" spans="2:17" x14ac:dyDescent="0.25">
      <c r="B54" s="98" t="s">
        <v>111</v>
      </c>
      <c r="C54" s="68">
        <v>188.15641600000001</v>
      </c>
      <c r="D54" s="91">
        <v>321572176.68000001</v>
      </c>
      <c r="E54" s="91">
        <v>12138700.25</v>
      </c>
      <c r="F54" s="91">
        <v>13480935.08</v>
      </c>
      <c r="G54" s="91">
        <v>20124515.219999999</v>
      </c>
      <c r="H54" s="91">
        <v>13702870.359999999</v>
      </c>
      <c r="I54" s="91">
        <v>16010613.5</v>
      </c>
      <c r="J54" s="91">
        <v>17135012.73</v>
      </c>
      <c r="K54" s="91">
        <v>26162111.340000004</v>
      </c>
      <c r="L54" s="91">
        <v>15675812.07</v>
      </c>
      <c r="M54" s="91">
        <v>12219763.67</v>
      </c>
      <c r="N54" s="91">
        <v>14955015.83</v>
      </c>
      <c r="O54" s="91">
        <v>24997274.510000002</v>
      </c>
      <c r="P54" s="91">
        <v>25491439.740000002</v>
      </c>
      <c r="Q54" s="91">
        <f t="shared" si="0"/>
        <v>212094064.30000001</v>
      </c>
    </row>
    <row r="55" spans="2:17" x14ac:dyDescent="0.25">
      <c r="B55" s="98" t="s">
        <v>112</v>
      </c>
      <c r="C55" s="68">
        <v>269</v>
      </c>
      <c r="D55" s="91">
        <v>135648963</v>
      </c>
      <c r="E55" s="91">
        <v>5290204.8100000005</v>
      </c>
      <c r="F55" s="91">
        <v>10901270.65</v>
      </c>
      <c r="G55" s="91">
        <v>10740935.619999999</v>
      </c>
      <c r="H55" s="91">
        <v>7653358.0599999996</v>
      </c>
      <c r="I55" s="91">
        <v>8922512.3399999999</v>
      </c>
      <c r="J55" s="91">
        <v>8186143.0899999999</v>
      </c>
      <c r="K55" s="91">
        <v>8523006.1400000006</v>
      </c>
      <c r="L55" s="91">
        <v>10888549.35</v>
      </c>
      <c r="M55" s="91">
        <v>6511643.8099999996</v>
      </c>
      <c r="N55" s="91">
        <v>10281487.98</v>
      </c>
      <c r="O55" s="91">
        <v>13255642.689999999</v>
      </c>
      <c r="P55" s="91">
        <v>25166229.189999998</v>
      </c>
      <c r="Q55" s="91">
        <f t="shared" si="0"/>
        <v>126320983.73</v>
      </c>
    </row>
    <row r="56" spans="2:17" x14ac:dyDescent="0.25">
      <c r="B56" s="98" t="s">
        <v>67</v>
      </c>
      <c r="C56" s="68">
        <v>269.23761200000001</v>
      </c>
      <c r="D56" s="91">
        <v>279331107</v>
      </c>
      <c r="E56" s="91">
        <v>16255067.26</v>
      </c>
      <c r="F56" s="91">
        <v>16806776.719999999</v>
      </c>
      <c r="G56" s="91">
        <v>15549683.99</v>
      </c>
      <c r="H56" s="91">
        <v>17040565.989999998</v>
      </c>
      <c r="I56" s="91">
        <v>17171054.390000001</v>
      </c>
      <c r="J56" s="91">
        <v>17607191.450000003</v>
      </c>
      <c r="K56" s="91">
        <v>21245994.59</v>
      </c>
      <c r="L56" s="91">
        <v>16258392.109999999</v>
      </c>
      <c r="M56" s="91">
        <v>15884037.280000001</v>
      </c>
      <c r="N56" s="91">
        <v>14312776.129999999</v>
      </c>
      <c r="O56" s="91">
        <v>14109506.92</v>
      </c>
      <c r="P56" s="91">
        <v>50942012.519999996</v>
      </c>
      <c r="Q56" s="91">
        <f t="shared" si="0"/>
        <v>233183059.34999996</v>
      </c>
    </row>
    <row r="57" spans="2:17" x14ac:dyDescent="0.25">
      <c r="B57" s="98" t="s">
        <v>124</v>
      </c>
      <c r="C57" s="68">
        <v>221.26399900000001</v>
      </c>
      <c r="D57" s="91">
        <v>93115984.079999998</v>
      </c>
      <c r="E57" s="91">
        <v>4518665.25</v>
      </c>
      <c r="F57" s="91">
        <v>7613733.7999999998</v>
      </c>
      <c r="G57" s="91">
        <v>5270372.0599999996</v>
      </c>
      <c r="H57" s="91">
        <v>8713588.4399999995</v>
      </c>
      <c r="I57" s="91">
        <v>6490508.8700000001</v>
      </c>
      <c r="J57" s="91">
        <v>6981549.1900000004</v>
      </c>
      <c r="K57" s="91">
        <v>8678194.1900000013</v>
      </c>
      <c r="L57" s="91">
        <v>7144352.4400000004</v>
      </c>
      <c r="M57" s="91">
        <v>4453256.99</v>
      </c>
      <c r="N57" s="91">
        <v>6996095.7999999998</v>
      </c>
      <c r="O57" s="91">
        <v>9025017.9800000004</v>
      </c>
      <c r="P57" s="91">
        <v>10204759.74</v>
      </c>
      <c r="Q57" s="91">
        <f t="shared" si="0"/>
        <v>86090094.749999985</v>
      </c>
    </row>
    <row r="58" spans="2:17" x14ac:dyDescent="0.25">
      <c r="B58" s="98" t="s">
        <v>77</v>
      </c>
      <c r="C58" s="68">
        <v>68.021984000000003</v>
      </c>
      <c r="D58" s="91">
        <v>217656416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f t="shared" si="0"/>
        <v>0</v>
      </c>
    </row>
    <row r="59" spans="2:17" x14ac:dyDescent="0.25">
      <c r="B59" s="98" t="s">
        <v>82</v>
      </c>
      <c r="C59" s="68">
        <v>12.103999999999999</v>
      </c>
      <c r="D59" s="91">
        <v>269237612</v>
      </c>
      <c r="E59" s="91">
        <v>11556604.33</v>
      </c>
      <c r="F59" s="91">
        <v>14115496.220000001</v>
      </c>
      <c r="G59" s="91">
        <v>13792231.98</v>
      </c>
      <c r="H59" s="91">
        <v>14372146.489999998</v>
      </c>
      <c r="I59" s="91">
        <v>12504792.449999999</v>
      </c>
      <c r="J59" s="91">
        <v>12062975.99</v>
      </c>
      <c r="K59" s="91">
        <v>12770372.529999999</v>
      </c>
      <c r="L59" s="91">
        <v>12492215.630000001</v>
      </c>
      <c r="M59" s="91">
        <v>9051785.9100000001</v>
      </c>
      <c r="N59" s="91">
        <v>11119872.07</v>
      </c>
      <c r="O59" s="91">
        <v>15623666.92</v>
      </c>
      <c r="P59" s="91">
        <v>57817679.82</v>
      </c>
      <c r="Q59" s="91">
        <f t="shared" si="0"/>
        <v>197279840.33999997</v>
      </c>
    </row>
    <row r="60" spans="2:17" x14ac:dyDescent="0.25">
      <c r="B60" s="98" t="s">
        <v>83</v>
      </c>
      <c r="C60" s="68">
        <v>55.5</v>
      </c>
      <c r="D60" s="91">
        <v>277141098.31999999</v>
      </c>
      <c r="E60" s="91">
        <v>6161539.5499999998</v>
      </c>
      <c r="F60" s="91">
        <v>46625270.269999996</v>
      </c>
      <c r="G60" s="91">
        <v>22841657.240000002</v>
      </c>
      <c r="H60" s="91">
        <v>14872189.689999999</v>
      </c>
      <c r="I60" s="91">
        <v>17565571.670000002</v>
      </c>
      <c r="J60" s="91">
        <v>9764182.0800000001</v>
      </c>
      <c r="K60" s="91">
        <v>16462338.940000001</v>
      </c>
      <c r="L60" s="91">
        <v>12582483.370000001</v>
      </c>
      <c r="M60" s="91">
        <v>12004616.949999999</v>
      </c>
      <c r="N60" s="91">
        <v>12907760.939999999</v>
      </c>
      <c r="O60" s="91">
        <v>13233791.32</v>
      </c>
      <c r="P60" s="91">
        <v>26468685.299999997</v>
      </c>
      <c r="Q60" s="91">
        <f t="shared" si="0"/>
        <v>211490087.31999999</v>
      </c>
    </row>
    <row r="61" spans="2:17" x14ac:dyDescent="0.25">
      <c r="B61" s="98" t="s">
        <v>84</v>
      </c>
      <c r="C61" s="68">
        <v>27.622851000000001</v>
      </c>
      <c r="D61" s="91">
        <v>79562549</v>
      </c>
      <c r="E61" s="91">
        <v>2826650.05</v>
      </c>
      <c r="F61" s="91">
        <v>3814927.01</v>
      </c>
      <c r="G61" s="91">
        <v>3635969.05</v>
      </c>
      <c r="H61" s="91">
        <v>3461803.04</v>
      </c>
      <c r="I61" s="91">
        <v>3944625.6100000003</v>
      </c>
      <c r="J61" s="91">
        <v>3999990.38</v>
      </c>
      <c r="K61" s="91">
        <v>5149178.8099999996</v>
      </c>
      <c r="L61" s="91">
        <v>4332791.03</v>
      </c>
      <c r="M61" s="91">
        <v>2888796.22</v>
      </c>
      <c r="N61" s="91">
        <v>3153446.17</v>
      </c>
      <c r="O61" s="91">
        <v>4536008.74</v>
      </c>
      <c r="P61" s="91">
        <v>13415514.18</v>
      </c>
      <c r="Q61" s="91">
        <f t="shared" si="0"/>
        <v>55159700.289999999</v>
      </c>
    </row>
    <row r="62" spans="2:17" x14ac:dyDescent="0.25">
      <c r="B62" s="98" t="s">
        <v>96</v>
      </c>
      <c r="C62" s="68">
        <v>50411.039494999997</v>
      </c>
      <c r="D62" s="91">
        <v>17865857.870000001</v>
      </c>
      <c r="E62" s="91">
        <v>836755.25</v>
      </c>
      <c r="F62" s="91">
        <v>979454.25</v>
      </c>
      <c r="G62" s="91">
        <v>832141.92</v>
      </c>
      <c r="H62" s="91">
        <v>827847.19</v>
      </c>
      <c r="I62" s="91">
        <v>839042.05</v>
      </c>
      <c r="J62" s="91">
        <v>827064.45</v>
      </c>
      <c r="K62" s="91">
        <v>1149451.69</v>
      </c>
      <c r="L62" s="91">
        <v>828277.83</v>
      </c>
      <c r="M62" s="91">
        <v>891763.48</v>
      </c>
      <c r="N62" s="91">
        <v>790387.88</v>
      </c>
      <c r="O62" s="91">
        <v>1656131.08</v>
      </c>
      <c r="P62" s="91">
        <v>3207089.5100000002</v>
      </c>
      <c r="Q62" s="91">
        <f t="shared" si="0"/>
        <v>13665406.580000002</v>
      </c>
    </row>
    <row r="63" spans="2:17" x14ac:dyDescent="0.25">
      <c r="B63" s="98" t="s">
        <v>125</v>
      </c>
      <c r="C63" s="68">
        <v>89.127409999999998</v>
      </c>
      <c r="D63" s="91">
        <v>56101538.630000003</v>
      </c>
      <c r="E63" s="91">
        <v>3791559.74</v>
      </c>
      <c r="F63" s="91">
        <v>3524145.72</v>
      </c>
      <c r="G63" s="91">
        <v>3482530.63</v>
      </c>
      <c r="H63" s="91">
        <v>3844877.62</v>
      </c>
      <c r="I63" s="91">
        <v>3320994.17</v>
      </c>
      <c r="J63" s="91">
        <v>4169476.49</v>
      </c>
      <c r="K63" s="91">
        <v>4744842.58</v>
      </c>
      <c r="L63" s="91">
        <v>3782795.2600000002</v>
      </c>
      <c r="M63" s="91">
        <v>3380207.83</v>
      </c>
      <c r="N63" s="91">
        <v>4174717.5</v>
      </c>
      <c r="O63" s="91">
        <v>3711483.59</v>
      </c>
      <c r="P63" s="91">
        <v>11912605.540000001</v>
      </c>
      <c r="Q63" s="91">
        <f t="shared" si="0"/>
        <v>53840236.670000009</v>
      </c>
    </row>
    <row r="64" spans="2:17" x14ac:dyDescent="0.25">
      <c r="B64" s="98" t="s">
        <v>126</v>
      </c>
      <c r="C64" s="68">
        <v>70.370475999999996</v>
      </c>
      <c r="D64" s="91">
        <v>64442856211.570007</v>
      </c>
      <c r="E64" s="91">
        <v>3102855898.71</v>
      </c>
      <c r="F64" s="91">
        <v>3114110408.6099997</v>
      </c>
      <c r="G64" s="91">
        <v>3525065080.1000004</v>
      </c>
      <c r="H64" s="91">
        <v>3422282704.1599998</v>
      </c>
      <c r="I64" s="91">
        <v>3651291050.0100002</v>
      </c>
      <c r="J64" s="91">
        <v>4116879176.27</v>
      </c>
      <c r="K64" s="91">
        <v>4481841023.8299999</v>
      </c>
      <c r="L64" s="91">
        <v>4255010141.9200001</v>
      </c>
      <c r="M64" s="91">
        <v>4303801403.3299999</v>
      </c>
      <c r="N64" s="91">
        <v>4877929076.0799999</v>
      </c>
      <c r="O64" s="91">
        <v>4632695389.3700008</v>
      </c>
      <c r="P64" s="91">
        <v>8303893549.7600002</v>
      </c>
      <c r="Q64" s="91">
        <f t="shared" si="0"/>
        <v>51787654902.150009</v>
      </c>
    </row>
    <row r="65" spans="2:17" x14ac:dyDescent="0.25">
      <c r="B65" s="98" t="s">
        <v>87</v>
      </c>
      <c r="C65" s="68">
        <v>85.852000000000004</v>
      </c>
      <c r="D65" s="91">
        <v>77113310.530000001</v>
      </c>
      <c r="E65" s="91">
        <v>3442711.35</v>
      </c>
      <c r="F65" s="91">
        <v>3986209.54</v>
      </c>
      <c r="G65" s="91">
        <v>4758446.34</v>
      </c>
      <c r="H65" s="91">
        <v>3762460.01</v>
      </c>
      <c r="I65" s="91">
        <v>4194873.37</v>
      </c>
      <c r="J65" s="91">
        <v>4165449.57</v>
      </c>
      <c r="K65" s="91">
        <v>8164679.79</v>
      </c>
      <c r="L65" s="91">
        <v>3544590.99</v>
      </c>
      <c r="M65" s="91">
        <v>4845344.0199999996</v>
      </c>
      <c r="N65" s="91">
        <v>3840849.75</v>
      </c>
      <c r="O65" s="91">
        <v>5264094</v>
      </c>
      <c r="P65" s="91">
        <v>10471763.5</v>
      </c>
      <c r="Q65" s="91">
        <f t="shared" si="0"/>
        <v>60441472.230000004</v>
      </c>
    </row>
    <row r="66" spans="2:17" x14ac:dyDescent="0.25">
      <c r="B66" s="98" t="s">
        <v>97</v>
      </c>
      <c r="C66" s="68">
        <v>1951.118743</v>
      </c>
      <c r="D66" s="91">
        <v>2260570781.04</v>
      </c>
      <c r="E66" s="91">
        <v>43768512.969999999</v>
      </c>
      <c r="F66" s="91">
        <v>179908436.28999999</v>
      </c>
      <c r="G66" s="91">
        <v>113401064.41</v>
      </c>
      <c r="H66" s="91">
        <v>74861255.090000004</v>
      </c>
      <c r="I66" s="91">
        <v>123538548.09</v>
      </c>
      <c r="J66" s="91">
        <v>106370054.68000001</v>
      </c>
      <c r="K66" s="91">
        <v>114212057.15000001</v>
      </c>
      <c r="L66" s="91">
        <v>111539384.77999999</v>
      </c>
      <c r="M66" s="91">
        <v>40508547.18</v>
      </c>
      <c r="N66" s="91">
        <v>82488030.460000008</v>
      </c>
      <c r="O66" s="91">
        <v>112188846.15000001</v>
      </c>
      <c r="P66" s="91">
        <v>204082313.84</v>
      </c>
      <c r="Q66" s="91">
        <f t="shared" si="0"/>
        <v>1306867051.0899999</v>
      </c>
    </row>
    <row r="67" spans="2:17" x14ac:dyDescent="0.25">
      <c r="B67" s="98" t="s">
        <v>107</v>
      </c>
      <c r="C67" s="68">
        <v>237.15433300000001</v>
      </c>
      <c r="D67" s="91">
        <v>316892605.80000001</v>
      </c>
      <c r="E67" s="91">
        <v>6648070.3799999999</v>
      </c>
      <c r="F67" s="91">
        <v>25777491.310000002</v>
      </c>
      <c r="G67" s="91">
        <v>10928629.73</v>
      </c>
      <c r="H67" s="91">
        <v>10056738.09</v>
      </c>
      <c r="I67" s="91">
        <v>11937858.48</v>
      </c>
      <c r="J67" s="91">
        <v>9088060.4699999988</v>
      </c>
      <c r="K67" s="91">
        <v>8960768.6699999999</v>
      </c>
      <c r="L67" s="91">
        <v>8005253.1200000001</v>
      </c>
      <c r="M67" s="91">
        <v>7518618.1400000006</v>
      </c>
      <c r="N67" s="91">
        <v>9064906.9000000004</v>
      </c>
      <c r="O67" s="91">
        <v>28070351.979999997</v>
      </c>
      <c r="P67" s="91">
        <v>16276324.810000001</v>
      </c>
      <c r="Q67" s="91">
        <f t="shared" si="0"/>
        <v>152333072.08000001</v>
      </c>
    </row>
    <row r="68" spans="2:17" x14ac:dyDescent="0.25">
      <c r="B68" s="98" t="s">
        <v>127</v>
      </c>
      <c r="C68" s="68">
        <v>0</v>
      </c>
      <c r="D68" s="91">
        <v>196000000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8628292.2599999998</v>
      </c>
      <c r="O68" s="91">
        <v>8836927.620000001</v>
      </c>
      <c r="P68" s="91">
        <v>10531513.18</v>
      </c>
      <c r="Q68" s="91">
        <f t="shared" si="0"/>
        <v>27996733.060000002</v>
      </c>
    </row>
    <row r="69" spans="2:17" x14ac:dyDescent="0.25">
      <c r="B69" s="118" t="s">
        <v>128</v>
      </c>
      <c r="C69" s="32">
        <f>SUM(C10:C68)</f>
        <v>117433.56342099997</v>
      </c>
      <c r="D69" s="96">
        <f>SUM(D10:D68)</f>
        <v>135429250853.63</v>
      </c>
      <c r="E69" s="92">
        <f>SUM(E10:E68)</f>
        <v>4657251023.420001</v>
      </c>
      <c r="F69" s="92">
        <f t="shared" ref="F69:M69" si="1">SUM(F10:F68)</f>
        <v>4847236111.8099995</v>
      </c>
      <c r="G69" s="92">
        <f t="shared" si="1"/>
        <v>5350109174.5299997</v>
      </c>
      <c r="H69" s="92">
        <f t="shared" si="1"/>
        <v>5598043264.9200001</v>
      </c>
      <c r="I69" s="92">
        <f t="shared" si="1"/>
        <v>5512078207.1999998</v>
      </c>
      <c r="J69" s="92">
        <f t="shared" si="1"/>
        <v>6567634755.8499994</v>
      </c>
      <c r="K69" s="92">
        <f t="shared" si="1"/>
        <v>7400859190.999999</v>
      </c>
      <c r="L69" s="92">
        <f t="shared" si="1"/>
        <v>5846367089.6800003</v>
      </c>
      <c r="M69" s="92">
        <f t="shared" si="1"/>
        <v>5832176857.1500006</v>
      </c>
      <c r="N69" s="92">
        <f>SUM(N10:N68)</f>
        <v>6664582291.5699997</v>
      </c>
      <c r="O69" s="92">
        <f t="shared" ref="O69" si="2">SUM(O10:O68)</f>
        <v>6498185324.9499998</v>
      </c>
      <c r="P69" s="92">
        <f>SUM(P10:P68)</f>
        <v>12406970223.640001</v>
      </c>
      <c r="Q69" s="92">
        <f>SUM(Q10:Q68)</f>
        <v>77181493515.720001</v>
      </c>
    </row>
    <row r="70" spans="2:17" x14ac:dyDescent="0.25">
      <c r="C70" s="47"/>
      <c r="D70" s="47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</row>
    <row r="71" spans="2:17" ht="17.25" x14ac:dyDescent="0.25">
      <c r="B71" s="118"/>
      <c r="C71" s="52"/>
      <c r="D71" s="32"/>
      <c r="E71" s="17" t="s">
        <v>10</v>
      </c>
      <c r="F71" s="17" t="s">
        <v>11</v>
      </c>
      <c r="G71" s="17" t="s">
        <v>12</v>
      </c>
      <c r="H71" s="17" t="s">
        <v>13</v>
      </c>
      <c r="I71" s="17" t="s">
        <v>14</v>
      </c>
      <c r="J71" s="17" t="s">
        <v>15</v>
      </c>
      <c r="K71" s="17" t="s">
        <v>16</v>
      </c>
      <c r="L71" s="17" t="s">
        <v>17</v>
      </c>
      <c r="M71" s="17" t="s">
        <v>18</v>
      </c>
      <c r="N71" s="17" t="s">
        <v>19</v>
      </c>
      <c r="O71" s="17" t="s">
        <v>20</v>
      </c>
      <c r="P71" s="17" t="s">
        <v>21</v>
      </c>
      <c r="Q71" s="94" t="s">
        <v>22</v>
      </c>
    </row>
    <row r="72" spans="2:17" s="105" customFormat="1" x14ac:dyDescent="0.25">
      <c r="B72" s="104" t="s">
        <v>105</v>
      </c>
      <c r="C72" s="80">
        <v>12</v>
      </c>
      <c r="D72" s="91">
        <v>12000000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f t="shared" ref="Q72:Q89" si="3">SUM(E72:P72)</f>
        <v>0</v>
      </c>
    </row>
    <row r="73" spans="2:17" s="105" customFormat="1" x14ac:dyDescent="0.25">
      <c r="B73" s="104" t="s">
        <v>27</v>
      </c>
      <c r="C73" s="80">
        <v>0</v>
      </c>
      <c r="D73" s="91">
        <v>329928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329928</v>
      </c>
      <c r="O73" s="91">
        <v>0</v>
      </c>
      <c r="P73" s="91">
        <v>0</v>
      </c>
      <c r="Q73" s="91">
        <f t="shared" si="3"/>
        <v>329928</v>
      </c>
    </row>
    <row r="74" spans="2:17" s="105" customFormat="1" x14ac:dyDescent="0.25">
      <c r="B74" s="104" t="s">
        <v>28</v>
      </c>
      <c r="C74" s="80">
        <v>0</v>
      </c>
      <c r="D74" s="91">
        <v>2398899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455400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f t="shared" si="3"/>
        <v>455400</v>
      </c>
    </row>
    <row r="75" spans="2:17" s="105" customFormat="1" x14ac:dyDescent="0.25">
      <c r="B75" s="104" t="s">
        <v>33</v>
      </c>
      <c r="C75" s="80">
        <v>0</v>
      </c>
      <c r="D75" s="91">
        <v>250000</v>
      </c>
      <c r="E75" s="91">
        <v>0</v>
      </c>
      <c r="F75" s="91">
        <v>0</v>
      </c>
      <c r="G75" s="91">
        <v>104662.81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f t="shared" si="3"/>
        <v>104662.81</v>
      </c>
    </row>
    <row r="76" spans="2:17" s="105" customFormat="1" x14ac:dyDescent="0.25">
      <c r="B76" s="104" t="s">
        <v>34</v>
      </c>
      <c r="C76" s="80">
        <v>10</v>
      </c>
      <c r="D76" s="91">
        <v>10000000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f t="shared" si="3"/>
        <v>0</v>
      </c>
    </row>
    <row r="77" spans="2:17" s="105" customFormat="1" x14ac:dyDescent="0.25">
      <c r="B77" s="104" t="s">
        <v>36</v>
      </c>
      <c r="C77" s="80">
        <v>83.204419999999999</v>
      </c>
      <c r="D77" s="91">
        <v>83204420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f t="shared" si="3"/>
        <v>0</v>
      </c>
    </row>
    <row r="78" spans="2:17" s="105" customFormat="1" x14ac:dyDescent="0.25">
      <c r="B78" s="104" t="s">
        <v>41</v>
      </c>
      <c r="C78" s="80">
        <v>2</v>
      </c>
      <c r="D78" s="91">
        <v>2000000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f t="shared" si="3"/>
        <v>0</v>
      </c>
    </row>
    <row r="79" spans="2:17" s="105" customFormat="1" x14ac:dyDescent="0.25">
      <c r="B79" s="104" t="s">
        <v>94</v>
      </c>
      <c r="C79" s="80">
        <v>0</v>
      </c>
      <c r="D79" s="91">
        <v>180000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f t="shared" si="3"/>
        <v>0</v>
      </c>
    </row>
    <row r="80" spans="2:17" s="105" customFormat="1" x14ac:dyDescent="0.25">
      <c r="B80" s="104" t="s">
        <v>106</v>
      </c>
      <c r="C80" s="80">
        <v>4.4827320000000004</v>
      </c>
      <c r="D80" s="91">
        <v>9664367</v>
      </c>
      <c r="E80" s="91"/>
      <c r="F80" s="91">
        <v>747122</v>
      </c>
      <c r="G80" s="91">
        <v>373561</v>
      </c>
      <c r="H80" s="91">
        <v>373561</v>
      </c>
      <c r="I80" s="91">
        <v>373561</v>
      </c>
      <c r="J80" s="91">
        <v>373561</v>
      </c>
      <c r="K80" s="91">
        <v>2882218.14</v>
      </c>
      <c r="L80" s="91">
        <v>373561</v>
      </c>
      <c r="M80" s="91">
        <v>2327213.2200000002</v>
      </c>
      <c r="N80" s="91">
        <v>373561</v>
      </c>
      <c r="O80" s="91">
        <v>373561</v>
      </c>
      <c r="P80" s="91">
        <v>0</v>
      </c>
      <c r="Q80" s="91">
        <f t="shared" si="3"/>
        <v>8571480.3600000013</v>
      </c>
    </row>
    <row r="81" spans="2:17" s="105" customFormat="1" x14ac:dyDescent="0.25">
      <c r="B81" s="104" t="s">
        <v>95</v>
      </c>
      <c r="C81" s="80">
        <v>420</v>
      </c>
      <c r="D81" s="91">
        <v>420000000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0</v>
      </c>
      <c r="M81" s="91">
        <v>0</v>
      </c>
      <c r="N81" s="91">
        <v>0</v>
      </c>
      <c r="O81" s="91">
        <v>0</v>
      </c>
      <c r="P81" s="91">
        <v>0</v>
      </c>
      <c r="Q81" s="91">
        <f t="shared" si="3"/>
        <v>0</v>
      </c>
    </row>
    <row r="82" spans="2:17" s="105" customFormat="1" x14ac:dyDescent="0.25">
      <c r="B82" s="104" t="s">
        <v>48</v>
      </c>
      <c r="C82" s="80">
        <v>1000</v>
      </c>
      <c r="D82" s="91">
        <v>1000000000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  <c r="M82" s="91">
        <v>0</v>
      </c>
      <c r="N82" s="91">
        <v>0</v>
      </c>
      <c r="O82" s="91">
        <v>0</v>
      </c>
      <c r="P82" s="91">
        <v>0</v>
      </c>
      <c r="Q82" s="91">
        <f t="shared" si="3"/>
        <v>0</v>
      </c>
    </row>
    <row r="83" spans="2:17" s="105" customFormat="1" x14ac:dyDescent="0.25">
      <c r="B83" s="104" t="s">
        <v>51</v>
      </c>
      <c r="C83" s="80">
        <v>4</v>
      </c>
      <c r="D83" s="91">
        <v>4000000</v>
      </c>
      <c r="E83" s="91">
        <v>592590.35</v>
      </c>
      <c r="F83" s="91">
        <v>830115.36</v>
      </c>
      <c r="G83" s="91">
        <v>0</v>
      </c>
      <c r="H83" s="91"/>
      <c r="I83" s="91">
        <v>173600</v>
      </c>
      <c r="J83" s="91"/>
      <c r="K83" s="91"/>
      <c r="L83" s="91"/>
      <c r="M83" s="91"/>
      <c r="N83" s="91">
        <v>0</v>
      </c>
      <c r="O83" s="91">
        <v>0</v>
      </c>
      <c r="P83" s="91">
        <v>0</v>
      </c>
      <c r="Q83" s="91">
        <f t="shared" si="3"/>
        <v>1596305.71</v>
      </c>
    </row>
    <row r="84" spans="2:17" s="105" customFormat="1" x14ac:dyDescent="0.25">
      <c r="B84" s="104" t="s">
        <v>57</v>
      </c>
      <c r="C84" s="80">
        <v>55</v>
      </c>
      <c r="D84" s="91">
        <v>55000000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  <c r="M84" s="91">
        <v>0</v>
      </c>
      <c r="N84" s="91">
        <v>0</v>
      </c>
      <c r="O84" s="91">
        <v>0</v>
      </c>
      <c r="P84" s="91">
        <v>0</v>
      </c>
      <c r="Q84" s="91">
        <f t="shared" si="3"/>
        <v>0</v>
      </c>
    </row>
    <row r="85" spans="2:17" s="105" customFormat="1" x14ac:dyDescent="0.25">
      <c r="B85" s="104" t="s">
        <v>119</v>
      </c>
      <c r="C85" s="80">
        <v>1328.3086040000001</v>
      </c>
      <c r="D85" s="91">
        <v>1328308604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1">
        <v>0</v>
      </c>
      <c r="K85" s="91">
        <v>0</v>
      </c>
      <c r="L85" s="91">
        <v>0</v>
      </c>
      <c r="M85" s="91">
        <v>0</v>
      </c>
      <c r="N85" s="91">
        <v>0</v>
      </c>
      <c r="O85" s="91">
        <v>0</v>
      </c>
      <c r="P85" s="91">
        <v>0</v>
      </c>
      <c r="Q85" s="91">
        <f t="shared" si="3"/>
        <v>0</v>
      </c>
    </row>
    <row r="86" spans="2:17" s="105" customFormat="1" x14ac:dyDescent="0.25">
      <c r="B86" s="104" t="s">
        <v>122</v>
      </c>
      <c r="C86" s="80">
        <v>0</v>
      </c>
      <c r="D86" s="91">
        <v>432253.36</v>
      </c>
      <c r="E86" s="91">
        <v>0</v>
      </c>
      <c r="F86" s="91">
        <v>0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1">
        <v>407198.78</v>
      </c>
      <c r="M86" s="91">
        <v>0</v>
      </c>
      <c r="N86" s="91">
        <v>0</v>
      </c>
      <c r="O86" s="91">
        <v>0</v>
      </c>
      <c r="P86" s="91">
        <v>0</v>
      </c>
      <c r="Q86" s="91">
        <f t="shared" si="3"/>
        <v>407198.78</v>
      </c>
    </row>
    <row r="87" spans="2:17" s="105" customFormat="1" x14ac:dyDescent="0.25">
      <c r="B87" s="104" t="s">
        <v>63</v>
      </c>
      <c r="C87" s="80">
        <v>0</v>
      </c>
      <c r="D87" s="91">
        <v>750000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594632.68000000005</v>
      </c>
      <c r="N87" s="91">
        <v>0</v>
      </c>
      <c r="O87" s="91">
        <v>0</v>
      </c>
      <c r="P87" s="91">
        <v>0</v>
      </c>
      <c r="Q87" s="91">
        <f t="shared" si="3"/>
        <v>594632.68000000005</v>
      </c>
    </row>
    <row r="88" spans="2:17" s="105" customFormat="1" x14ac:dyDescent="0.25">
      <c r="B88" s="104" t="s">
        <v>67</v>
      </c>
      <c r="C88" s="80">
        <v>6</v>
      </c>
      <c r="D88" s="91">
        <v>5393893</v>
      </c>
      <c r="E88" s="91">
        <v>533615.52</v>
      </c>
      <c r="F88" s="91">
        <v>0</v>
      </c>
      <c r="G88" s="91">
        <v>537860.98</v>
      </c>
      <c r="H88" s="91">
        <v>0</v>
      </c>
      <c r="I88" s="91">
        <v>0</v>
      </c>
      <c r="J88" s="91">
        <v>0</v>
      </c>
      <c r="K88" s="91">
        <v>2222103.65</v>
      </c>
      <c r="L88" s="91">
        <v>572040.63</v>
      </c>
      <c r="M88" s="91">
        <v>578030.15</v>
      </c>
      <c r="N88" s="91">
        <v>596550.03</v>
      </c>
      <c r="O88" s="91">
        <v>0</v>
      </c>
      <c r="P88" s="91">
        <v>0</v>
      </c>
      <c r="Q88" s="91">
        <f t="shared" si="3"/>
        <v>5040200.96</v>
      </c>
    </row>
    <row r="89" spans="2:17" s="105" customFormat="1" x14ac:dyDescent="0.25">
      <c r="B89" s="104" t="s">
        <v>97</v>
      </c>
      <c r="C89" s="80">
        <v>0</v>
      </c>
      <c r="D89" s="91">
        <v>53750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31250</v>
      </c>
      <c r="M89" s="91">
        <v>0</v>
      </c>
      <c r="N89" s="91">
        <v>0</v>
      </c>
      <c r="O89" s="91">
        <v>0</v>
      </c>
      <c r="P89" s="91">
        <v>0</v>
      </c>
      <c r="Q89" s="91">
        <f t="shared" si="3"/>
        <v>31250</v>
      </c>
    </row>
    <row r="90" spans="2:17" x14ac:dyDescent="0.25">
      <c r="B90" s="118" t="s">
        <v>129</v>
      </c>
      <c r="C90" s="32">
        <f>SUM(C72:C89)</f>
        <v>2924.9957560000003</v>
      </c>
      <c r="D90" s="96">
        <f>SUM(D72:D89)</f>
        <v>2933966114.3600001</v>
      </c>
      <c r="E90" s="92">
        <f>SUM(E72:E89)</f>
        <v>1126205.8700000001</v>
      </c>
      <c r="F90" s="92">
        <f t="shared" ref="F90:P90" si="4">SUM(F72:F89)</f>
        <v>1577237.3599999999</v>
      </c>
      <c r="G90" s="92">
        <f t="shared" si="4"/>
        <v>1016084.79</v>
      </c>
      <c r="H90" s="92">
        <f t="shared" si="4"/>
        <v>373561</v>
      </c>
      <c r="I90" s="92">
        <f t="shared" si="4"/>
        <v>547161</v>
      </c>
      <c r="J90" s="92">
        <f t="shared" si="4"/>
        <v>828961</v>
      </c>
      <c r="K90" s="92">
        <f t="shared" si="4"/>
        <v>5104321.79</v>
      </c>
      <c r="L90" s="92">
        <f t="shared" si="4"/>
        <v>1384050.4100000001</v>
      </c>
      <c r="M90" s="92">
        <f t="shared" si="4"/>
        <v>3499876.0500000003</v>
      </c>
      <c r="N90" s="92">
        <f t="shared" si="4"/>
        <v>1300039.03</v>
      </c>
      <c r="O90" s="92">
        <f t="shared" si="4"/>
        <v>373561</v>
      </c>
      <c r="P90" s="92">
        <f t="shared" si="4"/>
        <v>0</v>
      </c>
      <c r="Q90" s="92">
        <f>SUM(E90:P90)</f>
        <v>17131059.299999997</v>
      </c>
    </row>
    <row r="91" spans="2:17" x14ac:dyDescent="0.25">
      <c r="C91" s="47"/>
      <c r="D91" s="47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</row>
    <row r="92" spans="2:17" x14ac:dyDescent="0.25">
      <c r="B92" s="118" t="s">
        <v>130</v>
      </c>
      <c r="C92" s="32">
        <f t="shared" ref="C92:Q92" si="5">C69+C90</f>
        <v>120358.55917699997</v>
      </c>
      <c r="D92" s="96">
        <f t="shared" si="5"/>
        <v>138363216967.98999</v>
      </c>
      <c r="E92" s="92">
        <f t="shared" si="5"/>
        <v>4658377229.2900009</v>
      </c>
      <c r="F92" s="92">
        <f t="shared" si="5"/>
        <v>4848813349.1699991</v>
      </c>
      <c r="G92" s="92">
        <f t="shared" si="5"/>
        <v>5351125259.3199997</v>
      </c>
      <c r="H92" s="92">
        <f t="shared" si="5"/>
        <v>5598416825.9200001</v>
      </c>
      <c r="I92" s="92">
        <f t="shared" si="5"/>
        <v>5512625368.1999998</v>
      </c>
      <c r="J92" s="92">
        <f t="shared" si="5"/>
        <v>6568463716.8499994</v>
      </c>
      <c r="K92" s="92">
        <f t="shared" si="5"/>
        <v>7405963512.789999</v>
      </c>
      <c r="L92" s="92">
        <f t="shared" si="5"/>
        <v>5847751140.0900002</v>
      </c>
      <c r="M92" s="92">
        <f t="shared" si="5"/>
        <v>5835676733.2000008</v>
      </c>
      <c r="N92" s="92">
        <f t="shared" si="5"/>
        <v>6665882330.5999994</v>
      </c>
      <c r="O92" s="92">
        <f t="shared" si="5"/>
        <v>6498558885.9499998</v>
      </c>
      <c r="P92" s="92">
        <f t="shared" si="5"/>
        <v>12406970223.640001</v>
      </c>
      <c r="Q92" s="92">
        <f t="shared" si="5"/>
        <v>77198624575.020004</v>
      </c>
    </row>
    <row r="93" spans="2:17" x14ac:dyDescent="0.25">
      <c r="B93" s="106" t="s">
        <v>131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2:17" x14ac:dyDescent="0.25">
      <c r="B94" s="89" t="s">
        <v>132</v>
      </c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</row>
    <row r="95" spans="2:17" x14ac:dyDescent="0.25">
      <c r="B95" s="89" t="s">
        <v>133</v>
      </c>
      <c r="C95" s="108"/>
      <c r="D95" s="109"/>
      <c r="Q95" s="74"/>
    </row>
    <row r="96" spans="2:17" x14ac:dyDescent="0.25">
      <c r="B96" s="110" t="s">
        <v>134</v>
      </c>
      <c r="C96" s="75"/>
      <c r="D96" s="76"/>
      <c r="I96" s="77"/>
      <c r="L96" s="111"/>
      <c r="M96" s="111"/>
      <c r="N96" s="111"/>
      <c r="O96" s="111"/>
      <c r="P96" s="111"/>
      <c r="Q96" s="74"/>
    </row>
    <row r="97" spans="3:16" x14ac:dyDescent="0.25">
      <c r="D97" s="77"/>
    </row>
    <row r="98" spans="3:16" x14ac:dyDescent="0.25">
      <c r="E98" s="88"/>
      <c r="L98" s="111"/>
      <c r="M98" s="111"/>
      <c r="N98" s="112"/>
      <c r="O98" s="111"/>
      <c r="P98" s="111"/>
    </row>
    <row r="99" spans="3:16" x14ac:dyDescent="0.25">
      <c r="C99" s="87"/>
      <c r="N99" s="77"/>
    </row>
    <row r="104" spans="3:16" x14ac:dyDescent="0.25">
      <c r="N104" s="113"/>
    </row>
  </sheetData>
  <mergeCells count="8">
    <mergeCell ref="B2:Q2"/>
    <mergeCell ref="B3:Q3"/>
    <mergeCell ref="B4:Q4"/>
    <mergeCell ref="B5:Q5"/>
    <mergeCell ref="B8:B9"/>
    <mergeCell ref="C8:C9"/>
    <mergeCell ref="D8:D9"/>
    <mergeCell ref="E8:Q8"/>
  </mergeCells>
  <printOptions horizontalCentered="1" verticalCentered="1"/>
  <pageMargins left="0" right="0" top="0" bottom="0" header="0" footer="0"/>
  <pageSetup paperSize="5" scale="64" orientation="landscape" r:id="rId1"/>
  <ignoredErrors>
    <ignoredError sqref="Q10:Q8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0953-4D0B-49A8-90B9-8AE568724D3D}">
  <sheetPr>
    <pageSetUpPr fitToPage="1"/>
  </sheetPr>
  <dimension ref="A1:AE10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9.28515625" style="101" customWidth="1"/>
    <col min="2" max="2" width="86.42578125" style="101" customWidth="1"/>
    <col min="3" max="3" width="20.7109375" style="101" customWidth="1"/>
    <col min="4" max="16" width="14.28515625" style="101" customWidth="1"/>
    <col min="17" max="17" width="9.5703125" style="101" bestFit="1" customWidth="1"/>
    <col min="18" max="18" width="16.140625" style="101" bestFit="1" customWidth="1"/>
    <col min="19" max="16384" width="9.140625" style="101"/>
  </cols>
  <sheetData>
    <row r="1" spans="2:17" customFormat="1" x14ac:dyDescent="0.25"/>
    <row r="2" spans="2:17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2:17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</row>
    <row r="4" spans="2:17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2:17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</row>
    <row r="6" spans="2:17" customFormat="1" x14ac:dyDescent="0.25"/>
    <row r="7" spans="2:17" customFormat="1" x14ac:dyDescent="0.25">
      <c r="B7" s="99" t="s">
        <v>156</v>
      </c>
      <c r="C7" s="99"/>
      <c r="P7" s="100" t="s">
        <v>5</v>
      </c>
    </row>
    <row r="8" spans="2:17" ht="21.75" customHeight="1" x14ac:dyDescent="0.25">
      <c r="B8" s="169" t="s">
        <v>6</v>
      </c>
      <c r="C8" s="123" t="s">
        <v>150</v>
      </c>
      <c r="D8" s="129" t="s">
        <v>157</v>
      </c>
      <c r="E8" s="171" t="s">
        <v>9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2:17" s="103" customFormat="1" x14ac:dyDescent="0.25">
      <c r="B9" s="170"/>
      <c r="C9" s="124" t="s">
        <v>151</v>
      </c>
      <c r="D9" s="130" t="s">
        <v>158</v>
      </c>
      <c r="E9" s="17" t="s">
        <v>10</v>
      </c>
      <c r="F9" s="17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7" t="s">
        <v>16</v>
      </c>
      <c r="L9" s="17" t="s">
        <v>17</v>
      </c>
      <c r="M9" s="17" t="s">
        <v>18</v>
      </c>
      <c r="N9" s="17" t="s">
        <v>19</v>
      </c>
      <c r="O9" s="17" t="s">
        <v>20</v>
      </c>
      <c r="P9" s="17" t="s">
        <v>21</v>
      </c>
      <c r="Q9" s="17" t="s">
        <v>22</v>
      </c>
    </row>
    <row r="10" spans="2:17" x14ac:dyDescent="0.25">
      <c r="B10" s="98" t="s">
        <v>23</v>
      </c>
      <c r="C10" s="91">
        <v>448455814</v>
      </c>
      <c r="D10" s="91">
        <v>481711197</v>
      </c>
      <c r="E10" s="91">
        <v>2810389</v>
      </c>
      <c r="F10" s="91">
        <v>25308429</v>
      </c>
      <c r="G10" s="91">
        <v>48723733</v>
      </c>
      <c r="H10" s="91">
        <v>36053900</v>
      </c>
      <c r="I10" s="91">
        <v>24267760</v>
      </c>
      <c r="J10" s="91">
        <v>38260979</v>
      </c>
      <c r="K10" s="91">
        <v>27816751</v>
      </c>
      <c r="L10" s="91">
        <v>29538109</v>
      </c>
      <c r="M10" s="91">
        <v>36204556</v>
      </c>
      <c r="N10" s="91">
        <v>26244189</v>
      </c>
      <c r="O10" s="91">
        <v>35997170</v>
      </c>
      <c r="P10" s="91">
        <v>95878668</v>
      </c>
      <c r="Q10" s="91">
        <f>SUM(E10:P10)</f>
        <v>427104633</v>
      </c>
    </row>
    <row r="11" spans="2:17" x14ac:dyDescent="0.25">
      <c r="B11" s="98" t="s">
        <v>24</v>
      </c>
      <c r="C11" s="91">
        <v>55261154</v>
      </c>
      <c r="D11" s="91">
        <v>79033530</v>
      </c>
      <c r="E11" s="91">
        <v>2641929</v>
      </c>
      <c r="F11" s="91">
        <v>3368733</v>
      </c>
      <c r="G11" s="91">
        <v>4256776</v>
      </c>
      <c r="H11" s="91">
        <v>6540473</v>
      </c>
      <c r="I11" s="91">
        <v>4991205</v>
      </c>
      <c r="J11" s="91">
        <v>5731768</v>
      </c>
      <c r="K11" s="91">
        <v>5445894</v>
      </c>
      <c r="L11" s="91">
        <v>4200903</v>
      </c>
      <c r="M11" s="91">
        <v>5127735</v>
      </c>
      <c r="N11" s="91">
        <v>4081588</v>
      </c>
      <c r="O11" s="91">
        <v>8192148</v>
      </c>
      <c r="P11" s="91">
        <v>14651017</v>
      </c>
      <c r="Q11" s="91">
        <f t="shared" ref="Q11:Q74" si="0">SUM(E11:P11)</f>
        <v>69230169</v>
      </c>
    </row>
    <row r="12" spans="2:17" x14ac:dyDescent="0.25">
      <c r="B12" s="98" t="s">
        <v>105</v>
      </c>
      <c r="C12" s="91">
        <v>882120030</v>
      </c>
      <c r="D12" s="91">
        <v>882120030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f t="shared" si="0"/>
        <v>0</v>
      </c>
    </row>
    <row r="13" spans="2:17" x14ac:dyDescent="0.25">
      <c r="B13" s="98" t="s">
        <v>26</v>
      </c>
      <c r="C13" s="91">
        <v>561959298</v>
      </c>
      <c r="D13" s="91">
        <v>561959301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f t="shared" si="0"/>
        <v>0</v>
      </c>
    </row>
    <row r="14" spans="2:17" x14ac:dyDescent="0.25">
      <c r="B14" s="98" t="s">
        <v>27</v>
      </c>
      <c r="C14" s="91">
        <v>179615540</v>
      </c>
      <c r="D14" s="91">
        <v>187207675</v>
      </c>
      <c r="E14" s="91">
        <v>6075370</v>
      </c>
      <c r="F14" s="91">
        <v>19361819</v>
      </c>
      <c r="G14" s="91">
        <v>15131960</v>
      </c>
      <c r="H14" s="91">
        <v>13565091</v>
      </c>
      <c r="I14" s="91">
        <v>13417412</v>
      </c>
      <c r="J14" s="91">
        <v>12469058</v>
      </c>
      <c r="K14" s="91">
        <v>14588609</v>
      </c>
      <c r="L14" s="91">
        <v>11829142</v>
      </c>
      <c r="M14" s="91">
        <v>14946890</v>
      </c>
      <c r="N14" s="91">
        <v>14497939</v>
      </c>
      <c r="O14" s="91">
        <v>20926650</v>
      </c>
      <c r="P14" s="91">
        <v>28228011</v>
      </c>
      <c r="Q14" s="91">
        <f t="shared" si="0"/>
        <v>185037951</v>
      </c>
    </row>
    <row r="15" spans="2:17" x14ac:dyDescent="0.25">
      <c r="B15" s="98" t="s">
        <v>28</v>
      </c>
      <c r="C15" s="91">
        <v>2108317326</v>
      </c>
      <c r="D15" s="91">
        <v>2507446352</v>
      </c>
      <c r="E15" s="91">
        <v>84624677</v>
      </c>
      <c r="F15" s="91">
        <v>106834187</v>
      </c>
      <c r="G15" s="91">
        <v>108485471</v>
      </c>
      <c r="H15" s="91">
        <v>89936711</v>
      </c>
      <c r="I15" s="91">
        <v>101608261</v>
      </c>
      <c r="J15" s="91">
        <v>26886061</v>
      </c>
      <c r="K15" s="91">
        <v>235612611</v>
      </c>
      <c r="L15" s="91">
        <v>177989924</v>
      </c>
      <c r="M15" s="91">
        <v>166813936</v>
      </c>
      <c r="N15" s="91">
        <v>137077958</v>
      </c>
      <c r="O15" s="91">
        <v>167472866</v>
      </c>
      <c r="P15" s="91">
        <v>266855111</v>
      </c>
      <c r="Q15" s="91">
        <f t="shared" si="0"/>
        <v>1670197774</v>
      </c>
    </row>
    <row r="16" spans="2:17" x14ac:dyDescent="0.25">
      <c r="B16" s="98" t="s">
        <v>29</v>
      </c>
      <c r="C16" s="91">
        <v>64929321</v>
      </c>
      <c r="D16" s="91">
        <v>74746720</v>
      </c>
      <c r="E16" s="91">
        <v>2530668</v>
      </c>
      <c r="F16" s="91">
        <v>4309385</v>
      </c>
      <c r="G16" s="91">
        <v>2746676</v>
      </c>
      <c r="H16" s="91">
        <v>2825678</v>
      </c>
      <c r="I16" s="91">
        <v>2848516</v>
      </c>
      <c r="J16" s="91">
        <v>3800635</v>
      </c>
      <c r="K16" s="91">
        <v>3198797</v>
      </c>
      <c r="L16" s="91">
        <v>3075502</v>
      </c>
      <c r="M16" s="91">
        <v>3049790</v>
      </c>
      <c r="N16" s="91">
        <v>2881898</v>
      </c>
      <c r="O16" s="91">
        <v>6100145</v>
      </c>
      <c r="P16" s="91">
        <v>3972676</v>
      </c>
      <c r="Q16" s="91">
        <f t="shared" si="0"/>
        <v>41340366</v>
      </c>
    </row>
    <row r="17" spans="2:17" x14ac:dyDescent="0.25">
      <c r="B17" s="98" t="s">
        <v>30</v>
      </c>
      <c r="C17" s="91">
        <v>20352056</v>
      </c>
      <c r="D17" s="91">
        <v>23108749</v>
      </c>
      <c r="E17" s="91">
        <v>1007788</v>
      </c>
      <c r="F17" s="91">
        <v>1491445</v>
      </c>
      <c r="G17" s="91">
        <v>1602267</v>
      </c>
      <c r="H17" s="91">
        <v>1600705</v>
      </c>
      <c r="I17" s="91">
        <v>1598657</v>
      </c>
      <c r="J17" s="91">
        <v>2057201</v>
      </c>
      <c r="K17" s="91">
        <v>2003468</v>
      </c>
      <c r="L17" s="91">
        <v>1396804</v>
      </c>
      <c r="M17" s="91">
        <v>1745999</v>
      </c>
      <c r="N17" s="91">
        <v>1611375</v>
      </c>
      <c r="O17" s="91">
        <v>2381489</v>
      </c>
      <c r="P17" s="91">
        <v>2147066</v>
      </c>
      <c r="Q17" s="91">
        <f t="shared" si="0"/>
        <v>20644264</v>
      </c>
    </row>
    <row r="18" spans="2:17" x14ac:dyDescent="0.25">
      <c r="B18" s="98" t="s">
        <v>31</v>
      </c>
      <c r="C18" s="91">
        <v>7731561024</v>
      </c>
      <c r="D18" s="91">
        <v>8630346832</v>
      </c>
      <c r="E18" s="91">
        <v>74337221</v>
      </c>
      <c r="F18" s="91">
        <v>90186901</v>
      </c>
      <c r="G18" s="91">
        <v>264690789</v>
      </c>
      <c r="H18" s="91">
        <v>898684921</v>
      </c>
      <c r="I18" s="91">
        <v>189938653</v>
      </c>
      <c r="J18" s="91">
        <v>629691933</v>
      </c>
      <c r="K18" s="91">
        <v>247230647</v>
      </c>
      <c r="L18" s="91">
        <v>309773392</v>
      </c>
      <c r="M18" s="91">
        <v>971175734</v>
      </c>
      <c r="N18" s="91">
        <v>736054670</v>
      </c>
      <c r="O18" s="91">
        <v>539687215</v>
      </c>
      <c r="P18" s="91">
        <v>1707876935</v>
      </c>
      <c r="Q18" s="91">
        <f t="shared" si="0"/>
        <v>6659329011</v>
      </c>
    </row>
    <row r="19" spans="2:17" x14ac:dyDescent="0.25">
      <c r="B19" s="98" t="s">
        <v>32</v>
      </c>
      <c r="C19" s="91">
        <v>144144665</v>
      </c>
      <c r="D19" s="91">
        <v>210597665</v>
      </c>
      <c r="E19" s="91">
        <v>9671210</v>
      </c>
      <c r="F19" s="91">
        <v>10455792</v>
      </c>
      <c r="G19" s="91">
        <v>12235544</v>
      </c>
      <c r="H19" s="91">
        <v>9886934</v>
      </c>
      <c r="I19" s="91">
        <v>9523043</v>
      </c>
      <c r="J19" s="91">
        <v>7110467</v>
      </c>
      <c r="K19" s="91">
        <v>10950271</v>
      </c>
      <c r="L19" s="91">
        <v>7904230</v>
      </c>
      <c r="M19" s="91">
        <v>7205258</v>
      </c>
      <c r="N19" s="91">
        <v>1886293</v>
      </c>
      <c r="O19" s="91">
        <v>15676046</v>
      </c>
      <c r="P19" s="91">
        <v>25283136</v>
      </c>
      <c r="Q19" s="91">
        <f t="shared" si="0"/>
        <v>127788224</v>
      </c>
    </row>
    <row r="20" spans="2:17" x14ac:dyDescent="0.25">
      <c r="B20" s="98" t="s">
        <v>33</v>
      </c>
      <c r="C20" s="91">
        <v>138883315</v>
      </c>
      <c r="D20" s="91">
        <v>201434786</v>
      </c>
      <c r="E20" s="91">
        <v>5424047</v>
      </c>
      <c r="F20" s="91">
        <v>7181949</v>
      </c>
      <c r="G20" s="91">
        <v>9050215</v>
      </c>
      <c r="H20" s="91">
        <v>7521845</v>
      </c>
      <c r="I20" s="91">
        <v>6082342</v>
      </c>
      <c r="J20" s="91">
        <v>6129707</v>
      </c>
      <c r="K20" s="91">
        <v>7537560</v>
      </c>
      <c r="L20" s="91">
        <v>7133932</v>
      </c>
      <c r="M20" s="91">
        <v>11355062</v>
      </c>
      <c r="N20" s="91">
        <v>7706408</v>
      </c>
      <c r="O20" s="91">
        <v>13114309</v>
      </c>
      <c r="P20" s="91">
        <v>19700754</v>
      </c>
      <c r="Q20" s="91">
        <f t="shared" si="0"/>
        <v>107938130</v>
      </c>
    </row>
    <row r="21" spans="2:17" x14ac:dyDescent="0.25">
      <c r="B21" s="98" t="s">
        <v>34</v>
      </c>
      <c r="C21" s="91">
        <v>1482683854</v>
      </c>
      <c r="D21" s="91">
        <v>5082683854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f t="shared" si="0"/>
        <v>0</v>
      </c>
    </row>
    <row r="22" spans="2:17" x14ac:dyDescent="0.25">
      <c r="B22" s="98" t="s">
        <v>35</v>
      </c>
      <c r="C22" s="91">
        <v>604073784</v>
      </c>
      <c r="D22" s="91">
        <v>734073784</v>
      </c>
      <c r="E22" s="91">
        <v>34162198</v>
      </c>
      <c r="F22" s="91">
        <v>58323786</v>
      </c>
      <c r="G22" s="91">
        <v>64170190</v>
      </c>
      <c r="H22" s="91">
        <v>41439799</v>
      </c>
      <c r="I22" s="91">
        <v>43882479</v>
      </c>
      <c r="J22" s="91">
        <v>83395282</v>
      </c>
      <c r="K22" s="91">
        <v>38761664</v>
      </c>
      <c r="L22" s="91">
        <v>50650015</v>
      </c>
      <c r="M22" s="91">
        <v>37334604</v>
      </c>
      <c r="N22" s="91">
        <v>61421987</v>
      </c>
      <c r="O22" s="91">
        <v>67053081</v>
      </c>
      <c r="P22" s="91">
        <v>131861479</v>
      </c>
      <c r="Q22" s="91">
        <f t="shared" si="0"/>
        <v>712456564</v>
      </c>
    </row>
    <row r="23" spans="2:17" x14ac:dyDescent="0.25">
      <c r="B23" s="98" t="s">
        <v>36</v>
      </c>
      <c r="C23" s="91">
        <v>10097941619</v>
      </c>
      <c r="D23" s="91">
        <v>11986643986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f t="shared" si="0"/>
        <v>0</v>
      </c>
    </row>
    <row r="24" spans="2:17" x14ac:dyDescent="0.25">
      <c r="B24" s="98" t="s">
        <v>37</v>
      </c>
      <c r="C24" s="91">
        <v>120603805</v>
      </c>
      <c r="D24" s="91">
        <v>129933357</v>
      </c>
      <c r="E24" s="91">
        <v>4711334</v>
      </c>
      <c r="F24" s="91">
        <v>5282277</v>
      </c>
      <c r="G24" s="91">
        <v>8013593</v>
      </c>
      <c r="H24" s="91">
        <v>5174435</v>
      </c>
      <c r="I24" s="91">
        <v>8226821</v>
      </c>
      <c r="J24" s="91">
        <v>5805838</v>
      </c>
      <c r="K24" s="91">
        <v>6631113</v>
      </c>
      <c r="L24" s="91">
        <v>6140954</v>
      </c>
      <c r="M24" s="91">
        <v>6985571</v>
      </c>
      <c r="N24" s="91">
        <v>9356627</v>
      </c>
      <c r="O24" s="91">
        <v>11053118</v>
      </c>
      <c r="P24" s="91">
        <v>12554182</v>
      </c>
      <c r="Q24" s="91">
        <f t="shared" si="0"/>
        <v>89935863</v>
      </c>
    </row>
    <row r="25" spans="2:17" x14ac:dyDescent="0.25">
      <c r="B25" s="98" t="s">
        <v>93</v>
      </c>
      <c r="C25" s="91">
        <v>1826952337</v>
      </c>
      <c r="D25" s="91">
        <v>1826952337</v>
      </c>
      <c r="E25" s="91">
        <v>137301251</v>
      </c>
      <c r="F25" s="91">
        <v>144958770</v>
      </c>
      <c r="G25" s="91">
        <v>112670225</v>
      </c>
      <c r="H25" s="91">
        <v>110832495</v>
      </c>
      <c r="I25" s="91">
        <v>118215467</v>
      </c>
      <c r="J25" s="91">
        <v>147000486</v>
      </c>
      <c r="K25" s="91">
        <v>117004364</v>
      </c>
      <c r="L25" s="91">
        <v>109757944</v>
      </c>
      <c r="M25" s="91">
        <v>128720426</v>
      </c>
      <c r="N25" s="91">
        <v>1368834</v>
      </c>
      <c r="O25" s="91">
        <v>10612178</v>
      </c>
      <c r="P25" s="91">
        <v>0</v>
      </c>
      <c r="Q25" s="91">
        <f t="shared" si="0"/>
        <v>1138442440</v>
      </c>
    </row>
    <row r="26" spans="2:17" x14ac:dyDescent="0.25">
      <c r="B26" s="98" t="s">
        <v>38</v>
      </c>
      <c r="C26" s="91">
        <v>353639457</v>
      </c>
      <c r="D26" s="91">
        <v>419589329</v>
      </c>
      <c r="E26" s="91">
        <v>19945969</v>
      </c>
      <c r="F26" s="91">
        <v>21826421</v>
      </c>
      <c r="G26" s="91">
        <v>25485740</v>
      </c>
      <c r="H26" s="91">
        <v>23437981</v>
      </c>
      <c r="I26" s="91">
        <v>22404309</v>
      </c>
      <c r="J26" s="91">
        <v>23309039</v>
      </c>
      <c r="K26" s="91">
        <v>32048956</v>
      </c>
      <c r="L26" s="91">
        <v>25086194</v>
      </c>
      <c r="M26" s="91">
        <v>22414529</v>
      </c>
      <c r="N26" s="91">
        <v>25631348</v>
      </c>
      <c r="O26" s="91">
        <v>42139304</v>
      </c>
      <c r="P26" s="91">
        <v>59440482</v>
      </c>
      <c r="Q26" s="91">
        <f t="shared" si="0"/>
        <v>343170272</v>
      </c>
    </row>
    <row r="27" spans="2:17" x14ac:dyDescent="0.25">
      <c r="B27" s="98" t="s">
        <v>39</v>
      </c>
      <c r="C27" s="91">
        <v>61340923</v>
      </c>
      <c r="D27" s="91">
        <v>69134913</v>
      </c>
      <c r="E27" s="91">
        <v>2870131</v>
      </c>
      <c r="F27" s="91">
        <v>3183179</v>
      </c>
      <c r="G27" s="91">
        <v>4638525</v>
      </c>
      <c r="H27" s="91">
        <v>4011248</v>
      </c>
      <c r="I27" s="91">
        <v>5823913</v>
      </c>
      <c r="J27" s="91">
        <v>4444315</v>
      </c>
      <c r="K27" s="91">
        <v>5361640</v>
      </c>
      <c r="L27" s="91">
        <v>4101339</v>
      </c>
      <c r="M27" s="91">
        <v>4842328</v>
      </c>
      <c r="N27" s="91">
        <v>3900307</v>
      </c>
      <c r="O27" s="91">
        <v>8985779</v>
      </c>
      <c r="P27" s="91">
        <v>5436676</v>
      </c>
      <c r="Q27" s="91">
        <f t="shared" si="0"/>
        <v>57599380</v>
      </c>
    </row>
    <row r="28" spans="2:17" x14ac:dyDescent="0.25">
      <c r="B28" s="98" t="s">
        <v>40</v>
      </c>
      <c r="C28" s="91">
        <v>93535893</v>
      </c>
      <c r="D28" s="91">
        <v>95362116</v>
      </c>
      <c r="E28" s="91">
        <v>3806606</v>
      </c>
      <c r="F28" s="91">
        <v>4048303</v>
      </c>
      <c r="G28" s="91">
        <v>3979616</v>
      </c>
      <c r="H28" s="91">
        <v>4031148</v>
      </c>
      <c r="I28" s="91">
        <v>5108367</v>
      </c>
      <c r="J28" s="91">
        <v>7196922</v>
      </c>
      <c r="K28" s="91">
        <v>5076862</v>
      </c>
      <c r="L28" s="91">
        <v>6442700</v>
      </c>
      <c r="M28" s="91">
        <v>4593038</v>
      </c>
      <c r="N28" s="91">
        <v>6465940</v>
      </c>
      <c r="O28" s="91">
        <v>9249500</v>
      </c>
      <c r="P28" s="91">
        <v>11244532</v>
      </c>
      <c r="Q28" s="91">
        <f t="shared" si="0"/>
        <v>71243534</v>
      </c>
    </row>
    <row r="29" spans="2:17" x14ac:dyDescent="0.25">
      <c r="B29" s="98" t="s">
        <v>41</v>
      </c>
      <c r="C29" s="91">
        <v>523484587</v>
      </c>
      <c r="D29" s="91">
        <v>529106928</v>
      </c>
      <c r="E29" s="91">
        <v>22624496</v>
      </c>
      <c r="F29" s="91">
        <v>33731428</v>
      </c>
      <c r="G29" s="91">
        <v>30472584</v>
      </c>
      <c r="H29" s="91">
        <v>29557640</v>
      </c>
      <c r="I29" s="91">
        <v>26563811</v>
      </c>
      <c r="J29" s="91">
        <v>42942142</v>
      </c>
      <c r="K29" s="91">
        <v>36117368</v>
      </c>
      <c r="L29" s="91">
        <v>31355374</v>
      </c>
      <c r="M29" s="91">
        <v>37746461</v>
      </c>
      <c r="N29" s="91">
        <v>30818566</v>
      </c>
      <c r="O29" s="91">
        <v>75930396</v>
      </c>
      <c r="P29" s="91">
        <v>36802866</v>
      </c>
      <c r="Q29" s="91">
        <f t="shared" si="0"/>
        <v>434663132</v>
      </c>
    </row>
    <row r="30" spans="2:17" x14ac:dyDescent="0.25">
      <c r="B30" s="98" t="s">
        <v>94</v>
      </c>
      <c r="C30" s="91">
        <v>368903703</v>
      </c>
      <c r="D30" s="91">
        <v>402785661</v>
      </c>
      <c r="E30" s="91">
        <v>18043358</v>
      </c>
      <c r="F30" s="91">
        <v>20037209</v>
      </c>
      <c r="G30" s="91">
        <v>24413300</v>
      </c>
      <c r="H30" s="91">
        <v>23646565</v>
      </c>
      <c r="I30" s="91">
        <v>26150599</v>
      </c>
      <c r="J30" s="91">
        <v>32226753</v>
      </c>
      <c r="K30" s="91">
        <v>30000384</v>
      </c>
      <c r="L30" s="91">
        <v>30857134</v>
      </c>
      <c r="M30" s="91">
        <v>28951902</v>
      </c>
      <c r="N30" s="91">
        <v>27301333</v>
      </c>
      <c r="O30" s="91">
        <v>46072674</v>
      </c>
      <c r="P30" s="91">
        <v>70355950</v>
      </c>
      <c r="Q30" s="91">
        <f t="shared" si="0"/>
        <v>378057161</v>
      </c>
    </row>
    <row r="31" spans="2:17" x14ac:dyDescent="0.25">
      <c r="B31" s="98" t="s">
        <v>43</v>
      </c>
      <c r="C31" s="91">
        <v>22119887</v>
      </c>
      <c r="D31" s="91">
        <v>22272321</v>
      </c>
      <c r="E31" s="91">
        <v>925984</v>
      </c>
      <c r="F31" s="91">
        <v>1164898</v>
      </c>
      <c r="G31" s="91">
        <v>1408375</v>
      </c>
      <c r="H31" s="91">
        <v>1150569</v>
      </c>
      <c r="I31" s="91">
        <v>1759976</v>
      </c>
      <c r="J31" s="91">
        <v>1273963</v>
      </c>
      <c r="K31" s="91">
        <v>1224477</v>
      </c>
      <c r="L31" s="91">
        <v>1456487</v>
      </c>
      <c r="M31" s="91">
        <v>2326299</v>
      </c>
      <c r="N31" s="91">
        <v>1915023</v>
      </c>
      <c r="O31" s="91">
        <v>3529061</v>
      </c>
      <c r="P31" s="91">
        <v>2216475</v>
      </c>
      <c r="Q31" s="91">
        <f t="shared" si="0"/>
        <v>20351587</v>
      </c>
    </row>
    <row r="32" spans="2:17" x14ac:dyDescent="0.25">
      <c r="B32" s="98" t="s">
        <v>44</v>
      </c>
      <c r="C32" s="91">
        <v>565251696</v>
      </c>
      <c r="D32" s="91">
        <v>586507159</v>
      </c>
      <c r="E32" s="91">
        <v>0</v>
      </c>
      <c r="F32" s="91">
        <v>10927527</v>
      </c>
      <c r="G32" s="91">
        <v>12879829</v>
      </c>
      <c r="H32" s="91">
        <v>12730270</v>
      </c>
      <c r="I32" s="91">
        <v>10844153</v>
      </c>
      <c r="J32" s="91">
        <v>12920935</v>
      </c>
      <c r="K32" s="91">
        <v>10099650</v>
      </c>
      <c r="L32" s="91">
        <v>10241604</v>
      </c>
      <c r="M32" s="91">
        <v>12194069</v>
      </c>
      <c r="N32" s="91">
        <v>12820242</v>
      </c>
      <c r="O32" s="91">
        <v>30277588</v>
      </c>
      <c r="P32" s="91">
        <v>37065664</v>
      </c>
      <c r="Q32" s="91">
        <f t="shared" si="0"/>
        <v>173001531</v>
      </c>
    </row>
    <row r="33" spans="1:17" x14ac:dyDescent="0.25">
      <c r="B33" s="98" t="s">
        <v>45</v>
      </c>
      <c r="C33" s="91">
        <v>968252301</v>
      </c>
      <c r="D33" s="91">
        <v>968234919</v>
      </c>
      <c r="E33" s="91">
        <v>37200342</v>
      </c>
      <c r="F33" s="91">
        <v>37356804</v>
      </c>
      <c r="G33" s="91">
        <v>36860786</v>
      </c>
      <c r="H33" s="91">
        <v>35614171</v>
      </c>
      <c r="I33" s="91">
        <v>36687515</v>
      </c>
      <c r="J33" s="91">
        <v>36667145</v>
      </c>
      <c r="K33" s="91">
        <v>36384128</v>
      </c>
      <c r="L33" s="91">
        <v>36530021</v>
      </c>
      <c r="M33" s="91">
        <v>39084126</v>
      </c>
      <c r="N33" s="91">
        <v>39824815</v>
      </c>
      <c r="O33" s="91">
        <v>39947796</v>
      </c>
      <c r="P33" s="91">
        <v>39480042</v>
      </c>
      <c r="Q33" s="91">
        <f t="shared" si="0"/>
        <v>451637691</v>
      </c>
    </row>
    <row r="34" spans="1:17" x14ac:dyDescent="0.25">
      <c r="B34" s="98" t="s">
        <v>106</v>
      </c>
      <c r="C34" s="91">
        <v>349483373</v>
      </c>
      <c r="D34" s="91">
        <v>409102168</v>
      </c>
      <c r="E34" s="91">
        <v>16376015</v>
      </c>
      <c r="F34" s="91">
        <v>17042733</v>
      </c>
      <c r="G34" s="91">
        <v>24731088</v>
      </c>
      <c r="H34" s="91">
        <v>35956875</v>
      </c>
      <c r="I34" s="91">
        <v>21943876</v>
      </c>
      <c r="J34" s="91">
        <v>25038800</v>
      </c>
      <c r="K34" s="91">
        <v>23303173</v>
      </c>
      <c r="L34" s="91">
        <v>31272042</v>
      </c>
      <c r="M34" s="91">
        <v>22352154</v>
      </c>
      <c r="N34" s="91">
        <v>39604776</v>
      </c>
      <c r="O34" s="91">
        <v>40152291</v>
      </c>
      <c r="P34" s="91">
        <v>48605539</v>
      </c>
      <c r="Q34" s="91">
        <f t="shared" si="0"/>
        <v>346379362</v>
      </c>
    </row>
    <row r="35" spans="1:17" x14ac:dyDescent="0.25">
      <c r="B35" s="98" t="s">
        <v>95</v>
      </c>
      <c r="C35" s="91">
        <v>4465674848</v>
      </c>
      <c r="D35" s="91">
        <v>4465674848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f t="shared" si="0"/>
        <v>0</v>
      </c>
    </row>
    <row r="36" spans="1:17" x14ac:dyDescent="0.25">
      <c r="A36" s="53"/>
      <c r="B36" s="98" t="s">
        <v>47</v>
      </c>
      <c r="C36" s="91">
        <v>274758122</v>
      </c>
      <c r="D36" s="91">
        <v>313425756</v>
      </c>
      <c r="E36" s="91">
        <v>14197673</v>
      </c>
      <c r="F36" s="91">
        <v>13981399</v>
      </c>
      <c r="G36" s="91">
        <v>19946000</v>
      </c>
      <c r="H36" s="91">
        <v>18132867</v>
      </c>
      <c r="I36" s="91">
        <v>20217199</v>
      </c>
      <c r="J36" s="91">
        <v>13241991</v>
      </c>
      <c r="K36" s="91">
        <v>24145651</v>
      </c>
      <c r="L36" s="91">
        <v>37726010</v>
      </c>
      <c r="M36" s="91">
        <v>21850489</v>
      </c>
      <c r="N36" s="91">
        <v>20268795</v>
      </c>
      <c r="O36" s="91">
        <v>38901379</v>
      </c>
      <c r="P36" s="91">
        <v>53647763</v>
      </c>
      <c r="Q36" s="91">
        <f t="shared" si="0"/>
        <v>296257216</v>
      </c>
    </row>
    <row r="37" spans="1:17" x14ac:dyDescent="0.25">
      <c r="A37" s="53"/>
      <c r="B37" s="98" t="s">
        <v>48</v>
      </c>
      <c r="C37" s="91">
        <v>233209241</v>
      </c>
      <c r="D37" s="91">
        <v>418704165</v>
      </c>
      <c r="E37" s="91">
        <v>649202</v>
      </c>
      <c r="F37" s="91">
        <v>14789653</v>
      </c>
      <c r="G37" s="91">
        <v>9871203</v>
      </c>
      <c r="H37" s="91">
        <v>15982600</v>
      </c>
      <c r="I37" s="91">
        <v>35438729</v>
      </c>
      <c r="J37" s="91">
        <v>24981841</v>
      </c>
      <c r="K37" s="91">
        <v>26024482</v>
      </c>
      <c r="L37" s="91">
        <v>20265051</v>
      </c>
      <c r="M37" s="91">
        <v>19255514</v>
      </c>
      <c r="N37" s="91">
        <v>20897411</v>
      </c>
      <c r="O37" s="91">
        <v>28926119</v>
      </c>
      <c r="P37" s="91">
        <v>16175830</v>
      </c>
      <c r="Q37" s="91">
        <f t="shared" si="0"/>
        <v>233257635</v>
      </c>
    </row>
    <row r="38" spans="1:17" x14ac:dyDescent="0.25">
      <c r="B38" s="98" t="s">
        <v>50</v>
      </c>
      <c r="C38" s="91">
        <v>19661848</v>
      </c>
      <c r="D38" s="91">
        <v>21311746</v>
      </c>
      <c r="E38" s="91">
        <v>0</v>
      </c>
      <c r="F38" s="91">
        <v>862224</v>
      </c>
      <c r="G38" s="91">
        <v>2454849</v>
      </c>
      <c r="H38" s="91">
        <v>990534</v>
      </c>
      <c r="I38" s="91">
        <v>1289903</v>
      </c>
      <c r="J38" s="91">
        <v>983604</v>
      </c>
      <c r="K38" s="91">
        <v>1471040</v>
      </c>
      <c r="L38" s="91">
        <v>1478084</v>
      </c>
      <c r="M38" s="91">
        <v>3183847</v>
      </c>
      <c r="N38" s="91">
        <v>1708007</v>
      </c>
      <c r="O38" s="91">
        <v>1787467</v>
      </c>
      <c r="P38" s="91">
        <v>2904143</v>
      </c>
      <c r="Q38" s="91">
        <f t="shared" si="0"/>
        <v>19113702</v>
      </c>
    </row>
    <row r="39" spans="1:17" x14ac:dyDescent="0.25">
      <c r="B39" s="98" t="s">
        <v>51</v>
      </c>
      <c r="C39" s="91">
        <v>293795133</v>
      </c>
      <c r="D39" s="91">
        <v>391933949</v>
      </c>
      <c r="E39" s="91">
        <v>8547290</v>
      </c>
      <c r="F39" s="91">
        <v>10826087</v>
      </c>
      <c r="G39" s="91">
        <v>12938528</v>
      </c>
      <c r="H39" s="91">
        <v>24999543</v>
      </c>
      <c r="I39" s="91">
        <v>10596682</v>
      </c>
      <c r="J39" s="91">
        <v>9931047</v>
      </c>
      <c r="K39" s="91">
        <v>23363762</v>
      </c>
      <c r="L39" s="91">
        <v>12519249</v>
      </c>
      <c r="M39" s="91">
        <v>26524961</v>
      </c>
      <c r="N39" s="91">
        <v>11057812</v>
      </c>
      <c r="O39" s="91">
        <v>23925142</v>
      </c>
      <c r="P39" s="91">
        <v>28353299</v>
      </c>
      <c r="Q39" s="91">
        <f t="shared" si="0"/>
        <v>203583402</v>
      </c>
    </row>
    <row r="40" spans="1:17" x14ac:dyDescent="0.25">
      <c r="B40" s="98" t="s">
        <v>52</v>
      </c>
      <c r="C40" s="91">
        <v>1352703441</v>
      </c>
      <c r="D40" s="91">
        <v>1839914318</v>
      </c>
      <c r="E40" s="91">
        <v>47152168</v>
      </c>
      <c r="F40" s="91">
        <v>61493487</v>
      </c>
      <c r="G40" s="91">
        <v>87666639</v>
      </c>
      <c r="H40" s="91">
        <v>124419222</v>
      </c>
      <c r="I40" s="91">
        <v>80316580</v>
      </c>
      <c r="J40" s="91">
        <v>70660158</v>
      </c>
      <c r="K40" s="91">
        <v>89042318</v>
      </c>
      <c r="L40" s="91">
        <v>79982777</v>
      </c>
      <c r="M40" s="91">
        <v>71840811</v>
      </c>
      <c r="N40" s="91">
        <v>76163491</v>
      </c>
      <c r="O40" s="91">
        <v>160351385</v>
      </c>
      <c r="P40" s="91">
        <v>166128293</v>
      </c>
      <c r="Q40" s="91">
        <f t="shared" si="0"/>
        <v>1115217329</v>
      </c>
    </row>
    <row r="41" spans="1:17" x14ac:dyDescent="0.25">
      <c r="B41" s="98" t="s">
        <v>54</v>
      </c>
      <c r="C41" s="91">
        <v>158671257</v>
      </c>
      <c r="D41" s="91">
        <v>202968055</v>
      </c>
      <c r="E41" s="91">
        <v>7255123</v>
      </c>
      <c r="F41" s="91">
        <v>9202843</v>
      </c>
      <c r="G41" s="91">
        <v>9942213</v>
      </c>
      <c r="H41" s="91">
        <v>9762993</v>
      </c>
      <c r="I41" s="91">
        <v>12699648</v>
      </c>
      <c r="J41" s="91">
        <v>15069273</v>
      </c>
      <c r="K41" s="91">
        <v>11873374</v>
      </c>
      <c r="L41" s="91">
        <v>13610499</v>
      </c>
      <c r="M41" s="91">
        <v>12555559</v>
      </c>
      <c r="N41" s="91">
        <v>15287882</v>
      </c>
      <c r="O41" s="91">
        <v>23360316</v>
      </c>
      <c r="P41" s="91">
        <v>14901009</v>
      </c>
      <c r="Q41" s="91">
        <f t="shared" si="0"/>
        <v>155520732</v>
      </c>
    </row>
    <row r="42" spans="1:17" x14ac:dyDescent="0.25">
      <c r="B42" s="98" t="s">
        <v>110</v>
      </c>
      <c r="C42" s="91">
        <v>3577271422</v>
      </c>
      <c r="D42" s="91">
        <v>3634702809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f t="shared" si="0"/>
        <v>0</v>
      </c>
    </row>
    <row r="43" spans="1:17" x14ac:dyDescent="0.25">
      <c r="B43" s="98" t="s">
        <v>56</v>
      </c>
      <c r="C43" s="91">
        <v>38590970</v>
      </c>
      <c r="D43" s="91">
        <v>65506770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f t="shared" si="0"/>
        <v>0</v>
      </c>
    </row>
    <row r="44" spans="1:17" x14ac:dyDescent="0.25">
      <c r="B44" s="98" t="s">
        <v>57</v>
      </c>
      <c r="C44" s="91">
        <v>6528104650</v>
      </c>
      <c r="D44" s="91">
        <v>7733507864</v>
      </c>
      <c r="E44" s="91">
        <v>210906242</v>
      </c>
      <c r="F44" s="91">
        <v>210875136</v>
      </c>
      <c r="G44" s="91">
        <v>275962785</v>
      </c>
      <c r="H44" s="91">
        <v>253301697</v>
      </c>
      <c r="I44" s="91">
        <v>542309354</v>
      </c>
      <c r="J44" s="91">
        <v>342526111</v>
      </c>
      <c r="K44" s="91">
        <v>337936666</v>
      </c>
      <c r="L44" s="91">
        <v>269969778</v>
      </c>
      <c r="M44" s="91">
        <v>383101900</v>
      </c>
      <c r="N44" s="91">
        <v>307199307</v>
      </c>
      <c r="O44" s="91">
        <v>368107200</v>
      </c>
      <c r="P44" s="91">
        <v>623186848</v>
      </c>
      <c r="Q44" s="91">
        <f t="shared" si="0"/>
        <v>4125383024</v>
      </c>
    </row>
    <row r="45" spans="1:17" x14ac:dyDescent="0.25">
      <c r="B45" s="98" t="s">
        <v>58</v>
      </c>
      <c r="C45" s="91">
        <v>7774354671</v>
      </c>
      <c r="D45" s="91">
        <v>7398811449</v>
      </c>
      <c r="E45" s="91">
        <v>0</v>
      </c>
      <c r="F45" s="91">
        <v>0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f t="shared" si="0"/>
        <v>0</v>
      </c>
    </row>
    <row r="46" spans="1:17" x14ac:dyDescent="0.25">
      <c r="B46" s="98" t="s">
        <v>59</v>
      </c>
      <c r="C46" s="91">
        <v>264239385</v>
      </c>
      <c r="D46" s="91">
        <v>291417234</v>
      </c>
      <c r="E46" s="91">
        <v>14166438</v>
      </c>
      <c r="F46" s="91">
        <v>13375776</v>
      </c>
      <c r="G46" s="91">
        <v>18653051</v>
      </c>
      <c r="H46" s="91">
        <v>15357056</v>
      </c>
      <c r="I46" s="91">
        <v>19508195</v>
      </c>
      <c r="J46" s="91">
        <v>17500305</v>
      </c>
      <c r="K46" s="91">
        <v>27806728</v>
      </c>
      <c r="L46" s="91">
        <v>27824950</v>
      </c>
      <c r="M46" s="91">
        <v>20379154</v>
      </c>
      <c r="N46" s="91">
        <v>27716403</v>
      </c>
      <c r="O46" s="91">
        <v>32890125</v>
      </c>
      <c r="P46" s="91">
        <v>36893360</v>
      </c>
      <c r="Q46" s="91">
        <f t="shared" si="0"/>
        <v>272071541</v>
      </c>
    </row>
    <row r="47" spans="1:17" x14ac:dyDescent="0.25">
      <c r="B47" s="98" t="s">
        <v>60</v>
      </c>
      <c r="C47" s="91">
        <v>3362776950</v>
      </c>
      <c r="D47" s="91">
        <v>3362776950</v>
      </c>
      <c r="E47" s="91">
        <v>185650286</v>
      </c>
      <c r="F47" s="91">
        <v>198763575</v>
      </c>
      <c r="G47" s="91">
        <v>220754055</v>
      </c>
      <c r="H47" s="91">
        <v>216024459</v>
      </c>
      <c r="I47" s="91">
        <v>181351737</v>
      </c>
      <c r="J47" s="91">
        <v>238642584</v>
      </c>
      <c r="K47" s="91">
        <v>305584983</v>
      </c>
      <c r="L47" s="91">
        <v>232470376</v>
      </c>
      <c r="M47" s="91">
        <v>220906359</v>
      </c>
      <c r="N47" s="91">
        <v>335165885</v>
      </c>
      <c r="O47" s="91">
        <v>288804381</v>
      </c>
      <c r="P47" s="91">
        <v>485888574</v>
      </c>
      <c r="Q47" s="91">
        <f t="shared" si="0"/>
        <v>3110007254</v>
      </c>
    </row>
    <row r="48" spans="1:17" x14ac:dyDescent="0.25">
      <c r="B48" s="98" t="s">
        <v>61</v>
      </c>
      <c r="C48" s="91">
        <v>161379501</v>
      </c>
      <c r="D48" s="91">
        <v>221813964</v>
      </c>
      <c r="E48" s="91">
        <v>5828404</v>
      </c>
      <c r="F48" s="91">
        <v>10024880</v>
      </c>
      <c r="G48" s="91">
        <v>15356889</v>
      </c>
      <c r="H48" s="91">
        <v>12097705</v>
      </c>
      <c r="I48" s="91">
        <v>8606253</v>
      </c>
      <c r="J48" s="91">
        <v>17424912</v>
      </c>
      <c r="K48" s="91">
        <v>17504476</v>
      </c>
      <c r="L48" s="91">
        <v>15057258</v>
      </c>
      <c r="M48" s="91">
        <v>21782620</v>
      </c>
      <c r="N48" s="91">
        <v>18219451</v>
      </c>
      <c r="O48" s="91">
        <v>29434502</v>
      </c>
      <c r="P48" s="91">
        <v>31041555</v>
      </c>
      <c r="Q48" s="91">
        <f t="shared" si="0"/>
        <v>202378905</v>
      </c>
    </row>
    <row r="49" spans="2:17" x14ac:dyDescent="0.25">
      <c r="B49" s="98" t="s">
        <v>81</v>
      </c>
      <c r="C49" s="91">
        <v>27622851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f t="shared" si="0"/>
        <v>0</v>
      </c>
    </row>
    <row r="50" spans="2:17" x14ac:dyDescent="0.25">
      <c r="B50" s="98" t="s">
        <v>62</v>
      </c>
      <c r="C50" s="91">
        <v>70081379</v>
      </c>
      <c r="D50" s="91">
        <v>69294349</v>
      </c>
      <c r="E50" s="91">
        <v>2631933</v>
      </c>
      <c r="F50" s="91">
        <v>3257181</v>
      </c>
      <c r="G50" s="91">
        <v>4858294</v>
      </c>
      <c r="H50" s="91">
        <v>5417960</v>
      </c>
      <c r="I50" s="91">
        <v>4369436</v>
      </c>
      <c r="J50" s="91">
        <v>5024963</v>
      </c>
      <c r="K50" s="91">
        <v>4044869</v>
      </c>
      <c r="L50" s="91">
        <v>6855626</v>
      </c>
      <c r="M50" s="91">
        <v>4768581</v>
      </c>
      <c r="N50" s="91">
        <v>5816795</v>
      </c>
      <c r="O50" s="91">
        <v>10535973</v>
      </c>
      <c r="P50" s="91">
        <v>7515319</v>
      </c>
      <c r="Q50" s="91">
        <f t="shared" si="0"/>
        <v>65096930</v>
      </c>
    </row>
    <row r="51" spans="2:17" x14ac:dyDescent="0.25">
      <c r="B51" s="98" t="s">
        <v>63</v>
      </c>
      <c r="C51" s="91">
        <v>167360446</v>
      </c>
      <c r="D51" s="91">
        <v>196151962</v>
      </c>
      <c r="E51" s="91">
        <v>9473316</v>
      </c>
      <c r="F51" s="91">
        <v>11232095</v>
      </c>
      <c r="G51" s="91">
        <v>11632624</v>
      </c>
      <c r="H51" s="91">
        <v>20662169</v>
      </c>
      <c r="I51" s="91">
        <v>10420719</v>
      </c>
      <c r="J51" s="91">
        <v>11623613</v>
      </c>
      <c r="K51" s="91">
        <v>11502106</v>
      </c>
      <c r="L51" s="91">
        <v>12512823</v>
      </c>
      <c r="M51" s="91">
        <v>11960807</v>
      </c>
      <c r="N51" s="91">
        <v>10457507</v>
      </c>
      <c r="O51" s="91">
        <v>28298043</v>
      </c>
      <c r="P51" s="91">
        <v>13640432</v>
      </c>
      <c r="Q51" s="91">
        <f t="shared" si="0"/>
        <v>163416254</v>
      </c>
    </row>
    <row r="52" spans="2:17" x14ac:dyDescent="0.25">
      <c r="B52" s="98" t="s">
        <v>64</v>
      </c>
      <c r="C52" s="91">
        <v>551669483</v>
      </c>
      <c r="D52" s="91">
        <v>637502343</v>
      </c>
      <c r="E52" s="91">
        <v>35145831</v>
      </c>
      <c r="F52" s="91">
        <v>39595151</v>
      </c>
      <c r="G52" s="91">
        <v>39513405</v>
      </c>
      <c r="H52" s="91">
        <v>37895818</v>
      </c>
      <c r="I52" s="91">
        <v>44334837</v>
      </c>
      <c r="J52" s="91">
        <v>44106066</v>
      </c>
      <c r="K52" s="91">
        <v>39639650</v>
      </c>
      <c r="L52" s="91">
        <v>40195514</v>
      </c>
      <c r="M52" s="91">
        <v>41192126</v>
      </c>
      <c r="N52" s="91">
        <v>46527670</v>
      </c>
      <c r="O52" s="91">
        <v>84335297</v>
      </c>
      <c r="P52" s="91">
        <v>71304050</v>
      </c>
      <c r="Q52" s="91">
        <f t="shared" si="0"/>
        <v>563785415</v>
      </c>
    </row>
    <row r="53" spans="2:17" x14ac:dyDescent="0.25">
      <c r="B53" s="98" t="s">
        <v>111</v>
      </c>
      <c r="C53" s="91">
        <v>275981915</v>
      </c>
      <c r="D53" s="91">
        <v>383135338</v>
      </c>
      <c r="E53" s="91">
        <v>11618168</v>
      </c>
      <c r="F53" s="91">
        <v>11984337</v>
      </c>
      <c r="G53" s="91">
        <v>23080399</v>
      </c>
      <c r="H53" s="91">
        <v>14241369</v>
      </c>
      <c r="I53" s="91">
        <v>28515400</v>
      </c>
      <c r="J53" s="91">
        <v>21530150</v>
      </c>
      <c r="K53" s="91">
        <v>19281349</v>
      </c>
      <c r="L53" s="91">
        <v>13656643</v>
      </c>
      <c r="M53" s="91">
        <v>21378340</v>
      </c>
      <c r="N53" s="91">
        <v>24385966</v>
      </c>
      <c r="O53" s="91">
        <v>29304613</v>
      </c>
      <c r="P53" s="91">
        <v>57069905</v>
      </c>
      <c r="Q53" s="91">
        <f t="shared" si="0"/>
        <v>276046639</v>
      </c>
    </row>
    <row r="54" spans="2:17" x14ac:dyDescent="0.25">
      <c r="B54" s="98" t="s">
        <v>112</v>
      </c>
      <c r="C54" s="91">
        <v>135648963</v>
      </c>
      <c r="D54" s="91">
        <v>158347294</v>
      </c>
      <c r="E54" s="91">
        <v>3425015</v>
      </c>
      <c r="F54" s="91">
        <v>4334048</v>
      </c>
      <c r="G54" s="91">
        <v>9105923</v>
      </c>
      <c r="H54" s="91">
        <v>15131949</v>
      </c>
      <c r="I54" s="91">
        <v>10006683</v>
      </c>
      <c r="J54" s="91">
        <v>9362503</v>
      </c>
      <c r="K54" s="91">
        <v>7273116</v>
      </c>
      <c r="L54" s="91">
        <v>9942781</v>
      </c>
      <c r="M54" s="91">
        <v>5743925</v>
      </c>
      <c r="N54" s="91">
        <v>7639437</v>
      </c>
      <c r="O54" s="91">
        <v>16845920</v>
      </c>
      <c r="P54" s="91">
        <v>18324109</v>
      </c>
      <c r="Q54" s="91">
        <f t="shared" si="0"/>
        <v>117135409</v>
      </c>
    </row>
    <row r="55" spans="2:17" x14ac:dyDescent="0.25">
      <c r="B55" s="98" t="s">
        <v>67</v>
      </c>
      <c r="C55" s="91">
        <v>275000000</v>
      </c>
      <c r="D55" s="91">
        <v>362327374</v>
      </c>
      <c r="E55" s="91">
        <v>14976703</v>
      </c>
      <c r="F55" s="91">
        <v>17410537</v>
      </c>
      <c r="G55" s="91">
        <v>19426509</v>
      </c>
      <c r="H55" s="91">
        <v>22230807</v>
      </c>
      <c r="I55" s="91">
        <v>19783263</v>
      </c>
      <c r="J55" s="91">
        <v>24383222</v>
      </c>
      <c r="K55" s="91">
        <v>19717047</v>
      </c>
      <c r="L55" s="91">
        <v>20758949</v>
      </c>
      <c r="M55" s="91">
        <v>20686351</v>
      </c>
      <c r="N55" s="91">
        <v>19847691</v>
      </c>
      <c r="O55" s="91">
        <v>30737308</v>
      </c>
      <c r="P55" s="91">
        <v>55124725</v>
      </c>
      <c r="Q55" s="91">
        <f t="shared" si="0"/>
        <v>285083112</v>
      </c>
    </row>
    <row r="56" spans="2:17" x14ac:dyDescent="0.25">
      <c r="B56" s="98" t="s">
        <v>68</v>
      </c>
      <c r="C56" s="91">
        <v>86127410</v>
      </c>
      <c r="D56" s="91">
        <v>102043476</v>
      </c>
      <c r="E56" s="91">
        <v>3830327</v>
      </c>
      <c r="F56" s="91">
        <v>9317592</v>
      </c>
      <c r="G56" s="91">
        <v>6446507</v>
      </c>
      <c r="H56" s="91">
        <v>6301481</v>
      </c>
      <c r="I56" s="91">
        <v>6265497</v>
      </c>
      <c r="J56" s="91">
        <v>6335890</v>
      </c>
      <c r="K56" s="91">
        <v>7698141</v>
      </c>
      <c r="L56" s="91">
        <v>7642929</v>
      </c>
      <c r="M56" s="91">
        <v>7025574</v>
      </c>
      <c r="N56" s="91">
        <v>10553988</v>
      </c>
      <c r="O56" s="91">
        <v>12903245</v>
      </c>
      <c r="P56" s="91">
        <v>11814913</v>
      </c>
      <c r="Q56" s="91">
        <f t="shared" si="0"/>
        <v>96136084</v>
      </c>
    </row>
    <row r="57" spans="2:17" x14ac:dyDescent="0.25">
      <c r="B57" s="98" t="s">
        <v>77</v>
      </c>
      <c r="C57" s="91">
        <v>209606416</v>
      </c>
      <c r="D57" s="91">
        <v>213077177</v>
      </c>
      <c r="E57" s="91">
        <v>0</v>
      </c>
      <c r="F57" s="91">
        <v>0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f t="shared" si="0"/>
        <v>0</v>
      </c>
    </row>
    <row r="58" spans="2:17" x14ac:dyDescent="0.25">
      <c r="B58" s="98" t="s">
        <v>82</v>
      </c>
      <c r="C58" s="91">
        <v>179037612</v>
      </c>
      <c r="D58" s="91">
        <v>182193878</v>
      </c>
      <c r="E58" s="91">
        <v>7163382</v>
      </c>
      <c r="F58" s="91">
        <v>10943052</v>
      </c>
      <c r="G58" s="91">
        <v>14357382</v>
      </c>
      <c r="H58" s="91">
        <v>9713918</v>
      </c>
      <c r="I58" s="91">
        <v>13232433</v>
      </c>
      <c r="J58" s="91">
        <v>10804414</v>
      </c>
      <c r="K58" s="91">
        <v>11802748</v>
      </c>
      <c r="L58" s="91">
        <v>10556228</v>
      </c>
      <c r="M58" s="91">
        <v>10786913</v>
      </c>
      <c r="N58" s="91">
        <v>17509131</v>
      </c>
      <c r="O58" s="91">
        <v>18040700</v>
      </c>
      <c r="P58" s="91">
        <v>20047668</v>
      </c>
      <c r="Q58" s="91">
        <f t="shared" si="0"/>
        <v>154957969</v>
      </c>
    </row>
    <row r="59" spans="2:17" x14ac:dyDescent="0.25">
      <c r="B59" s="98" t="s">
        <v>83</v>
      </c>
      <c r="C59" s="91">
        <v>218045399</v>
      </c>
      <c r="D59" s="91">
        <v>287914614</v>
      </c>
      <c r="E59" s="91">
        <v>11078650</v>
      </c>
      <c r="F59" s="91">
        <v>10697515</v>
      </c>
      <c r="G59" s="91">
        <v>13635717</v>
      </c>
      <c r="H59" s="91">
        <v>11997957</v>
      </c>
      <c r="I59" s="91">
        <v>13784506</v>
      </c>
      <c r="J59" s="91">
        <v>10452572</v>
      </c>
      <c r="K59" s="91">
        <v>11417056</v>
      </c>
      <c r="L59" s="91">
        <v>11918581</v>
      </c>
      <c r="M59" s="91">
        <v>10668188</v>
      </c>
      <c r="N59" s="91">
        <v>11583251</v>
      </c>
      <c r="O59" s="91">
        <v>19230832</v>
      </c>
      <c r="P59" s="91">
        <v>46898162</v>
      </c>
      <c r="Q59" s="91">
        <f t="shared" si="0"/>
        <v>183362987</v>
      </c>
    </row>
    <row r="60" spans="2:17" x14ac:dyDescent="0.25">
      <c r="B60" s="98" t="s">
        <v>84</v>
      </c>
      <c r="C60" s="91">
        <v>64021984</v>
      </c>
      <c r="D60" s="91">
        <v>93817535</v>
      </c>
      <c r="E60" s="91">
        <v>3619244</v>
      </c>
      <c r="F60" s="91">
        <v>3716087</v>
      </c>
      <c r="G60" s="91">
        <v>3763671</v>
      </c>
      <c r="H60" s="91">
        <v>3808392</v>
      </c>
      <c r="I60" s="91">
        <v>3776105</v>
      </c>
      <c r="J60" s="91">
        <v>3975946</v>
      </c>
      <c r="K60" s="91">
        <v>4444210</v>
      </c>
      <c r="L60" s="91">
        <v>4327098</v>
      </c>
      <c r="M60" s="91">
        <v>4040924</v>
      </c>
      <c r="N60" s="91">
        <v>3852124</v>
      </c>
      <c r="O60" s="91">
        <v>10217565</v>
      </c>
      <c r="P60" s="91">
        <v>4629819</v>
      </c>
      <c r="Q60" s="91">
        <f t="shared" si="0"/>
        <v>54171185</v>
      </c>
    </row>
    <row r="61" spans="2:17" x14ac:dyDescent="0.25">
      <c r="B61" s="98" t="s">
        <v>96</v>
      </c>
      <c r="C61" s="91">
        <v>12104000</v>
      </c>
      <c r="D61" s="91">
        <v>21361313</v>
      </c>
      <c r="E61" s="91">
        <v>945742</v>
      </c>
      <c r="F61" s="91">
        <v>945742</v>
      </c>
      <c r="G61" s="91">
        <v>1250690</v>
      </c>
      <c r="H61" s="91">
        <v>1087290</v>
      </c>
      <c r="I61" s="91">
        <v>1300616</v>
      </c>
      <c r="J61" s="91">
        <v>1448426</v>
      </c>
      <c r="K61" s="91">
        <v>1278484</v>
      </c>
      <c r="L61" s="91">
        <v>1091981</v>
      </c>
      <c r="M61" s="91">
        <v>1238474</v>
      </c>
      <c r="N61" s="91">
        <v>1909939</v>
      </c>
      <c r="O61" s="91">
        <v>2169012</v>
      </c>
      <c r="P61" s="91">
        <v>1604965</v>
      </c>
      <c r="Q61" s="91">
        <f t="shared" si="0"/>
        <v>16271361</v>
      </c>
    </row>
    <row r="62" spans="2:17" x14ac:dyDescent="0.25">
      <c r="B62" s="98" t="s">
        <v>85</v>
      </c>
      <c r="C62" s="91">
        <v>55500000</v>
      </c>
      <c r="D62" s="91">
        <v>61571275</v>
      </c>
      <c r="E62" s="91">
        <v>3094350</v>
      </c>
      <c r="F62" s="91">
        <v>3342471</v>
      </c>
      <c r="G62" s="91">
        <v>3900839</v>
      </c>
      <c r="H62" s="91">
        <v>3909411</v>
      </c>
      <c r="I62" s="91">
        <v>4110264</v>
      </c>
      <c r="J62" s="91">
        <v>4218312</v>
      </c>
      <c r="K62" s="91">
        <v>4412975</v>
      </c>
      <c r="L62" s="91">
        <v>4039641</v>
      </c>
      <c r="M62" s="91">
        <v>5598331</v>
      </c>
      <c r="N62" s="91">
        <v>3437444</v>
      </c>
      <c r="O62" s="91">
        <v>4837145</v>
      </c>
      <c r="P62" s="91">
        <v>10412345</v>
      </c>
      <c r="Q62" s="91">
        <f t="shared" si="0"/>
        <v>55313528</v>
      </c>
    </row>
    <row r="63" spans="2:17" x14ac:dyDescent="0.25">
      <c r="B63" s="98" t="s">
        <v>86</v>
      </c>
      <c r="C63" s="91">
        <v>59481116473</v>
      </c>
      <c r="D63" s="91">
        <v>72967244678</v>
      </c>
      <c r="E63" s="91">
        <v>3403069118</v>
      </c>
      <c r="F63" s="91">
        <v>4309422100</v>
      </c>
      <c r="G63" s="91">
        <v>4837679230</v>
      </c>
      <c r="H63" s="91">
        <v>3979075744</v>
      </c>
      <c r="I63" s="91">
        <v>4282119824</v>
      </c>
      <c r="J63" s="91">
        <v>5045306923</v>
      </c>
      <c r="K63" s="91">
        <v>5490993820</v>
      </c>
      <c r="L63" s="91">
        <v>4829107337</v>
      </c>
      <c r="M63" s="91">
        <v>5242727282</v>
      </c>
      <c r="N63" s="91">
        <v>5136727225</v>
      </c>
      <c r="O63" s="91">
        <v>5734762477</v>
      </c>
      <c r="P63" s="91">
        <v>9234275981</v>
      </c>
      <c r="Q63" s="91">
        <f t="shared" si="0"/>
        <v>61525267061</v>
      </c>
    </row>
    <row r="64" spans="2:17" x14ac:dyDescent="0.25">
      <c r="B64" s="11" t="s">
        <v>135</v>
      </c>
      <c r="C64" s="91">
        <v>59481116473</v>
      </c>
      <c r="D64" s="91">
        <v>72967244678</v>
      </c>
      <c r="E64" s="91">
        <v>3403069118</v>
      </c>
      <c r="F64" s="91">
        <v>4309422100</v>
      </c>
      <c r="G64" s="91">
        <v>4837679230</v>
      </c>
      <c r="H64" s="91">
        <v>3979075744</v>
      </c>
      <c r="I64" s="91">
        <v>4282119824</v>
      </c>
      <c r="J64" s="91">
        <v>5045306923</v>
      </c>
      <c r="K64" s="91">
        <v>5490993820</v>
      </c>
      <c r="L64" s="91">
        <v>4829107337</v>
      </c>
      <c r="M64" s="91">
        <v>5242727282</v>
      </c>
      <c r="N64" s="91">
        <v>5136727225</v>
      </c>
      <c r="O64" s="91">
        <v>5734762477</v>
      </c>
      <c r="P64" s="91">
        <v>9234275981</v>
      </c>
      <c r="Q64" s="91">
        <f t="shared" si="0"/>
        <v>61525267061</v>
      </c>
    </row>
    <row r="65" spans="2:17" x14ac:dyDescent="0.25">
      <c r="B65" s="97" t="s">
        <v>136</v>
      </c>
      <c r="C65" s="91">
        <v>50595308465</v>
      </c>
      <c r="D65" s="91">
        <v>64204118756</v>
      </c>
      <c r="E65" s="91">
        <v>3083450750</v>
      </c>
      <c r="F65" s="91">
        <v>3782275105</v>
      </c>
      <c r="G65" s="91">
        <v>4359254057</v>
      </c>
      <c r="H65" s="91">
        <v>3440534161</v>
      </c>
      <c r="I65" s="91">
        <v>3802493492</v>
      </c>
      <c r="J65" s="91">
        <v>4494352252</v>
      </c>
      <c r="K65" s="91">
        <v>4860422755</v>
      </c>
      <c r="L65" s="91">
        <v>4239778625</v>
      </c>
      <c r="M65" s="91">
        <v>4575974653</v>
      </c>
      <c r="N65" s="91">
        <v>4535601373</v>
      </c>
      <c r="O65" s="91">
        <v>5007252796</v>
      </c>
      <c r="P65" s="91">
        <v>8452686905</v>
      </c>
      <c r="Q65" s="91">
        <f t="shared" si="0"/>
        <v>54634076924</v>
      </c>
    </row>
    <row r="66" spans="2:17" x14ac:dyDescent="0.25">
      <c r="B66" s="97" t="s">
        <v>137</v>
      </c>
      <c r="C66" s="91">
        <v>549505409</v>
      </c>
      <c r="D66" s="91">
        <v>617960423</v>
      </c>
      <c r="E66" s="91">
        <v>33488951</v>
      </c>
      <c r="F66" s="91">
        <v>37645980</v>
      </c>
      <c r="G66" s="91">
        <v>35692247</v>
      </c>
      <c r="H66" s="91">
        <v>37384110</v>
      </c>
      <c r="I66" s="91">
        <v>41305147</v>
      </c>
      <c r="J66" s="91">
        <v>41689592</v>
      </c>
      <c r="K66" s="91">
        <v>53530366</v>
      </c>
      <c r="L66" s="91">
        <v>57558599</v>
      </c>
      <c r="M66" s="91">
        <v>50205001</v>
      </c>
      <c r="N66" s="91">
        <v>46608448</v>
      </c>
      <c r="O66" s="91">
        <v>77640793</v>
      </c>
      <c r="P66" s="91">
        <v>54926414</v>
      </c>
      <c r="Q66" s="91">
        <f t="shared" si="0"/>
        <v>567675648</v>
      </c>
    </row>
    <row r="67" spans="2:17" x14ac:dyDescent="0.25">
      <c r="B67" s="97" t="s">
        <v>138</v>
      </c>
      <c r="C67" s="91">
        <v>1285247245</v>
      </c>
      <c r="D67" s="91">
        <v>1393038688</v>
      </c>
      <c r="E67" s="91">
        <v>60097042</v>
      </c>
      <c r="F67" s="91">
        <v>83349679</v>
      </c>
      <c r="G67" s="91">
        <v>76599663</v>
      </c>
      <c r="H67" s="91">
        <v>86911063</v>
      </c>
      <c r="I67" s="91">
        <v>64392007</v>
      </c>
      <c r="J67" s="91">
        <v>82259409</v>
      </c>
      <c r="K67" s="91">
        <v>94791741</v>
      </c>
      <c r="L67" s="91">
        <v>93097818</v>
      </c>
      <c r="M67" s="91">
        <v>118936277</v>
      </c>
      <c r="N67" s="91">
        <v>82126978</v>
      </c>
      <c r="O67" s="91">
        <v>156139511</v>
      </c>
      <c r="P67" s="91">
        <v>111872392</v>
      </c>
      <c r="Q67" s="91">
        <f t="shared" si="0"/>
        <v>1110573580</v>
      </c>
    </row>
    <row r="68" spans="2:17" x14ac:dyDescent="0.25">
      <c r="B68" s="97" t="s">
        <v>139</v>
      </c>
      <c r="C68" s="91">
        <v>672407215</v>
      </c>
      <c r="D68" s="91">
        <v>713951984</v>
      </c>
      <c r="E68" s="91">
        <v>21158971</v>
      </c>
      <c r="F68" s="91">
        <v>38193749</v>
      </c>
      <c r="G68" s="91">
        <v>35003831</v>
      </c>
      <c r="H68" s="91">
        <v>31417311</v>
      </c>
      <c r="I68" s="91">
        <v>27312725</v>
      </c>
      <c r="J68" s="91">
        <v>34161848</v>
      </c>
      <c r="K68" s="91">
        <v>44327563</v>
      </c>
      <c r="L68" s="91">
        <v>47447464</v>
      </c>
      <c r="M68" s="91">
        <v>31237150</v>
      </c>
      <c r="N68" s="91">
        <v>43642815</v>
      </c>
      <c r="O68" s="91">
        <v>33442037</v>
      </c>
      <c r="P68" s="91">
        <v>73305554</v>
      </c>
      <c r="Q68" s="91">
        <f t="shared" si="0"/>
        <v>460651018</v>
      </c>
    </row>
    <row r="69" spans="2:17" x14ac:dyDescent="0.25">
      <c r="B69" s="97" t="s">
        <v>140</v>
      </c>
      <c r="C69" s="91">
        <v>919958447</v>
      </c>
      <c r="D69" s="91">
        <v>1009494149</v>
      </c>
      <c r="E69" s="91">
        <v>45613030</v>
      </c>
      <c r="F69" s="91">
        <v>79295198</v>
      </c>
      <c r="G69" s="91">
        <v>64192312</v>
      </c>
      <c r="H69" s="91">
        <v>88765479</v>
      </c>
      <c r="I69" s="91">
        <v>69188269</v>
      </c>
      <c r="J69" s="91">
        <v>101959861</v>
      </c>
      <c r="K69" s="91">
        <v>69835650</v>
      </c>
      <c r="L69" s="91">
        <v>76590793</v>
      </c>
      <c r="M69" s="91">
        <v>98796933</v>
      </c>
      <c r="N69" s="91">
        <v>73410273</v>
      </c>
      <c r="O69" s="91">
        <v>82827396</v>
      </c>
      <c r="P69" s="91">
        <v>124481666</v>
      </c>
      <c r="Q69" s="91">
        <f t="shared" si="0"/>
        <v>974956860</v>
      </c>
    </row>
    <row r="70" spans="2:17" x14ac:dyDescent="0.25">
      <c r="B70" s="97" t="s">
        <v>141</v>
      </c>
      <c r="C70" s="91">
        <v>819340755</v>
      </c>
      <c r="D70" s="91">
        <v>1087871517</v>
      </c>
      <c r="E70" s="91">
        <v>35655910</v>
      </c>
      <c r="F70" s="91">
        <v>84193195</v>
      </c>
      <c r="G70" s="91">
        <v>95946270</v>
      </c>
      <c r="H70" s="91">
        <v>71878430</v>
      </c>
      <c r="I70" s="91">
        <v>91097664</v>
      </c>
      <c r="J70" s="91">
        <v>91478112</v>
      </c>
      <c r="K70" s="91">
        <v>69404978</v>
      </c>
      <c r="L70" s="91">
        <v>74558140</v>
      </c>
      <c r="M70" s="91">
        <v>128244256</v>
      </c>
      <c r="N70" s="91">
        <v>93437971</v>
      </c>
      <c r="O70" s="91">
        <v>66661068</v>
      </c>
      <c r="P70" s="91">
        <v>136175492</v>
      </c>
      <c r="Q70" s="91">
        <f t="shared" si="0"/>
        <v>1038731486</v>
      </c>
    </row>
    <row r="71" spans="2:17" x14ac:dyDescent="0.25">
      <c r="B71" s="97" t="s">
        <v>142</v>
      </c>
      <c r="C71" s="91">
        <v>576947591</v>
      </c>
      <c r="D71" s="91">
        <v>712424091</v>
      </c>
      <c r="E71" s="91">
        <v>40985198</v>
      </c>
      <c r="F71" s="91">
        <v>44165157</v>
      </c>
      <c r="G71" s="91">
        <v>54322663</v>
      </c>
      <c r="H71" s="91">
        <v>47233853</v>
      </c>
      <c r="I71" s="91">
        <v>47134366</v>
      </c>
      <c r="J71" s="91">
        <v>62665856</v>
      </c>
      <c r="K71" s="91">
        <v>67135940</v>
      </c>
      <c r="L71" s="91">
        <v>50012130</v>
      </c>
      <c r="M71" s="91">
        <v>70250074</v>
      </c>
      <c r="N71" s="91">
        <v>54877519</v>
      </c>
      <c r="O71" s="91">
        <v>79925281</v>
      </c>
      <c r="P71" s="91">
        <v>60971204</v>
      </c>
      <c r="Q71" s="91">
        <f t="shared" si="0"/>
        <v>679679241</v>
      </c>
    </row>
    <row r="72" spans="2:17" x14ac:dyDescent="0.25">
      <c r="B72" s="97" t="s">
        <v>143</v>
      </c>
      <c r="C72" s="91">
        <v>728122071</v>
      </c>
      <c r="D72" s="91">
        <v>813461624</v>
      </c>
      <c r="E72" s="91">
        <v>35179032</v>
      </c>
      <c r="F72" s="91">
        <v>92291012</v>
      </c>
      <c r="G72" s="91">
        <v>43870980</v>
      </c>
      <c r="H72" s="91">
        <v>59169523</v>
      </c>
      <c r="I72" s="91">
        <v>57003294</v>
      </c>
      <c r="J72" s="91">
        <v>65372354</v>
      </c>
      <c r="K72" s="91">
        <v>73655628</v>
      </c>
      <c r="L72" s="91">
        <v>88323686</v>
      </c>
      <c r="M72" s="91">
        <v>55892887</v>
      </c>
      <c r="N72" s="91">
        <v>62565938</v>
      </c>
      <c r="O72" s="91">
        <v>89573988</v>
      </c>
      <c r="P72" s="91">
        <v>47414692</v>
      </c>
      <c r="Q72" s="91">
        <f t="shared" si="0"/>
        <v>770313014</v>
      </c>
    </row>
    <row r="73" spans="2:17" x14ac:dyDescent="0.25">
      <c r="B73" s="97" t="s">
        <v>144</v>
      </c>
      <c r="C73" s="91">
        <v>1930874589</v>
      </c>
      <c r="D73" s="91">
        <v>1962937730</v>
      </c>
      <c r="E73" s="91">
        <v>27254788</v>
      </c>
      <c r="F73" s="91">
        <v>38548447</v>
      </c>
      <c r="G73" s="91">
        <v>39865854</v>
      </c>
      <c r="H73" s="91">
        <v>88762531</v>
      </c>
      <c r="I73" s="91">
        <v>50977807</v>
      </c>
      <c r="J73" s="91">
        <v>41810859</v>
      </c>
      <c r="K73" s="91">
        <v>108071793</v>
      </c>
      <c r="L73" s="91">
        <v>60909455</v>
      </c>
      <c r="M73" s="91">
        <v>82042499</v>
      </c>
      <c r="N73" s="91">
        <v>115442905</v>
      </c>
      <c r="O73" s="91">
        <v>86275196</v>
      </c>
      <c r="P73" s="91">
        <v>129447412</v>
      </c>
      <c r="Q73" s="91">
        <f t="shared" si="0"/>
        <v>869409546</v>
      </c>
    </row>
    <row r="74" spans="2:17" x14ac:dyDescent="0.25">
      <c r="B74" s="97" t="s">
        <v>145</v>
      </c>
      <c r="C74" s="91">
        <v>205064566</v>
      </c>
      <c r="D74" s="91">
        <v>227866141</v>
      </c>
      <c r="E74" s="91">
        <v>7304046</v>
      </c>
      <c r="F74" s="91">
        <v>16138159</v>
      </c>
      <c r="G74" s="91">
        <v>19604086</v>
      </c>
      <c r="H74" s="91">
        <v>14305295</v>
      </c>
      <c r="I74" s="91">
        <v>15366666</v>
      </c>
      <c r="J74" s="91">
        <v>7487444</v>
      </c>
      <c r="K74" s="91">
        <v>27126844</v>
      </c>
      <c r="L74" s="91">
        <v>23733942</v>
      </c>
      <c r="M74" s="91">
        <v>12482704</v>
      </c>
      <c r="N74" s="91">
        <v>13039819</v>
      </c>
      <c r="O74" s="91">
        <v>15427607</v>
      </c>
      <c r="P74" s="91">
        <v>24615550</v>
      </c>
      <c r="Q74" s="91">
        <f t="shared" si="0"/>
        <v>196632162</v>
      </c>
    </row>
    <row r="75" spans="2:17" x14ac:dyDescent="0.25">
      <c r="B75" s="97" t="s">
        <v>146</v>
      </c>
      <c r="C75" s="91">
        <v>198340118</v>
      </c>
      <c r="D75" s="91">
        <v>224119576</v>
      </c>
      <c r="E75" s="91">
        <v>12881400</v>
      </c>
      <c r="F75" s="91">
        <v>13326420</v>
      </c>
      <c r="G75" s="91">
        <v>13327267</v>
      </c>
      <c r="H75" s="91">
        <v>12713988</v>
      </c>
      <c r="I75" s="91">
        <v>15848388</v>
      </c>
      <c r="J75" s="91">
        <v>22069337</v>
      </c>
      <c r="K75" s="91">
        <v>22690562</v>
      </c>
      <c r="L75" s="91">
        <v>17096686</v>
      </c>
      <c r="M75" s="91">
        <v>18664849</v>
      </c>
      <c r="N75" s="91">
        <v>15973185</v>
      </c>
      <c r="O75" s="91">
        <v>39596804</v>
      </c>
      <c r="P75" s="91">
        <v>18378700</v>
      </c>
      <c r="Q75" s="91">
        <f t="shared" ref="Q75:Q80" si="1">SUM(E75:P75)</f>
        <v>222567586</v>
      </c>
    </row>
    <row r="76" spans="2:17" x14ac:dyDescent="0.25">
      <c r="B76" s="97" t="s">
        <v>147</v>
      </c>
      <c r="C76" s="91">
        <v>1000000002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f t="shared" si="1"/>
        <v>0</v>
      </c>
    </row>
    <row r="77" spans="2:17" x14ac:dyDescent="0.25">
      <c r="B77" s="98" t="s">
        <v>87</v>
      </c>
      <c r="C77" s="91">
        <v>70370476</v>
      </c>
      <c r="D77" s="91">
        <v>82685137</v>
      </c>
      <c r="E77" s="91">
        <v>3466624</v>
      </c>
      <c r="F77" s="91">
        <v>3768301</v>
      </c>
      <c r="G77" s="91">
        <v>4923125</v>
      </c>
      <c r="H77" s="91">
        <v>7465059</v>
      </c>
      <c r="I77" s="91">
        <v>6210798</v>
      </c>
      <c r="J77" s="91">
        <v>4457508</v>
      </c>
      <c r="K77" s="91">
        <v>6446417</v>
      </c>
      <c r="L77" s="91">
        <v>7090832</v>
      </c>
      <c r="M77" s="91">
        <v>4695364</v>
      </c>
      <c r="N77" s="91">
        <v>5241216</v>
      </c>
      <c r="O77" s="91">
        <v>12548860</v>
      </c>
      <c r="P77" s="91">
        <v>4794710</v>
      </c>
      <c r="Q77" s="91">
        <f t="shared" si="1"/>
        <v>71108814</v>
      </c>
    </row>
    <row r="78" spans="2:17" x14ac:dyDescent="0.25">
      <c r="B78" s="98" t="s">
        <v>97</v>
      </c>
      <c r="C78" s="91">
        <v>1733518743</v>
      </c>
      <c r="D78" s="91">
        <v>2146569988</v>
      </c>
      <c r="E78" s="91">
        <v>40578864</v>
      </c>
      <c r="F78" s="91">
        <v>44408028</v>
      </c>
      <c r="G78" s="91">
        <v>92742183</v>
      </c>
      <c r="H78" s="91">
        <v>62998574</v>
      </c>
      <c r="I78" s="91">
        <v>90618361</v>
      </c>
      <c r="J78" s="91">
        <v>51251373</v>
      </c>
      <c r="K78" s="91">
        <v>58636106</v>
      </c>
      <c r="L78" s="91">
        <v>79474090</v>
      </c>
      <c r="M78" s="91">
        <v>63777157</v>
      </c>
      <c r="N78" s="91">
        <v>186662681</v>
      </c>
      <c r="O78" s="91">
        <v>70760629</v>
      </c>
      <c r="P78" s="91">
        <v>150686525</v>
      </c>
      <c r="Q78" s="91">
        <f t="shared" si="1"/>
        <v>992594571</v>
      </c>
    </row>
    <row r="79" spans="2:17" x14ac:dyDescent="0.25">
      <c r="B79" s="98" t="s">
        <v>107</v>
      </c>
      <c r="C79" s="91">
        <v>207154333</v>
      </c>
      <c r="D79" s="91">
        <v>390663236</v>
      </c>
      <c r="E79" s="91">
        <v>6060336</v>
      </c>
      <c r="F79" s="91">
        <v>8617808</v>
      </c>
      <c r="G79" s="91">
        <v>10401222</v>
      </c>
      <c r="H79" s="91">
        <v>9314460</v>
      </c>
      <c r="I79" s="91">
        <v>12614085</v>
      </c>
      <c r="J79" s="91">
        <v>14657575</v>
      </c>
      <c r="K79" s="91">
        <v>9558686</v>
      </c>
      <c r="L79" s="91">
        <v>9314165</v>
      </c>
      <c r="M79" s="91">
        <v>18935867</v>
      </c>
      <c r="N79" s="91">
        <v>8402980</v>
      </c>
      <c r="O79" s="91">
        <v>16207323</v>
      </c>
      <c r="P79" s="91">
        <v>66426582</v>
      </c>
      <c r="Q79" s="91">
        <f t="shared" si="1"/>
        <v>190511089</v>
      </c>
    </row>
    <row r="80" spans="2:17" x14ac:dyDescent="0.25">
      <c r="B80" s="98" t="s">
        <v>127</v>
      </c>
      <c r="C80" s="91">
        <v>176000000</v>
      </c>
      <c r="D80" s="91">
        <v>433429344</v>
      </c>
      <c r="E80" s="91">
        <v>5549174</v>
      </c>
      <c r="F80" s="91">
        <v>7741935</v>
      </c>
      <c r="G80" s="91">
        <v>47931190</v>
      </c>
      <c r="H80" s="91">
        <v>31245946</v>
      </c>
      <c r="I80" s="91">
        <v>31689304</v>
      </c>
      <c r="J80" s="91">
        <v>13802545</v>
      </c>
      <c r="K80" s="91">
        <v>39218254</v>
      </c>
      <c r="L80" s="91">
        <v>20207763</v>
      </c>
      <c r="M80" s="91">
        <v>35529621</v>
      </c>
      <c r="N80" s="91">
        <v>19244339</v>
      </c>
      <c r="O80" s="91">
        <v>24904326</v>
      </c>
      <c r="P80" s="91">
        <v>70206955</v>
      </c>
      <c r="Q80" s="91">
        <f t="shared" si="1"/>
        <v>347271352</v>
      </c>
    </row>
    <row r="81" spans="2:31" x14ac:dyDescent="0.25">
      <c r="B81" s="127" t="s">
        <v>128</v>
      </c>
      <c r="C81" s="96">
        <f>SUM(C10:C63)+SUM(C77:C80)</f>
        <v>122275026084</v>
      </c>
      <c r="D81" s="96">
        <f>SUM(D10:D63)+SUM(D77:D80)</f>
        <v>146253895857</v>
      </c>
      <c r="E81" s="116">
        <f>SUM(E10:E63)+SUM(E77:E80)</f>
        <v>4547170586</v>
      </c>
      <c r="F81" s="116">
        <f>SUM(F10:F63)+SUM(F77:F80)</f>
        <v>5671311015</v>
      </c>
      <c r="G81" s="116">
        <f>SUM(G10:G63)+SUM(G77:G80)</f>
        <v>6634842404</v>
      </c>
      <c r="H81" s="116">
        <f t="shared" ref="H81:P81" si="2">SUM(H10:H63)+SUM(H77:H80)</f>
        <v>6327766434</v>
      </c>
      <c r="I81" s="116">
        <f t="shared" si="2"/>
        <v>6177373546</v>
      </c>
      <c r="J81" s="116">
        <f t="shared" si="2"/>
        <v>7188063256</v>
      </c>
      <c r="K81" s="116">
        <f t="shared" si="2"/>
        <v>7508516901</v>
      </c>
      <c r="L81" s="116">
        <f t="shared" si="2"/>
        <v>6696330759</v>
      </c>
      <c r="M81" s="116">
        <f t="shared" si="2"/>
        <v>7877305506</v>
      </c>
      <c r="N81" s="116">
        <f t="shared" si="2"/>
        <v>7545955944</v>
      </c>
      <c r="O81" s="116">
        <f t="shared" si="2"/>
        <v>8317678088</v>
      </c>
      <c r="P81" s="116">
        <f t="shared" si="2"/>
        <v>13923555100</v>
      </c>
      <c r="Q81" s="116">
        <f>E81+F81+G81+H81+I81+J81+K81+L81+M81+N81+O81+P81</f>
        <v>88415869539</v>
      </c>
    </row>
    <row r="82" spans="2:31" x14ac:dyDescent="0.25">
      <c r="C82" s="47"/>
      <c r="D82" s="131"/>
      <c r="E82" s="131"/>
      <c r="F82" s="131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2:31" ht="17.25" x14ac:dyDescent="0.25">
      <c r="B83" s="127"/>
      <c r="C83" s="52"/>
      <c r="D83" s="132"/>
      <c r="E83" s="114" t="s">
        <v>10</v>
      </c>
      <c r="F83" s="114" t="s">
        <v>11</v>
      </c>
      <c r="G83" s="114" t="s">
        <v>12</v>
      </c>
      <c r="H83" s="114" t="s">
        <v>13</v>
      </c>
      <c r="I83" s="114" t="s">
        <v>14</v>
      </c>
      <c r="J83" s="114" t="s">
        <v>15</v>
      </c>
      <c r="K83" s="114" t="s">
        <v>16</v>
      </c>
      <c r="L83" s="114" t="s">
        <v>17</v>
      </c>
      <c r="M83" s="114" t="s">
        <v>18</v>
      </c>
      <c r="N83" s="114" t="s">
        <v>19</v>
      </c>
      <c r="O83" s="114" t="s">
        <v>20</v>
      </c>
      <c r="P83" s="114" t="s">
        <v>21</v>
      </c>
      <c r="Q83" s="128" t="s">
        <v>22</v>
      </c>
    </row>
    <row r="84" spans="2:31" s="105" customFormat="1" x14ac:dyDescent="0.25">
      <c r="B84" s="104" t="s">
        <v>105</v>
      </c>
      <c r="C84" s="91">
        <v>10000000</v>
      </c>
      <c r="D84" s="91">
        <v>10000000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  <c r="M84" s="91">
        <v>0</v>
      </c>
      <c r="N84" s="91">
        <v>0</v>
      </c>
      <c r="O84" s="91">
        <v>0</v>
      </c>
      <c r="P84" s="91">
        <v>0</v>
      </c>
      <c r="Q84" s="91">
        <f t="shared" ref="Q84:Q93" si="3">SUM(E84:P84)</f>
        <v>0</v>
      </c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</row>
    <row r="85" spans="2:31" s="105" customFormat="1" x14ac:dyDescent="0.25">
      <c r="B85" s="104" t="s">
        <v>149</v>
      </c>
      <c r="C85" s="91">
        <v>0</v>
      </c>
      <c r="D85" s="91">
        <v>1946499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1">
        <v>0</v>
      </c>
      <c r="K85" s="91">
        <v>607200</v>
      </c>
      <c r="L85" s="91">
        <v>328900</v>
      </c>
      <c r="M85" s="91">
        <v>0</v>
      </c>
      <c r="N85" s="91">
        <v>0</v>
      </c>
      <c r="O85" s="91">
        <v>0</v>
      </c>
      <c r="P85" s="91">
        <v>0</v>
      </c>
      <c r="Q85" s="91">
        <f>SUM(E85:P85)</f>
        <v>936100</v>
      </c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</row>
    <row r="86" spans="2:31" s="105" customFormat="1" x14ac:dyDescent="0.25">
      <c r="B86" s="104" t="s">
        <v>34</v>
      </c>
      <c r="C86" s="91">
        <v>10000000</v>
      </c>
      <c r="D86" s="91">
        <v>10000000</v>
      </c>
      <c r="E86" s="91">
        <v>0</v>
      </c>
      <c r="F86" s="91">
        <v>0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1">
        <v>0</v>
      </c>
      <c r="M86" s="91">
        <v>0</v>
      </c>
      <c r="N86" s="91">
        <v>0</v>
      </c>
      <c r="O86" s="91">
        <v>0</v>
      </c>
      <c r="P86" s="91">
        <v>0</v>
      </c>
      <c r="Q86" s="91">
        <f t="shared" si="3"/>
        <v>0</v>
      </c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</row>
    <row r="87" spans="2:31" s="105" customFormat="1" x14ac:dyDescent="0.25">
      <c r="B87" s="104" t="s">
        <v>36</v>
      </c>
      <c r="C87" s="91">
        <v>60685674</v>
      </c>
      <c r="D87" s="91">
        <v>60685674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f t="shared" si="3"/>
        <v>0</v>
      </c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</row>
    <row r="88" spans="2:31" s="105" customFormat="1" x14ac:dyDescent="0.25">
      <c r="B88" s="104" t="s">
        <v>41</v>
      </c>
      <c r="C88" s="91">
        <v>1000000</v>
      </c>
      <c r="D88" s="91">
        <v>1000000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101952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f t="shared" si="3"/>
        <v>101952</v>
      </c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</row>
    <row r="89" spans="2:31" s="105" customFormat="1" x14ac:dyDescent="0.25">
      <c r="B89" s="104" t="s">
        <v>48</v>
      </c>
      <c r="C89" s="91">
        <v>1000000000</v>
      </c>
      <c r="D89" s="91">
        <v>600000000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f t="shared" si="3"/>
        <v>0</v>
      </c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</row>
    <row r="90" spans="2:31" s="105" customFormat="1" x14ac:dyDescent="0.25">
      <c r="B90" s="104" t="s">
        <v>51</v>
      </c>
      <c r="C90" s="91">
        <v>2500000</v>
      </c>
      <c r="D90" s="91">
        <v>27600000</v>
      </c>
      <c r="E90" s="91">
        <v>0</v>
      </c>
      <c r="F90" s="91">
        <v>0</v>
      </c>
      <c r="G90" s="91">
        <v>0</v>
      </c>
      <c r="H90" s="91">
        <v>0</v>
      </c>
      <c r="I90" s="91">
        <v>3902954.45</v>
      </c>
      <c r="J90" s="91">
        <v>0</v>
      </c>
      <c r="K90" s="91">
        <v>33630</v>
      </c>
      <c r="L90" s="91">
        <v>0</v>
      </c>
      <c r="M90" s="91">
        <v>0</v>
      </c>
      <c r="N90" s="91">
        <v>0</v>
      </c>
      <c r="O90" s="91">
        <v>0</v>
      </c>
      <c r="P90" s="91">
        <v>0</v>
      </c>
      <c r="Q90" s="91">
        <f t="shared" si="3"/>
        <v>3936584.45</v>
      </c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</row>
    <row r="91" spans="2:31" s="105" customFormat="1" x14ac:dyDescent="0.25">
      <c r="B91" s="104" t="s">
        <v>57</v>
      </c>
      <c r="C91" s="91">
        <v>55000000</v>
      </c>
      <c r="D91" s="91">
        <v>55000000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f t="shared" si="3"/>
        <v>0</v>
      </c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</row>
    <row r="92" spans="2:31" s="105" customFormat="1" x14ac:dyDescent="0.25">
      <c r="B92" s="104" t="s">
        <v>58</v>
      </c>
      <c r="C92" s="91">
        <v>1328308604</v>
      </c>
      <c r="D92" s="91">
        <v>1328308604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f t="shared" si="3"/>
        <v>0</v>
      </c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</row>
    <row r="93" spans="2:31" s="105" customFormat="1" x14ac:dyDescent="0.25">
      <c r="B93" s="104" t="s">
        <v>97</v>
      </c>
      <c r="C93" s="91">
        <v>0</v>
      </c>
      <c r="D93" s="91">
        <v>370000000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f t="shared" si="3"/>
        <v>0</v>
      </c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</row>
    <row r="94" spans="2:31" x14ac:dyDescent="0.25">
      <c r="B94" s="127" t="s">
        <v>129</v>
      </c>
      <c r="C94" s="96">
        <f>SUM(C84:C93)</f>
        <v>2467494278</v>
      </c>
      <c r="D94" s="96">
        <f>SUM(D84:D93)</f>
        <v>2464540777</v>
      </c>
      <c r="E94" s="92">
        <f>SUM(E84:E93)</f>
        <v>0</v>
      </c>
      <c r="F94" s="92">
        <f t="shared" ref="F94:O94" si="4">SUM(F84:F93)</f>
        <v>0</v>
      </c>
      <c r="G94" s="92">
        <f t="shared" si="4"/>
        <v>0</v>
      </c>
      <c r="H94" s="92">
        <f t="shared" si="4"/>
        <v>0</v>
      </c>
      <c r="I94" s="92">
        <f t="shared" si="4"/>
        <v>3902954.45</v>
      </c>
      <c r="J94" s="92">
        <f t="shared" si="4"/>
        <v>0</v>
      </c>
      <c r="K94" s="92">
        <f t="shared" si="4"/>
        <v>742782</v>
      </c>
      <c r="L94" s="92">
        <f t="shared" si="4"/>
        <v>328900</v>
      </c>
      <c r="M94" s="92">
        <f t="shared" si="4"/>
        <v>0</v>
      </c>
      <c r="N94" s="92">
        <f t="shared" si="4"/>
        <v>0</v>
      </c>
      <c r="O94" s="92">
        <f t="shared" si="4"/>
        <v>0</v>
      </c>
      <c r="P94" s="92">
        <f t="shared" ref="P94" si="5">SUM(P84:P92)</f>
        <v>0</v>
      </c>
      <c r="Q94" s="92">
        <f>SUM(E94:P94)</f>
        <v>4974636.45</v>
      </c>
    </row>
    <row r="95" spans="2:31" x14ac:dyDescent="0.25">
      <c r="C95" s="47"/>
      <c r="D95" s="4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</row>
    <row r="96" spans="2:31" x14ac:dyDescent="0.25">
      <c r="B96" s="127" t="s">
        <v>130</v>
      </c>
      <c r="C96" s="96">
        <f t="shared" ref="C96:Q96" si="6">C81+C94</f>
        <v>124742520362</v>
      </c>
      <c r="D96" s="96">
        <f t="shared" si="6"/>
        <v>148718436634</v>
      </c>
      <c r="E96" s="92">
        <f t="shared" si="6"/>
        <v>4547170586</v>
      </c>
      <c r="F96" s="92">
        <f t="shared" si="6"/>
        <v>5671311015</v>
      </c>
      <c r="G96" s="92">
        <f t="shared" si="6"/>
        <v>6634842404</v>
      </c>
      <c r="H96" s="92">
        <f t="shared" si="6"/>
        <v>6327766434</v>
      </c>
      <c r="I96" s="92">
        <f t="shared" si="6"/>
        <v>6181276500.4499998</v>
      </c>
      <c r="J96" s="92">
        <f t="shared" si="6"/>
        <v>7188063256</v>
      </c>
      <c r="K96" s="92">
        <f t="shared" si="6"/>
        <v>7509259683</v>
      </c>
      <c r="L96" s="92">
        <f t="shared" si="6"/>
        <v>6696659659</v>
      </c>
      <c r="M96" s="92">
        <f t="shared" si="6"/>
        <v>7877305506</v>
      </c>
      <c r="N96" s="92">
        <f t="shared" si="6"/>
        <v>7545955944</v>
      </c>
      <c r="O96" s="92">
        <f t="shared" si="6"/>
        <v>8317678088</v>
      </c>
      <c r="P96" s="92">
        <f t="shared" si="6"/>
        <v>13923555100</v>
      </c>
      <c r="Q96" s="92">
        <f t="shared" si="6"/>
        <v>88420844175.449997</v>
      </c>
    </row>
    <row r="97" spans="2:17" x14ac:dyDescent="0.25">
      <c r="B97" s="106" t="s">
        <v>160</v>
      </c>
      <c r="C97" s="84"/>
      <c r="D97" s="84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4"/>
    </row>
    <row r="98" spans="2:17" x14ac:dyDescent="0.25">
      <c r="B98" s="89" t="s">
        <v>159</v>
      </c>
      <c r="C98" s="108"/>
      <c r="D98" s="135"/>
      <c r="E98" s="136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</row>
    <row r="99" spans="2:17" x14ac:dyDescent="0.25">
      <c r="B99" s="110" t="s">
        <v>134</v>
      </c>
      <c r="C99" s="75"/>
    </row>
    <row r="101" spans="2:17" x14ac:dyDescent="0.25"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</row>
    <row r="102" spans="2:17" x14ac:dyDescent="0.25">
      <c r="C102" s="87"/>
      <c r="M102" s="77"/>
    </row>
    <row r="107" spans="2:17" x14ac:dyDescent="0.25">
      <c r="M107" s="113"/>
    </row>
  </sheetData>
  <mergeCells count="6">
    <mergeCell ref="B2:P2"/>
    <mergeCell ref="B3:P3"/>
    <mergeCell ref="B4:P4"/>
    <mergeCell ref="B5:P5"/>
    <mergeCell ref="B8:B9"/>
    <mergeCell ref="E8:Q8"/>
  </mergeCells>
  <printOptions horizontalCentered="1" verticalCentered="1"/>
  <pageMargins left="0" right="0" top="0" bottom="0" header="0" footer="0"/>
  <pageSetup paperSize="5"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671F-2A98-4FA2-BDEA-3360A8208BFF}">
  <sheetPr>
    <pageSetUpPr fitToPage="1"/>
  </sheetPr>
  <dimension ref="A1:V105"/>
  <sheetViews>
    <sheetView showGridLines="0" tabSelected="1" zoomScaleNormal="100" workbookViewId="0">
      <selection activeCell="T90" sqref="T90"/>
    </sheetView>
  </sheetViews>
  <sheetFormatPr baseColWidth="10" defaultColWidth="9.140625" defaultRowHeight="15" x14ac:dyDescent="0.25"/>
  <cols>
    <col min="1" max="1" width="14.140625" style="35" customWidth="1"/>
    <col min="2" max="2" width="86.42578125" style="35" customWidth="1"/>
    <col min="3" max="3" width="20.7109375" style="35" customWidth="1"/>
    <col min="4" max="8" width="14.28515625" style="35" customWidth="1"/>
    <col min="9" max="15" width="14.28515625" style="35" hidden="1" customWidth="1"/>
    <col min="16" max="16" width="17.85546875" style="35" bestFit="1" customWidth="1"/>
    <col min="17" max="17" width="9.140625" style="35"/>
    <col min="18" max="18" width="16.140625" style="35" bestFit="1" customWidth="1"/>
    <col min="19" max="16384" width="9.140625" style="35"/>
  </cols>
  <sheetData>
    <row r="1" spans="2:17" s="1" customFormat="1" x14ac:dyDescent="0.25">
      <c r="B1" s="34"/>
    </row>
    <row r="2" spans="2:17" s="1" customFormat="1" ht="28.5" x14ac:dyDescent="0.25">
      <c r="B2" s="141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2:17" s="1" customFormat="1" ht="21" x14ac:dyDescent="0.25">
      <c r="B3" s="146" t="s">
        <v>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</row>
    <row r="4" spans="2:17" s="1" customFormat="1" ht="15.75" x14ac:dyDescent="0.25">
      <c r="B4" s="142" t="s">
        <v>2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2:17" s="1" customFormat="1" ht="15.75" x14ac:dyDescent="0.25">
      <c r="B5" s="142" t="s">
        <v>3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</row>
    <row r="6" spans="2:17" s="1" customFormat="1" x14ac:dyDescent="0.25">
      <c r="B6" s="34"/>
    </row>
    <row r="7" spans="2:17" s="1" customFormat="1" x14ac:dyDescent="0.25">
      <c r="B7" s="140" t="s">
        <v>161</v>
      </c>
      <c r="C7" s="27"/>
      <c r="P7" s="33" t="s">
        <v>5</v>
      </c>
    </row>
    <row r="8" spans="2:17" ht="21.75" customHeight="1" x14ac:dyDescent="0.25">
      <c r="B8" s="169" t="s">
        <v>6</v>
      </c>
      <c r="C8" s="123" t="s">
        <v>150</v>
      </c>
      <c r="D8" s="171" t="s">
        <v>9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</row>
    <row r="9" spans="2:17" s="51" customFormat="1" x14ac:dyDescent="0.25">
      <c r="B9" s="170"/>
      <c r="C9" s="124" t="s">
        <v>152</v>
      </c>
      <c r="D9" s="17" t="s">
        <v>10</v>
      </c>
      <c r="E9" s="17" t="s">
        <v>11</v>
      </c>
      <c r="F9" s="17" t="s">
        <v>12</v>
      </c>
      <c r="G9" s="17" t="s">
        <v>13</v>
      </c>
      <c r="H9" s="17" t="s">
        <v>14</v>
      </c>
      <c r="I9" s="17" t="s">
        <v>15</v>
      </c>
      <c r="J9" s="17" t="s">
        <v>16</v>
      </c>
      <c r="K9" s="17" t="s">
        <v>17</v>
      </c>
      <c r="L9" s="17" t="s">
        <v>18</v>
      </c>
      <c r="M9" s="17" t="s">
        <v>19</v>
      </c>
      <c r="N9" s="17" t="s">
        <v>20</v>
      </c>
      <c r="O9" s="17" t="s">
        <v>21</v>
      </c>
      <c r="P9" s="17" t="s">
        <v>22</v>
      </c>
    </row>
    <row r="10" spans="2:17" x14ac:dyDescent="0.25">
      <c r="B10" s="98" t="s">
        <v>23</v>
      </c>
      <c r="C10" s="91">
        <v>501555814</v>
      </c>
      <c r="D10" s="91">
        <v>20317518.530000001</v>
      </c>
      <c r="E10" s="91">
        <v>33011647.349999994</v>
      </c>
      <c r="F10" s="91">
        <v>29684128.809999995</v>
      </c>
      <c r="G10" s="91">
        <v>28912208.519999996</v>
      </c>
      <c r="H10" s="91">
        <v>40080897.600000009</v>
      </c>
      <c r="I10" s="91">
        <v>0</v>
      </c>
      <c r="J10" s="91">
        <v>0</v>
      </c>
      <c r="K10" s="91">
        <v>0</v>
      </c>
      <c r="L10" s="91">
        <v>0</v>
      </c>
      <c r="M10" s="91">
        <v>0</v>
      </c>
      <c r="N10" s="91">
        <v>0</v>
      </c>
      <c r="O10" s="91">
        <v>0</v>
      </c>
      <c r="P10" s="91">
        <f>SUM(D10:O10)</f>
        <v>152006400.81</v>
      </c>
    </row>
    <row r="11" spans="2:17" x14ac:dyDescent="0.25">
      <c r="B11" s="98" t="s">
        <v>24</v>
      </c>
      <c r="C11" s="91">
        <v>55682724</v>
      </c>
      <c r="D11" s="91">
        <v>2088289.7399999998</v>
      </c>
      <c r="E11" s="91">
        <v>5439294.4500000002</v>
      </c>
      <c r="F11" s="91">
        <v>5430537.7999999989</v>
      </c>
      <c r="G11" s="91">
        <v>4618699.33</v>
      </c>
      <c r="H11" s="91">
        <v>6406558.1300000008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f t="shared" ref="P11:P79" si="0">SUM(D11:O11)</f>
        <v>23983379.450000003</v>
      </c>
      <c r="Q11" s="91"/>
    </row>
    <row r="12" spans="2:17" x14ac:dyDescent="0.25">
      <c r="B12" s="98" t="s">
        <v>105</v>
      </c>
      <c r="C12" s="91">
        <v>1780799783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f t="shared" si="0"/>
        <v>0</v>
      </c>
    </row>
    <row r="13" spans="2:17" x14ac:dyDescent="0.25">
      <c r="B13" s="98" t="s">
        <v>26</v>
      </c>
      <c r="C13" s="91">
        <v>616792804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f t="shared" si="0"/>
        <v>0</v>
      </c>
    </row>
    <row r="14" spans="2:17" x14ac:dyDescent="0.25">
      <c r="B14" s="98" t="s">
        <v>27</v>
      </c>
      <c r="C14" s="91">
        <v>180167111</v>
      </c>
      <c r="D14" s="91">
        <v>12124759.27</v>
      </c>
      <c r="E14" s="91">
        <v>11772464.709999999</v>
      </c>
      <c r="F14" s="91">
        <v>21273859.460000001</v>
      </c>
      <c r="G14" s="91">
        <v>19618084.300000004</v>
      </c>
      <c r="H14" s="91">
        <v>12464285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f t="shared" si="0"/>
        <v>77253452.74000001</v>
      </c>
    </row>
    <row r="15" spans="2:17" x14ac:dyDescent="0.25">
      <c r="B15" s="98" t="s">
        <v>28</v>
      </c>
      <c r="C15" s="91">
        <v>2008317326</v>
      </c>
      <c r="D15" s="91">
        <v>111807418.45999999</v>
      </c>
      <c r="E15" s="91">
        <v>224221306.62</v>
      </c>
      <c r="F15" s="91">
        <v>261537305.94</v>
      </c>
      <c r="G15" s="91">
        <v>157000110.38</v>
      </c>
      <c r="H15" s="91">
        <v>139069189.33000001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</v>
      </c>
      <c r="P15" s="91">
        <f t="shared" si="0"/>
        <v>893635330.73000002</v>
      </c>
    </row>
    <row r="16" spans="2:17" x14ac:dyDescent="0.25">
      <c r="B16" s="98" t="s">
        <v>29</v>
      </c>
      <c r="C16" s="91">
        <v>71925496</v>
      </c>
      <c r="D16" s="91">
        <v>2864010.27</v>
      </c>
      <c r="E16" s="91">
        <v>2881138.77</v>
      </c>
      <c r="F16" s="91">
        <v>2921518.42</v>
      </c>
      <c r="G16" s="91">
        <v>2849462.1700000004</v>
      </c>
      <c r="H16" s="91">
        <v>3057462.17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f t="shared" si="0"/>
        <v>14573591.800000001</v>
      </c>
    </row>
    <row r="17" spans="2:18" x14ac:dyDescent="0.25">
      <c r="B17" s="98" t="s">
        <v>30</v>
      </c>
      <c r="C17" s="91">
        <v>20352056</v>
      </c>
      <c r="D17" s="91">
        <v>1037246.49</v>
      </c>
      <c r="E17" s="91">
        <v>1441666.99</v>
      </c>
      <c r="F17" s="91">
        <v>1377938.14</v>
      </c>
      <c r="G17" s="91">
        <v>1383092.59</v>
      </c>
      <c r="H17" s="91">
        <v>1439432.9600000002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f t="shared" si="0"/>
        <v>6679377.1699999999</v>
      </c>
    </row>
    <row r="18" spans="2:18" x14ac:dyDescent="0.25">
      <c r="B18" s="98" t="s">
        <v>31</v>
      </c>
      <c r="C18" s="91">
        <v>6206972381</v>
      </c>
      <c r="D18" s="91">
        <v>132202741.11999997</v>
      </c>
      <c r="E18" s="91">
        <v>173265831.93000001</v>
      </c>
      <c r="F18" s="91">
        <v>873581904.27999997</v>
      </c>
      <c r="G18" s="91">
        <v>534453998.94999999</v>
      </c>
      <c r="H18" s="91">
        <v>751877069.13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f t="shared" si="0"/>
        <v>2465381545.4099998</v>
      </c>
    </row>
    <row r="19" spans="2:18" x14ac:dyDescent="0.25">
      <c r="B19" s="98" t="s">
        <v>32</v>
      </c>
      <c r="C19" s="91">
        <v>144144665</v>
      </c>
      <c r="D19" s="91">
        <v>7119216.9700000016</v>
      </c>
      <c r="E19" s="91">
        <v>7210770.29</v>
      </c>
      <c r="F19" s="91">
        <v>7423345.7300000004</v>
      </c>
      <c r="G19" s="91">
        <v>9022338.7400000002</v>
      </c>
      <c r="H19" s="91">
        <v>9016862.8900000006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f t="shared" si="0"/>
        <v>39792534.620000005</v>
      </c>
    </row>
    <row r="20" spans="2:18" x14ac:dyDescent="0.25">
      <c r="B20" s="98" t="s">
        <v>33</v>
      </c>
      <c r="C20" s="91">
        <v>155000000</v>
      </c>
      <c r="D20" s="91">
        <v>5966386.9899999993</v>
      </c>
      <c r="E20" s="91">
        <v>6753961.040000001</v>
      </c>
      <c r="F20" s="91">
        <v>10641095.409999998</v>
      </c>
      <c r="G20" s="91">
        <v>10846696.689999999</v>
      </c>
      <c r="H20" s="91">
        <v>8033039.5199999996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f t="shared" si="0"/>
        <v>42241179.649999991</v>
      </c>
      <c r="R20" s="87"/>
    </row>
    <row r="21" spans="2:18" x14ac:dyDescent="0.25">
      <c r="B21" s="98" t="s">
        <v>34</v>
      </c>
      <c r="C21" s="91">
        <v>1047817385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f t="shared" si="0"/>
        <v>0</v>
      </c>
    </row>
    <row r="22" spans="2:18" x14ac:dyDescent="0.25">
      <c r="B22" s="98" t="s">
        <v>35</v>
      </c>
      <c r="C22" s="91">
        <v>617073784</v>
      </c>
      <c r="D22" s="91">
        <v>35211990.800000004</v>
      </c>
      <c r="E22" s="91">
        <v>65736093.119999997</v>
      </c>
      <c r="F22" s="91">
        <v>42341431.670000002</v>
      </c>
      <c r="G22" s="91">
        <v>39656689.489999995</v>
      </c>
      <c r="H22" s="91">
        <v>68948513.670000002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f t="shared" si="0"/>
        <v>251894718.75</v>
      </c>
    </row>
    <row r="23" spans="2:18" x14ac:dyDescent="0.25">
      <c r="B23" s="98" t="s">
        <v>36</v>
      </c>
      <c r="C23" s="91">
        <v>10384558818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f t="shared" si="0"/>
        <v>0</v>
      </c>
    </row>
    <row r="24" spans="2:18" x14ac:dyDescent="0.25">
      <c r="B24" s="98" t="s">
        <v>37</v>
      </c>
      <c r="C24" s="91">
        <v>134578000</v>
      </c>
      <c r="D24" s="91">
        <v>5243417.16</v>
      </c>
      <c r="E24" s="91">
        <v>5743217.9299999997</v>
      </c>
      <c r="F24" s="91">
        <v>10310342.389999999</v>
      </c>
      <c r="G24" s="91">
        <v>7422542.4899999993</v>
      </c>
      <c r="H24" s="91">
        <v>10544113.699999999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f t="shared" si="0"/>
        <v>39263633.669999994</v>
      </c>
    </row>
    <row r="25" spans="2:18" x14ac:dyDescent="0.25">
      <c r="B25" s="98" t="s">
        <v>93</v>
      </c>
      <c r="C25" s="91">
        <v>4595434107</v>
      </c>
      <c r="D25" s="91">
        <v>197301343.95000002</v>
      </c>
      <c r="E25" s="91">
        <v>29220492.639999997</v>
      </c>
      <c r="F25" s="91">
        <v>115910192.64</v>
      </c>
      <c r="G25" s="91">
        <v>85493614.430000007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f t="shared" si="0"/>
        <v>427925643.66000003</v>
      </c>
    </row>
    <row r="26" spans="2:18" x14ac:dyDescent="0.25">
      <c r="B26" s="98" t="s">
        <v>38</v>
      </c>
      <c r="C26" s="91">
        <v>346967148</v>
      </c>
      <c r="D26" s="91">
        <v>21215948.589999996</v>
      </c>
      <c r="E26" s="91">
        <v>23110180.729999997</v>
      </c>
      <c r="F26" s="91">
        <v>24892520.899999999</v>
      </c>
      <c r="G26" s="91">
        <v>23029123.299999997</v>
      </c>
      <c r="H26" s="91">
        <v>22859759.630000003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f t="shared" si="0"/>
        <v>115107533.15000001</v>
      </c>
    </row>
    <row r="27" spans="2:18" x14ac:dyDescent="0.25">
      <c r="B27" s="98" t="s">
        <v>39</v>
      </c>
      <c r="C27" s="91">
        <v>62000000</v>
      </c>
      <c r="D27" s="91">
        <v>3488222.0300000003</v>
      </c>
      <c r="E27" s="91">
        <v>3536833.3900000006</v>
      </c>
      <c r="F27" s="91">
        <v>5961776.5000000009</v>
      </c>
      <c r="G27" s="91">
        <v>6821719.04</v>
      </c>
      <c r="H27" s="91">
        <v>4787730.1500000004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f t="shared" si="0"/>
        <v>24596281.109999999</v>
      </c>
    </row>
    <row r="28" spans="2:18" x14ac:dyDescent="0.25">
      <c r="B28" s="98" t="s">
        <v>40</v>
      </c>
      <c r="C28" s="91">
        <v>109440625</v>
      </c>
      <c r="D28" s="91">
        <v>3918435.4</v>
      </c>
      <c r="E28" s="91">
        <v>6644745.0600000005</v>
      </c>
      <c r="F28" s="91">
        <v>7769240.71</v>
      </c>
      <c r="G28" s="91">
        <v>8904744.9299999997</v>
      </c>
      <c r="H28" s="91">
        <v>7345966.2599999988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f t="shared" si="0"/>
        <v>34583132.359999999</v>
      </c>
    </row>
    <row r="29" spans="2:18" x14ac:dyDescent="0.25">
      <c r="B29" s="98" t="s">
        <v>41</v>
      </c>
      <c r="C29" s="91">
        <v>582091328</v>
      </c>
      <c r="D29" s="91">
        <v>28461157.93</v>
      </c>
      <c r="E29" s="91">
        <v>33645519.469999999</v>
      </c>
      <c r="F29" s="91">
        <v>29256558.18</v>
      </c>
      <c r="G29" s="91">
        <v>52903933.729999989</v>
      </c>
      <c r="H29" s="91">
        <v>37496576.899999999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f t="shared" si="0"/>
        <v>181763746.21000001</v>
      </c>
    </row>
    <row r="30" spans="2:18" x14ac:dyDescent="0.25">
      <c r="B30" s="98" t="s">
        <v>94</v>
      </c>
      <c r="C30" s="91">
        <v>374522262</v>
      </c>
      <c r="D30" s="91">
        <v>21191266.109999999</v>
      </c>
      <c r="E30" s="91">
        <v>24034316.869999997</v>
      </c>
      <c r="F30" s="91">
        <v>28733849.77</v>
      </c>
      <c r="G30" s="91">
        <v>28138591.550000001</v>
      </c>
      <c r="H30" s="91">
        <v>27593422.199999999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f t="shared" si="0"/>
        <v>129691446.5</v>
      </c>
    </row>
    <row r="31" spans="2:18" x14ac:dyDescent="0.25">
      <c r="B31" s="98" t="s">
        <v>43</v>
      </c>
      <c r="C31" s="91">
        <v>30000000</v>
      </c>
      <c r="D31" s="91">
        <v>1026310.5100000001</v>
      </c>
      <c r="E31" s="91">
        <v>2127613.7200000002</v>
      </c>
      <c r="F31" s="91">
        <v>4814099.0600000005</v>
      </c>
      <c r="G31" s="91">
        <v>2163467.2999999998</v>
      </c>
      <c r="H31" s="91">
        <v>1935687.13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f t="shared" si="0"/>
        <v>12067177.719999999</v>
      </c>
    </row>
    <row r="32" spans="2:18" x14ac:dyDescent="0.25">
      <c r="B32" s="98" t="s">
        <v>44</v>
      </c>
      <c r="C32" s="91">
        <v>601403578</v>
      </c>
      <c r="D32" s="91">
        <v>0</v>
      </c>
      <c r="E32" s="91">
        <v>3446285.58</v>
      </c>
      <c r="F32" s="91">
        <v>3878417.7</v>
      </c>
      <c r="G32" s="91">
        <v>4355762.88</v>
      </c>
      <c r="H32" s="91">
        <v>5205782.92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f t="shared" si="0"/>
        <v>16886249.079999998</v>
      </c>
    </row>
    <row r="33" spans="1:16" x14ac:dyDescent="0.25">
      <c r="B33" s="98" t="s">
        <v>45</v>
      </c>
      <c r="C33" s="91">
        <v>1255002445</v>
      </c>
      <c r="D33" s="91">
        <v>39101104.129999995</v>
      </c>
      <c r="E33" s="91">
        <v>40151482.350000001</v>
      </c>
      <c r="F33" s="91">
        <v>40656204.609999999</v>
      </c>
      <c r="G33" s="91">
        <v>39576684.070000008</v>
      </c>
      <c r="H33" s="91">
        <v>40119671.640000001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f t="shared" si="0"/>
        <v>199605146.80000001</v>
      </c>
    </row>
    <row r="34" spans="1:16" x14ac:dyDescent="0.25">
      <c r="B34" s="98" t="s">
        <v>106</v>
      </c>
      <c r="C34" s="91">
        <v>349157841</v>
      </c>
      <c r="D34" s="91">
        <v>18084704.68</v>
      </c>
      <c r="E34" s="91">
        <v>19511740.779999997</v>
      </c>
      <c r="F34" s="91">
        <v>22262327.969999999</v>
      </c>
      <c r="G34" s="91">
        <v>24633083.989999998</v>
      </c>
      <c r="H34" s="91">
        <v>38887183.409999989</v>
      </c>
      <c r="I34" s="91"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f t="shared" si="0"/>
        <v>123379040.82999998</v>
      </c>
    </row>
    <row r="35" spans="1:16" x14ac:dyDescent="0.25">
      <c r="B35" s="98" t="s">
        <v>95</v>
      </c>
      <c r="C35" s="91">
        <v>3494270000</v>
      </c>
      <c r="D35" s="91">
        <v>0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f t="shared" si="0"/>
        <v>0</v>
      </c>
    </row>
    <row r="36" spans="1:16" x14ac:dyDescent="0.25">
      <c r="A36" s="53"/>
      <c r="B36" s="98" t="s">
        <v>47</v>
      </c>
      <c r="C36" s="91">
        <v>306979786</v>
      </c>
      <c r="D36" s="91">
        <v>16394367.66</v>
      </c>
      <c r="E36" s="91">
        <v>18298214.050000001</v>
      </c>
      <c r="F36" s="91">
        <v>18326393.129999999</v>
      </c>
      <c r="G36" s="91">
        <v>20296753.890000001</v>
      </c>
      <c r="H36" s="91">
        <v>19074368.830000002</v>
      </c>
      <c r="I36" s="91"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f t="shared" si="0"/>
        <v>92390097.560000002</v>
      </c>
    </row>
    <row r="37" spans="1:16" x14ac:dyDescent="0.25">
      <c r="A37" s="53"/>
      <c r="B37" s="98" t="s">
        <v>48</v>
      </c>
      <c r="C37" s="91">
        <v>238079323</v>
      </c>
      <c r="D37" s="91">
        <v>14708913.710000001</v>
      </c>
      <c r="E37" s="91">
        <v>17933370.800000001</v>
      </c>
      <c r="F37" s="91">
        <v>33701975.200000003</v>
      </c>
      <c r="G37" s="91">
        <v>16955191.879999999</v>
      </c>
      <c r="H37" s="91">
        <v>18056173.670000002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f t="shared" si="0"/>
        <v>101355625.26000001</v>
      </c>
    </row>
    <row r="38" spans="1:16" x14ac:dyDescent="0.25">
      <c r="B38" s="98" t="s">
        <v>50</v>
      </c>
      <c r="C38" s="91">
        <v>27303900</v>
      </c>
      <c r="D38" s="91">
        <v>919849.19</v>
      </c>
      <c r="E38" s="91">
        <v>0</v>
      </c>
      <c r="F38" s="91">
        <v>3058206.64</v>
      </c>
      <c r="G38" s="91">
        <v>1051045.83</v>
      </c>
      <c r="H38" s="91">
        <v>2133035.37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f t="shared" si="0"/>
        <v>7162137.0300000003</v>
      </c>
    </row>
    <row r="39" spans="1:16" x14ac:dyDescent="0.25">
      <c r="B39" s="98" t="s">
        <v>51</v>
      </c>
      <c r="C39" s="91">
        <v>310196527</v>
      </c>
      <c r="D39" s="91">
        <v>9102286.3499999996</v>
      </c>
      <c r="E39" s="91">
        <v>11878765.23</v>
      </c>
      <c r="F39" s="91">
        <v>20625122.66</v>
      </c>
      <c r="G39" s="91">
        <v>12040324.720000001</v>
      </c>
      <c r="H39" s="91">
        <v>16533505.969999999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f t="shared" si="0"/>
        <v>70180004.929999992</v>
      </c>
    </row>
    <row r="40" spans="1:16" x14ac:dyDescent="0.25">
      <c r="B40" s="98" t="s">
        <v>52</v>
      </c>
      <c r="C40" s="91">
        <v>1510783124</v>
      </c>
      <c r="D40" s="91">
        <v>57395601.600000001</v>
      </c>
      <c r="E40" s="91">
        <v>101145322.46999998</v>
      </c>
      <c r="F40" s="91">
        <v>114704983.10000002</v>
      </c>
      <c r="G40" s="91">
        <v>88179167.799999982</v>
      </c>
      <c r="H40" s="91">
        <v>131828288.5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f t="shared" si="0"/>
        <v>493253363.47000003</v>
      </c>
    </row>
    <row r="41" spans="1:16" x14ac:dyDescent="0.25">
      <c r="B41" s="98" t="s">
        <v>54</v>
      </c>
      <c r="C41" s="91">
        <v>158671257</v>
      </c>
      <c r="D41" s="91">
        <v>9189115.7400000002</v>
      </c>
      <c r="E41" s="91">
        <v>10495084.830000002</v>
      </c>
      <c r="F41" s="91">
        <v>14777088.350000001</v>
      </c>
      <c r="G41" s="91">
        <v>10824776.149999999</v>
      </c>
      <c r="H41" s="91">
        <v>11810165.220000001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f t="shared" si="0"/>
        <v>57096230.289999999</v>
      </c>
    </row>
    <row r="42" spans="1:16" x14ac:dyDescent="0.25">
      <c r="B42" s="98" t="s">
        <v>110</v>
      </c>
      <c r="C42" s="91">
        <v>4702271422</v>
      </c>
      <c r="D42" s="91">
        <v>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f t="shared" si="0"/>
        <v>0</v>
      </c>
    </row>
    <row r="43" spans="1:16" x14ac:dyDescent="0.25">
      <c r="B43" s="98" t="s">
        <v>56</v>
      </c>
      <c r="C43" s="91">
        <v>26090970</v>
      </c>
      <c r="D43" s="91">
        <v>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f t="shared" si="0"/>
        <v>0</v>
      </c>
    </row>
    <row r="44" spans="1:16" x14ac:dyDescent="0.25">
      <c r="B44" s="98" t="s">
        <v>57</v>
      </c>
      <c r="C44" s="91">
        <v>7267707370</v>
      </c>
      <c r="D44" s="91">
        <v>237865368.03</v>
      </c>
      <c r="E44" s="91">
        <v>261377575.72</v>
      </c>
      <c r="F44" s="91">
        <v>240986270.25999999</v>
      </c>
      <c r="G44" s="91">
        <v>264146951.25999999</v>
      </c>
      <c r="H44" s="91">
        <v>402467891.69000006</v>
      </c>
      <c r="I44" s="91">
        <v>0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f t="shared" si="0"/>
        <v>1406844056.96</v>
      </c>
    </row>
    <row r="45" spans="1:16" x14ac:dyDescent="0.25">
      <c r="B45" s="98" t="s">
        <v>58</v>
      </c>
      <c r="C45" s="91">
        <v>7693749671</v>
      </c>
      <c r="D45" s="91">
        <v>0</v>
      </c>
      <c r="E45" s="91">
        <v>0</v>
      </c>
      <c r="F45" s="91">
        <v>0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f t="shared" si="0"/>
        <v>0</v>
      </c>
    </row>
    <row r="46" spans="1:16" x14ac:dyDescent="0.25">
      <c r="B46" s="98" t="s">
        <v>59</v>
      </c>
      <c r="C46" s="91">
        <v>314639385</v>
      </c>
      <c r="D46" s="91">
        <v>17219977.590000004</v>
      </c>
      <c r="E46" s="91">
        <v>18855360.409999996</v>
      </c>
      <c r="F46" s="91">
        <v>23921173.429999996</v>
      </c>
      <c r="G46" s="91">
        <v>25827487.129999999</v>
      </c>
      <c r="H46" s="91">
        <v>33087532.169999998</v>
      </c>
      <c r="I46" s="91">
        <v>0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f t="shared" si="0"/>
        <v>118911530.72999999</v>
      </c>
    </row>
    <row r="47" spans="1:16" x14ac:dyDescent="0.25">
      <c r="B47" s="98" t="s">
        <v>60</v>
      </c>
      <c r="C47" s="91">
        <v>4924577702</v>
      </c>
      <c r="D47" s="91">
        <v>229455062.90999997</v>
      </c>
      <c r="E47" s="91">
        <v>399401466.22000003</v>
      </c>
      <c r="F47" s="91">
        <v>268353633.61999995</v>
      </c>
      <c r="G47" s="91">
        <v>282182655.7899999</v>
      </c>
      <c r="H47" s="91">
        <v>260315474.73000005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f t="shared" si="0"/>
        <v>1439708293.27</v>
      </c>
    </row>
    <row r="48" spans="1:16" x14ac:dyDescent="0.25">
      <c r="B48" s="98" t="s">
        <v>61</v>
      </c>
      <c r="C48" s="91">
        <v>224695000</v>
      </c>
      <c r="D48" s="91">
        <v>9487533.1699999981</v>
      </c>
      <c r="E48" s="91">
        <v>16712842.960000001</v>
      </c>
      <c r="F48" s="91">
        <v>14842490.049999999</v>
      </c>
      <c r="G48" s="91">
        <v>14962863.970000001</v>
      </c>
      <c r="H48" s="91">
        <v>16712375.510000002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f t="shared" si="0"/>
        <v>72718105.659999996</v>
      </c>
    </row>
    <row r="49" spans="2:16" x14ac:dyDescent="0.25">
      <c r="B49" s="98" t="s">
        <v>62</v>
      </c>
      <c r="C49" s="91">
        <v>70201379</v>
      </c>
      <c r="D49" s="91">
        <v>3095533.7</v>
      </c>
      <c r="E49" s="91">
        <v>5116391.7299999995</v>
      </c>
      <c r="F49" s="91">
        <v>5739876.4799999995</v>
      </c>
      <c r="G49" s="91">
        <v>5211612.6900000004</v>
      </c>
      <c r="H49" s="91">
        <v>6740893.129999999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f t="shared" si="0"/>
        <v>25904307.73</v>
      </c>
    </row>
    <row r="50" spans="2:16" x14ac:dyDescent="0.25">
      <c r="B50" s="98" t="s">
        <v>63</v>
      </c>
      <c r="C50" s="91">
        <v>168360446</v>
      </c>
      <c r="D50" s="91">
        <v>9749648.8499999996</v>
      </c>
      <c r="E50" s="91">
        <v>10574021.85</v>
      </c>
      <c r="F50" s="91">
        <v>12128189.039999999</v>
      </c>
      <c r="G50" s="91">
        <v>10236922.98</v>
      </c>
      <c r="H50" s="91">
        <v>20316275.600000001</v>
      </c>
      <c r="I50" s="91">
        <v>0</v>
      </c>
      <c r="J50" s="91">
        <v>0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f t="shared" si="0"/>
        <v>63005058.32</v>
      </c>
    </row>
    <row r="51" spans="2:16" x14ac:dyDescent="0.25">
      <c r="B51" s="98" t="s">
        <v>64</v>
      </c>
      <c r="C51" s="91">
        <v>616669483</v>
      </c>
      <c r="D51" s="91">
        <v>38634232.840000004</v>
      </c>
      <c r="E51" s="91">
        <v>47194793.199999996</v>
      </c>
      <c r="F51" s="91">
        <v>42486300.879999995</v>
      </c>
      <c r="G51" s="91">
        <v>49099182.050000004</v>
      </c>
      <c r="H51" s="91">
        <v>53659604.599999994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f t="shared" si="0"/>
        <v>231074113.56999999</v>
      </c>
    </row>
    <row r="52" spans="2:16" x14ac:dyDescent="0.25">
      <c r="B52" s="98" t="s">
        <v>111</v>
      </c>
      <c r="C52" s="91">
        <v>294009971</v>
      </c>
      <c r="D52" s="91">
        <v>13578047.880000001</v>
      </c>
      <c r="E52" s="91">
        <v>11525986.970000001</v>
      </c>
      <c r="F52" s="91">
        <v>22556789.100000001</v>
      </c>
      <c r="G52" s="91">
        <v>32715130.25</v>
      </c>
      <c r="H52" s="91">
        <v>15840650.089999996</v>
      </c>
      <c r="I52" s="91">
        <v>0</v>
      </c>
      <c r="J52" s="91">
        <v>0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f t="shared" si="0"/>
        <v>96216604.289999992</v>
      </c>
    </row>
    <row r="53" spans="2:16" x14ac:dyDescent="0.25">
      <c r="B53" s="98" t="s">
        <v>112</v>
      </c>
      <c r="C53" s="91">
        <v>135648963</v>
      </c>
      <c r="D53" s="91">
        <v>4628866.6500000004</v>
      </c>
      <c r="E53" s="91">
        <v>6126597.870000001</v>
      </c>
      <c r="F53" s="91">
        <v>9099326</v>
      </c>
      <c r="G53" s="91">
        <v>14643223.700000001</v>
      </c>
      <c r="H53" s="91">
        <v>20624768.840000004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f>SUM(D53:O53)</f>
        <v>55122783.06000001</v>
      </c>
    </row>
    <row r="54" spans="2:16" x14ac:dyDescent="0.25">
      <c r="B54" s="98" t="s">
        <v>67</v>
      </c>
      <c r="C54" s="91">
        <v>358591686</v>
      </c>
      <c r="D54" s="91">
        <v>19304428.710000001</v>
      </c>
      <c r="E54" s="91">
        <v>26714124.310000002</v>
      </c>
      <c r="F54" s="91">
        <v>23861875.029999994</v>
      </c>
      <c r="G54" s="91">
        <v>24036321.119999997</v>
      </c>
      <c r="H54" s="91">
        <v>33796916.089999996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f t="shared" si="0"/>
        <v>127713665.25999999</v>
      </c>
    </row>
    <row r="55" spans="2:16" x14ac:dyDescent="0.25">
      <c r="B55" s="98" t="s">
        <v>68</v>
      </c>
      <c r="C55" s="91">
        <v>96161475</v>
      </c>
      <c r="D55" s="91">
        <v>3741957.42</v>
      </c>
      <c r="E55" s="91">
        <v>8798887.5999999996</v>
      </c>
      <c r="F55" s="91">
        <v>7253711.5099999998</v>
      </c>
      <c r="G55" s="91">
        <v>7312698.6100000003</v>
      </c>
      <c r="H55" s="91">
        <v>8855618.2700000014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f>SUM(D55:O55)</f>
        <v>35962873.410000004</v>
      </c>
    </row>
    <row r="56" spans="2:16" x14ac:dyDescent="0.25">
      <c r="B56" s="98" t="s">
        <v>77</v>
      </c>
      <c r="C56" s="91">
        <v>228263180</v>
      </c>
      <c r="D56" s="91">
        <v>0</v>
      </c>
      <c r="E56" s="91">
        <v>127179.92</v>
      </c>
      <c r="F56" s="91">
        <v>21499489.419999998</v>
      </c>
      <c r="G56" s="91">
        <v>16151620.520000001</v>
      </c>
      <c r="H56" s="91">
        <v>14696522.98</v>
      </c>
      <c r="I56" s="91">
        <v>0</v>
      </c>
      <c r="J56" s="91">
        <v>0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f t="shared" si="0"/>
        <v>52474812.840000004</v>
      </c>
    </row>
    <row r="57" spans="2:16" x14ac:dyDescent="0.25">
      <c r="B57" s="98" t="s">
        <v>82</v>
      </c>
      <c r="C57" s="91">
        <v>179353239</v>
      </c>
      <c r="D57" s="91">
        <v>8671757.3399999999</v>
      </c>
      <c r="E57" s="91">
        <v>11567453.420000002</v>
      </c>
      <c r="F57" s="91">
        <v>13802753.02</v>
      </c>
      <c r="G57" s="91">
        <v>11126736.960000001</v>
      </c>
      <c r="H57" s="91">
        <v>10737754.889999999</v>
      </c>
      <c r="I57" s="91">
        <v>0</v>
      </c>
      <c r="J57" s="91">
        <v>0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f t="shared" si="0"/>
        <v>55906455.630000003</v>
      </c>
    </row>
    <row r="58" spans="2:16" x14ac:dyDescent="0.25">
      <c r="B58" s="98" t="s">
        <v>83</v>
      </c>
      <c r="C58" s="91">
        <v>224343743</v>
      </c>
      <c r="D58" s="91">
        <v>5811549.5799999982</v>
      </c>
      <c r="E58" s="91">
        <v>17122479.370000001</v>
      </c>
      <c r="F58" s="91">
        <v>13352709.999999998</v>
      </c>
      <c r="G58" s="91">
        <v>20518663.600000001</v>
      </c>
      <c r="H58" s="91">
        <v>15967663.99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f t="shared" si="0"/>
        <v>72773066.539999992</v>
      </c>
    </row>
    <row r="59" spans="2:16" x14ac:dyDescent="0.25">
      <c r="B59" s="98" t="s">
        <v>84</v>
      </c>
      <c r="C59" s="91">
        <v>72826675</v>
      </c>
      <c r="D59" s="91">
        <v>2954957.88</v>
      </c>
      <c r="E59" s="91">
        <v>3146745.9099999997</v>
      </c>
      <c r="F59" s="91">
        <v>3302704.79</v>
      </c>
      <c r="G59" s="91">
        <v>3726656.08</v>
      </c>
      <c r="H59" s="91">
        <v>4004552.0599999996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f t="shared" si="0"/>
        <v>17135616.719999999</v>
      </c>
    </row>
    <row r="60" spans="2:16" x14ac:dyDescent="0.25">
      <c r="B60" s="98" t="s">
        <v>96</v>
      </c>
      <c r="C60" s="91">
        <v>17000000</v>
      </c>
      <c r="D60" s="91">
        <v>1029667</v>
      </c>
      <c r="E60" s="91">
        <v>1100857.6200000001</v>
      </c>
      <c r="F60" s="91">
        <v>1682583.45</v>
      </c>
      <c r="G60" s="91">
        <v>1161590.94</v>
      </c>
      <c r="H60" s="91">
        <v>1189019.4899999998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f t="shared" si="0"/>
        <v>6163718.5</v>
      </c>
    </row>
    <row r="61" spans="2:16" x14ac:dyDescent="0.25">
      <c r="B61" s="98" t="s">
        <v>85</v>
      </c>
      <c r="C61" s="91">
        <v>64500000</v>
      </c>
      <c r="D61" s="91">
        <v>3027491.73</v>
      </c>
      <c r="E61" s="91">
        <v>3212251.95</v>
      </c>
      <c r="F61" s="91">
        <v>4272437.9799999995</v>
      </c>
      <c r="G61" s="91">
        <v>3575058.8299999996</v>
      </c>
      <c r="H61" s="91">
        <v>5905333.2300000004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f t="shared" si="0"/>
        <v>19992573.719999999</v>
      </c>
    </row>
    <row r="62" spans="2:16" x14ac:dyDescent="0.25">
      <c r="B62" s="98" t="s">
        <v>86</v>
      </c>
      <c r="C62" s="91">
        <v>73798410445</v>
      </c>
      <c r="D62" s="91">
        <v>4236181398</v>
      </c>
      <c r="E62" s="91">
        <v>4972042873.2200012</v>
      </c>
      <c r="F62" s="91">
        <v>5856662955.1299982</v>
      </c>
      <c r="G62" s="91">
        <v>5380802291.3999996</v>
      </c>
      <c r="H62" s="91">
        <v>5401100968.0899992</v>
      </c>
      <c r="I62" s="91">
        <v>0</v>
      </c>
      <c r="J62" s="91">
        <v>0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f t="shared" si="0"/>
        <v>25846790485.84</v>
      </c>
    </row>
    <row r="63" spans="2:16" x14ac:dyDescent="0.25">
      <c r="B63" s="11" t="s">
        <v>135</v>
      </c>
      <c r="C63" s="91">
        <v>73798410445</v>
      </c>
      <c r="D63" s="91">
        <v>4236181398</v>
      </c>
      <c r="E63" s="91">
        <v>4972042873.2200012</v>
      </c>
      <c r="F63" s="91">
        <v>5856662955.1299982</v>
      </c>
      <c r="G63" s="91">
        <v>5380802291.3999996</v>
      </c>
      <c r="H63" s="91">
        <v>5401100968.0899992</v>
      </c>
      <c r="I63" s="91">
        <v>0</v>
      </c>
      <c r="J63" s="91">
        <v>0</v>
      </c>
      <c r="K63" s="91">
        <v>0</v>
      </c>
      <c r="L63" s="91">
        <v>0</v>
      </c>
      <c r="M63" s="91">
        <v>0</v>
      </c>
      <c r="N63" s="91">
        <v>0</v>
      </c>
      <c r="O63" s="91">
        <v>0</v>
      </c>
      <c r="P63" s="91">
        <f t="shared" si="0"/>
        <v>25846790485.84</v>
      </c>
    </row>
    <row r="64" spans="2:16" x14ac:dyDescent="0.25">
      <c r="B64" s="97" t="s">
        <v>136</v>
      </c>
      <c r="C64" s="91">
        <v>61270792067</v>
      </c>
      <c r="D64" s="91">
        <v>3787271808.4299998</v>
      </c>
      <c r="E64" s="91">
        <v>4230077656.6900001</v>
      </c>
      <c r="F64" s="91">
        <v>5050080022.2600002</v>
      </c>
      <c r="G64" s="91">
        <v>4566846417.9099998</v>
      </c>
      <c r="H64" s="91">
        <v>4654075508.6900005</v>
      </c>
      <c r="I64" s="91">
        <v>0</v>
      </c>
      <c r="J64" s="91">
        <v>0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>
        <f t="shared" si="0"/>
        <v>22288351413.980003</v>
      </c>
    </row>
    <row r="65" spans="2:22" x14ac:dyDescent="0.25">
      <c r="B65" s="97" t="s">
        <v>137</v>
      </c>
      <c r="C65" s="91">
        <v>674698941</v>
      </c>
      <c r="D65" s="91">
        <v>46558290.99000001</v>
      </c>
      <c r="E65" s="91">
        <v>44922514.420000002</v>
      </c>
      <c r="F65" s="91">
        <v>39643389.870000005</v>
      </c>
      <c r="G65" s="91">
        <v>47377946.130000003</v>
      </c>
      <c r="H65" s="91">
        <v>49345274.689999998</v>
      </c>
      <c r="I65" s="91">
        <v>0</v>
      </c>
      <c r="J65" s="91">
        <v>0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f t="shared" si="0"/>
        <v>227847416.10000002</v>
      </c>
    </row>
    <row r="66" spans="2:22" x14ac:dyDescent="0.25">
      <c r="B66" s="97" t="s">
        <v>138</v>
      </c>
      <c r="C66" s="91">
        <v>1649258689</v>
      </c>
      <c r="D66" s="91">
        <v>83912362.969999999</v>
      </c>
      <c r="E66" s="91">
        <v>78941532.489999995</v>
      </c>
      <c r="F66" s="91">
        <v>97241011.160000011</v>
      </c>
      <c r="G66" s="91">
        <v>114345685.54999998</v>
      </c>
      <c r="H66" s="91">
        <v>83067279.270000011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f t="shared" si="0"/>
        <v>457507871.43999994</v>
      </c>
    </row>
    <row r="67" spans="2:22" x14ac:dyDescent="0.25">
      <c r="B67" s="97" t="s">
        <v>139</v>
      </c>
      <c r="C67" s="91">
        <v>770258960</v>
      </c>
      <c r="D67" s="91">
        <v>27382925.149999999</v>
      </c>
      <c r="E67" s="91">
        <v>50176858.629999995</v>
      </c>
      <c r="F67" s="91">
        <v>39081215.629999995</v>
      </c>
      <c r="G67" s="91">
        <v>32991143.559999999</v>
      </c>
      <c r="H67" s="91">
        <v>41757080.140000001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f t="shared" si="0"/>
        <v>191389223.11000001</v>
      </c>
    </row>
    <row r="68" spans="2:22" x14ac:dyDescent="0.25">
      <c r="B68" s="97" t="s">
        <v>140</v>
      </c>
      <c r="C68" s="91">
        <v>1254783844</v>
      </c>
      <c r="D68" s="91">
        <v>61398653.990000002</v>
      </c>
      <c r="E68" s="91">
        <v>75675845.680000022</v>
      </c>
      <c r="F68" s="91">
        <v>71204940.250000015</v>
      </c>
      <c r="G68" s="91">
        <v>93228361.289999992</v>
      </c>
      <c r="H68" s="91">
        <v>71673301.250000015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f t="shared" si="0"/>
        <v>373181102.46000004</v>
      </c>
    </row>
    <row r="69" spans="2:22" x14ac:dyDescent="0.25">
      <c r="B69" s="97" t="s">
        <v>141</v>
      </c>
      <c r="C69" s="91">
        <v>1349970650</v>
      </c>
      <c r="D69" s="91">
        <v>42222086.219999999</v>
      </c>
      <c r="E69" s="91">
        <v>78485911.239999995</v>
      </c>
      <c r="F69" s="91">
        <v>85011615.88000001</v>
      </c>
      <c r="G69" s="91">
        <v>112733870.41999999</v>
      </c>
      <c r="H69" s="91">
        <v>123871501.84000003</v>
      </c>
      <c r="I69" s="91">
        <v>0</v>
      </c>
      <c r="J69" s="91">
        <v>0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f t="shared" si="0"/>
        <v>442324985.60000002</v>
      </c>
    </row>
    <row r="70" spans="2:22" x14ac:dyDescent="0.25">
      <c r="B70" s="97" t="s">
        <v>142</v>
      </c>
      <c r="C70" s="91">
        <v>830132841</v>
      </c>
      <c r="D70" s="91">
        <v>61239048.159999996</v>
      </c>
      <c r="E70" s="91">
        <v>59333805.519999996</v>
      </c>
      <c r="F70" s="91">
        <v>64853714.289999992</v>
      </c>
      <c r="G70" s="91">
        <v>64402025.579999998</v>
      </c>
      <c r="H70" s="91">
        <v>56354929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91">
        <v>0</v>
      </c>
      <c r="O70" s="91">
        <v>0</v>
      </c>
      <c r="P70" s="91">
        <f t="shared" si="0"/>
        <v>306183522.54999995</v>
      </c>
    </row>
    <row r="71" spans="2:22" x14ac:dyDescent="0.25">
      <c r="B71" s="97" t="s">
        <v>143</v>
      </c>
      <c r="C71" s="91">
        <v>877101041</v>
      </c>
      <c r="D71" s="91">
        <v>65637301.75999999</v>
      </c>
      <c r="E71" s="91">
        <v>58272501.849999994</v>
      </c>
      <c r="F71" s="91">
        <v>118226153.25999999</v>
      </c>
      <c r="G71" s="91">
        <v>86224475.540000007</v>
      </c>
      <c r="H71" s="91">
        <v>74987545.049999997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f t="shared" si="0"/>
        <v>403347977.45999998</v>
      </c>
    </row>
    <row r="72" spans="2:22" x14ac:dyDescent="0.25">
      <c r="B72" s="97" t="s">
        <v>154</v>
      </c>
      <c r="C72" s="91">
        <v>2116920478</v>
      </c>
      <c r="D72" s="91">
        <v>36810468.269999996</v>
      </c>
      <c r="E72" s="91">
        <v>64535067.559999987</v>
      </c>
      <c r="F72" s="91">
        <v>117991486.61</v>
      </c>
      <c r="G72" s="91">
        <v>97354507.409999996</v>
      </c>
      <c r="H72" s="91">
        <v>75381500.13000001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f t="shared" si="0"/>
        <v>392073029.98000002</v>
      </c>
    </row>
    <row r="73" spans="2:22" x14ac:dyDescent="0.25">
      <c r="B73" s="97" t="s">
        <v>155</v>
      </c>
      <c r="C73" s="91">
        <v>226806244</v>
      </c>
      <c r="D73" s="91">
        <v>7517861.3099999996</v>
      </c>
      <c r="E73" s="91">
        <v>10948461.469999999</v>
      </c>
      <c r="F73" s="91">
        <v>23029137.859999999</v>
      </c>
      <c r="G73" s="91">
        <v>11030358.270000001</v>
      </c>
      <c r="H73" s="91">
        <v>14467023.810000002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f t="shared" si="0"/>
        <v>66992842.720000006</v>
      </c>
    </row>
    <row r="74" spans="2:22" x14ac:dyDescent="0.25">
      <c r="B74" s="97" t="s">
        <v>146</v>
      </c>
      <c r="C74" s="91">
        <v>596559915</v>
      </c>
      <c r="D74" s="91">
        <v>16230590.75</v>
      </c>
      <c r="E74" s="91">
        <v>16158857.100000001</v>
      </c>
      <c r="F74" s="91">
        <v>17888691.280000001</v>
      </c>
      <c r="G74" s="91">
        <v>20754844.439999998</v>
      </c>
      <c r="H74" s="91">
        <v>23873878.640000001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f t="shared" si="0"/>
        <v>94906862.209999993</v>
      </c>
      <c r="R74" s="91"/>
      <c r="S74" s="91"/>
      <c r="T74" s="91"/>
      <c r="U74" s="91"/>
      <c r="V74" s="91"/>
    </row>
    <row r="75" spans="2:22" x14ac:dyDescent="0.25">
      <c r="B75" s="97" t="s">
        <v>147</v>
      </c>
      <c r="C75" s="91">
        <v>1000000002</v>
      </c>
      <c r="D75" s="91">
        <v>0</v>
      </c>
      <c r="E75" s="91">
        <v>61860328.750000007</v>
      </c>
      <c r="F75" s="91">
        <v>61222272.830000006</v>
      </c>
      <c r="G75" s="91">
        <v>62545338.280000001</v>
      </c>
      <c r="H75" s="91">
        <v>60969583.279999994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f t="shared" si="0"/>
        <v>246597523.14000002</v>
      </c>
      <c r="Q75" s="91"/>
    </row>
    <row r="76" spans="2:22" x14ac:dyDescent="0.25">
      <c r="B76" s="97" t="s">
        <v>153</v>
      </c>
      <c r="C76" s="91">
        <v>1181126773</v>
      </c>
      <c r="D76" s="91">
        <v>0</v>
      </c>
      <c r="E76" s="91">
        <v>142653531.81999999</v>
      </c>
      <c r="F76" s="91">
        <v>71189303.950000003</v>
      </c>
      <c r="G76" s="91">
        <v>70967317.020000011</v>
      </c>
      <c r="H76" s="91">
        <v>71276562.299999997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f t="shared" si="0"/>
        <v>356086715.08999997</v>
      </c>
    </row>
    <row r="77" spans="2:22" x14ac:dyDescent="0.25">
      <c r="B77" s="98" t="s">
        <v>87</v>
      </c>
      <c r="C77" s="91">
        <v>70594062</v>
      </c>
      <c r="D77" s="91">
        <v>4635470.84</v>
      </c>
      <c r="E77" s="91">
        <v>5070023.17</v>
      </c>
      <c r="F77" s="91">
        <v>5026153.0999999996</v>
      </c>
      <c r="G77" s="91">
        <v>4936468.49</v>
      </c>
      <c r="H77" s="91">
        <v>8747093.6500000004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f t="shared" si="0"/>
        <v>28415209.25</v>
      </c>
    </row>
    <row r="78" spans="2:22" x14ac:dyDescent="0.25">
      <c r="B78" s="98" t="s">
        <v>97</v>
      </c>
      <c r="C78" s="91">
        <v>2359343180</v>
      </c>
      <c r="D78" s="91">
        <v>48504727.079999998</v>
      </c>
      <c r="E78" s="91">
        <v>160854583.5</v>
      </c>
      <c r="F78" s="91">
        <v>173527838.30000001</v>
      </c>
      <c r="G78" s="91">
        <v>68039823.059999987</v>
      </c>
      <c r="H78" s="91">
        <v>66584345.369999997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f t="shared" si="0"/>
        <v>517511317.31</v>
      </c>
    </row>
    <row r="79" spans="2:22" x14ac:dyDescent="0.25">
      <c r="B79" s="98" t="s">
        <v>107</v>
      </c>
      <c r="C79" s="91">
        <v>217317150</v>
      </c>
      <c r="D79" s="91">
        <v>7225109.8700000001</v>
      </c>
      <c r="E79" s="91">
        <v>9540926.5100000016</v>
      </c>
      <c r="F79" s="91">
        <v>30001986.509999994</v>
      </c>
      <c r="G79" s="91">
        <v>21243789.690000001</v>
      </c>
      <c r="H79" s="91">
        <v>11766167.360000001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f t="shared" si="0"/>
        <v>79777979.939999998</v>
      </c>
    </row>
    <row r="80" spans="2:22" x14ac:dyDescent="0.25">
      <c r="B80" s="98" t="s">
        <v>127</v>
      </c>
      <c r="C80" s="91">
        <v>300000000</v>
      </c>
      <c r="D80" s="91">
        <v>10519502.630000001</v>
      </c>
      <c r="E80" s="91">
        <v>15031724.32</v>
      </c>
      <c r="F80" s="91">
        <v>25833512.289999999</v>
      </c>
      <c r="G80" s="91">
        <v>38214374.299999997</v>
      </c>
      <c r="H80" s="91">
        <v>21594198.52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f>SUM(D80:O80)</f>
        <v>111193312.05999999</v>
      </c>
    </row>
    <row r="81" spans="2:16" x14ac:dyDescent="0.25">
      <c r="B81" s="125" t="s">
        <v>128</v>
      </c>
      <c r="C81" s="96">
        <f t="shared" ref="C81:O81" si="1">SUM(C10:C62)+SUM(C77:C80)</f>
        <v>142703367995</v>
      </c>
      <c r="D81" s="116">
        <f t="shared" si="1"/>
        <v>5692803913.0799999</v>
      </c>
      <c r="E81" s="116">
        <f t="shared" si="1"/>
        <v>6893872508.920001</v>
      </c>
      <c r="F81" s="116">
        <f t="shared" si="1"/>
        <v>8576047124.5599985</v>
      </c>
      <c r="G81" s="116">
        <f t="shared" si="1"/>
        <v>7541024032.5599995</v>
      </c>
      <c r="H81" s="116">
        <f t="shared" si="1"/>
        <v>7871316362.25</v>
      </c>
      <c r="I81" s="116">
        <f t="shared" si="1"/>
        <v>0</v>
      </c>
      <c r="J81" s="116">
        <f t="shared" si="1"/>
        <v>0</v>
      </c>
      <c r="K81" s="116">
        <f t="shared" si="1"/>
        <v>0</v>
      </c>
      <c r="L81" s="116">
        <f t="shared" si="1"/>
        <v>0</v>
      </c>
      <c r="M81" s="116">
        <f t="shared" si="1"/>
        <v>0</v>
      </c>
      <c r="N81" s="116">
        <f t="shared" si="1"/>
        <v>0</v>
      </c>
      <c r="O81" s="116">
        <f t="shared" si="1"/>
        <v>0</v>
      </c>
      <c r="P81" s="116">
        <f>D81+E81+F81+G81+H81+I81+J81+K81+L81+M81+N81</f>
        <v>36575063941.369995</v>
      </c>
    </row>
    <row r="82" spans="2:16" x14ac:dyDescent="0.25">
      <c r="C82" s="47"/>
      <c r="D82" s="115"/>
      <c r="E82" s="115"/>
      <c r="F82" s="115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3" spans="2:16" ht="17.25" x14ac:dyDescent="0.25">
      <c r="B83" s="125"/>
      <c r="C83" s="52"/>
      <c r="D83" s="114" t="s">
        <v>10</v>
      </c>
      <c r="E83" s="114" t="s">
        <v>11</v>
      </c>
      <c r="F83" s="114" t="s">
        <v>12</v>
      </c>
      <c r="G83" s="114" t="s">
        <v>13</v>
      </c>
      <c r="H83" s="114" t="s">
        <v>14</v>
      </c>
      <c r="I83" s="114" t="s">
        <v>15</v>
      </c>
      <c r="J83" s="114" t="s">
        <v>16</v>
      </c>
      <c r="K83" s="114" t="s">
        <v>17</v>
      </c>
      <c r="L83" s="114" t="s">
        <v>18</v>
      </c>
      <c r="M83" s="114" t="s">
        <v>19</v>
      </c>
      <c r="N83" s="114" t="s">
        <v>20</v>
      </c>
      <c r="O83" s="114" t="s">
        <v>21</v>
      </c>
      <c r="P83" s="126" t="s">
        <v>22</v>
      </c>
    </row>
    <row r="84" spans="2:16" s="69" customFormat="1" x14ac:dyDescent="0.25">
      <c r="B84" s="83" t="s">
        <v>34</v>
      </c>
      <c r="C84" s="91">
        <v>34700000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  <c r="M84" s="91">
        <v>0</v>
      </c>
      <c r="N84" s="91">
        <v>0</v>
      </c>
      <c r="O84" s="91">
        <v>0</v>
      </c>
      <c r="P84" s="91">
        <f t="shared" ref="P84:P91" si="2">SUM(D84:O84)</f>
        <v>0</v>
      </c>
    </row>
    <row r="85" spans="2:16" s="69" customFormat="1" x14ac:dyDescent="0.25">
      <c r="B85" s="83" t="s">
        <v>36</v>
      </c>
      <c r="C85" s="91">
        <v>88508475</v>
      </c>
      <c r="D85" s="91">
        <v>0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1">
        <v>0</v>
      </c>
      <c r="K85" s="91">
        <v>0</v>
      </c>
      <c r="L85" s="91">
        <v>0</v>
      </c>
      <c r="M85" s="91">
        <v>0</v>
      </c>
      <c r="N85" s="91">
        <v>0</v>
      </c>
      <c r="O85" s="91">
        <v>0</v>
      </c>
      <c r="P85" s="91">
        <f t="shared" si="2"/>
        <v>0</v>
      </c>
    </row>
    <row r="86" spans="2:16" s="69" customFormat="1" x14ac:dyDescent="0.25">
      <c r="B86" s="83" t="s">
        <v>106</v>
      </c>
      <c r="C86" s="91">
        <v>2610109</v>
      </c>
      <c r="D86" s="91">
        <v>0</v>
      </c>
      <c r="E86" s="91">
        <v>0</v>
      </c>
      <c r="F86" s="91">
        <v>0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1">
        <v>0</v>
      </c>
      <c r="M86" s="91">
        <v>0</v>
      </c>
      <c r="N86" s="91">
        <v>0</v>
      </c>
      <c r="O86" s="91">
        <v>0</v>
      </c>
      <c r="P86" s="91">
        <f t="shared" si="2"/>
        <v>0</v>
      </c>
    </row>
    <row r="87" spans="2:16" s="69" customFormat="1" x14ac:dyDescent="0.25">
      <c r="B87" s="83" t="s">
        <v>48</v>
      </c>
      <c r="C87" s="91">
        <v>350000000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f t="shared" si="2"/>
        <v>0</v>
      </c>
    </row>
    <row r="88" spans="2:16" s="69" customFormat="1" x14ac:dyDescent="0.25">
      <c r="B88" s="83" t="s">
        <v>51</v>
      </c>
      <c r="C88" s="91">
        <v>2500000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f t="shared" si="2"/>
        <v>0</v>
      </c>
    </row>
    <row r="89" spans="2:16" s="69" customFormat="1" x14ac:dyDescent="0.25">
      <c r="B89" s="83" t="s">
        <v>57</v>
      </c>
      <c r="C89" s="91">
        <v>62500000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f t="shared" si="2"/>
        <v>0</v>
      </c>
    </row>
    <row r="90" spans="2:16" s="69" customFormat="1" x14ac:dyDescent="0.25">
      <c r="B90" s="83" t="s">
        <v>58</v>
      </c>
      <c r="C90" s="91">
        <v>1328308604</v>
      </c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1">
        <v>0</v>
      </c>
      <c r="O90" s="91">
        <v>0</v>
      </c>
      <c r="P90" s="91">
        <f t="shared" si="2"/>
        <v>0</v>
      </c>
    </row>
    <row r="91" spans="2:16" s="69" customFormat="1" x14ac:dyDescent="0.25">
      <c r="B91" s="83" t="s">
        <v>97</v>
      </c>
      <c r="C91" s="91">
        <v>550000000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f t="shared" si="2"/>
        <v>0</v>
      </c>
    </row>
    <row r="92" spans="2:16" x14ac:dyDescent="0.25">
      <c r="B92" s="125" t="s">
        <v>129</v>
      </c>
      <c r="C92" s="96">
        <f>SUM(C84:C91)</f>
        <v>2419127188</v>
      </c>
      <c r="D92" s="92">
        <f>SUM(D84:D91)</f>
        <v>0</v>
      </c>
      <c r="E92" s="92">
        <f t="shared" ref="E92:O92" si="3">SUM(E84:E90)</f>
        <v>0</v>
      </c>
      <c r="F92" s="92">
        <f>SUM(F84:F91)</f>
        <v>0</v>
      </c>
      <c r="G92" s="92">
        <f t="shared" si="3"/>
        <v>0</v>
      </c>
      <c r="H92" s="92">
        <f t="shared" si="3"/>
        <v>0</v>
      </c>
      <c r="I92" s="92">
        <f t="shared" si="3"/>
        <v>0</v>
      </c>
      <c r="J92" s="92">
        <f t="shared" si="3"/>
        <v>0</v>
      </c>
      <c r="K92" s="92">
        <f t="shared" si="3"/>
        <v>0</v>
      </c>
      <c r="L92" s="92">
        <f t="shared" si="3"/>
        <v>0</v>
      </c>
      <c r="M92" s="92">
        <f t="shared" si="3"/>
        <v>0</v>
      </c>
      <c r="N92" s="92">
        <f t="shared" si="3"/>
        <v>0</v>
      </c>
      <c r="O92" s="92">
        <f t="shared" si="3"/>
        <v>0</v>
      </c>
      <c r="P92" s="92">
        <f>SUM(D92:O92)</f>
        <v>0</v>
      </c>
    </row>
    <row r="93" spans="2:16" x14ac:dyDescent="0.25">
      <c r="C93" s="4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</row>
    <row r="94" spans="2:16" x14ac:dyDescent="0.25">
      <c r="B94" s="125" t="s">
        <v>130</v>
      </c>
      <c r="C94" s="96">
        <f t="shared" ref="C94:P94" si="4">C81+C92</f>
        <v>145122495183</v>
      </c>
      <c r="D94" s="92">
        <f t="shared" si="4"/>
        <v>5692803913.0799999</v>
      </c>
      <c r="E94" s="92">
        <f t="shared" si="4"/>
        <v>6893872508.920001</v>
      </c>
      <c r="F94" s="92">
        <f t="shared" si="4"/>
        <v>8576047124.5599985</v>
      </c>
      <c r="G94" s="92">
        <f t="shared" si="4"/>
        <v>7541024032.5599995</v>
      </c>
      <c r="H94" s="92">
        <f t="shared" si="4"/>
        <v>7871316362.25</v>
      </c>
      <c r="I94" s="92">
        <f t="shared" si="4"/>
        <v>0</v>
      </c>
      <c r="J94" s="92">
        <f t="shared" si="4"/>
        <v>0</v>
      </c>
      <c r="K94" s="92">
        <f t="shared" si="4"/>
        <v>0</v>
      </c>
      <c r="L94" s="92">
        <f t="shared" si="4"/>
        <v>0</v>
      </c>
      <c r="M94" s="92">
        <f t="shared" si="4"/>
        <v>0</v>
      </c>
      <c r="N94" s="92">
        <f t="shared" si="4"/>
        <v>0</v>
      </c>
      <c r="O94" s="92">
        <f t="shared" si="4"/>
        <v>0</v>
      </c>
      <c r="P94" s="92">
        <f t="shared" si="4"/>
        <v>36575063941.369995</v>
      </c>
    </row>
    <row r="95" spans="2:16" x14ac:dyDescent="0.25">
      <c r="B95" s="106" t="s">
        <v>160</v>
      </c>
      <c r="C95" s="84"/>
      <c r="D95" s="138"/>
      <c r="E95" s="138"/>
      <c r="F95" s="138"/>
      <c r="G95" s="138"/>
      <c r="H95" s="84"/>
      <c r="I95" s="84"/>
      <c r="J95" s="84"/>
      <c r="K95" s="84"/>
      <c r="L95" s="84"/>
      <c r="M95" s="84"/>
      <c r="N95" s="84"/>
      <c r="O95" s="84"/>
      <c r="P95" s="139"/>
    </row>
    <row r="96" spans="2:16" x14ac:dyDescent="0.25">
      <c r="B96" s="95" t="s">
        <v>148</v>
      </c>
      <c r="C96" s="71"/>
      <c r="D96" s="122"/>
      <c r="E96" s="122"/>
      <c r="F96" s="122"/>
      <c r="G96" s="122"/>
      <c r="H96" s="122"/>
      <c r="I96" s="122"/>
      <c r="J96" s="122"/>
      <c r="K96" s="73"/>
      <c r="L96" s="73"/>
      <c r="M96" s="73"/>
      <c r="N96" s="73"/>
      <c r="O96" s="73"/>
      <c r="P96" s="74"/>
    </row>
    <row r="97" spans="2:16" x14ac:dyDescent="0.25">
      <c r="B97" s="89" t="s">
        <v>162</v>
      </c>
      <c r="C97" s="75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</row>
    <row r="98" spans="2:16" x14ac:dyDescent="0.25">
      <c r="B98" s="90" t="s">
        <v>134</v>
      </c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</row>
    <row r="99" spans="2:16" x14ac:dyDescent="0.25">
      <c r="B99" s="73"/>
      <c r="C99" s="73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137"/>
    </row>
    <row r="100" spans="2:16" x14ac:dyDescent="0.25">
      <c r="B100" s="73"/>
      <c r="C100" s="87"/>
      <c r="D100" s="73"/>
      <c r="E100" s="73"/>
      <c r="F100" s="73"/>
      <c r="G100" s="73"/>
      <c r="H100" s="73"/>
      <c r="I100" s="73"/>
      <c r="J100" s="73"/>
      <c r="K100" s="73"/>
      <c r="L100" s="73"/>
      <c r="M100" s="77"/>
      <c r="N100" s="73"/>
      <c r="O100" s="73"/>
      <c r="P100" s="73"/>
    </row>
    <row r="101" spans="2:16" x14ac:dyDescent="0.25"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</row>
    <row r="102" spans="2:16" x14ac:dyDescent="0.25">
      <c r="B102" s="73"/>
    </row>
    <row r="105" spans="2:16" x14ac:dyDescent="0.25">
      <c r="M105" s="36"/>
    </row>
  </sheetData>
  <mergeCells count="6">
    <mergeCell ref="B2:P2"/>
    <mergeCell ref="B3:P3"/>
    <mergeCell ref="B4:P4"/>
    <mergeCell ref="B5:P5"/>
    <mergeCell ref="B8:B9"/>
    <mergeCell ref="D8:P8"/>
  </mergeCells>
  <printOptions horizontalCentered="1" verticalCentered="1"/>
  <pageMargins left="0" right="0" top="0" bottom="0" header="0" footer="0"/>
  <pageSetup paperSize="5" scale="64" orientation="landscape" r:id="rId1"/>
  <ignoredErrors>
    <ignoredError sqref="P84:P91 P10:P76 P77:P80 G92 F9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'2014'!Área_de_impresión</vt:lpstr>
      <vt:lpstr>'2015'!Área_de_impresión</vt:lpstr>
      <vt:lpstr>'2016'!Área_de_impresión</vt:lpstr>
      <vt:lpstr>'2018'!Área_de_impresión</vt:lpstr>
      <vt:lpstr>'2019'!Área_de_impresión</vt:lpstr>
      <vt:lpstr>'2020'!Área_de_impresión</vt:lpstr>
      <vt:lpstr>'2021'!Área_de_impresión</vt:lpstr>
      <vt:lpstr>'2022'!Área_de_impresión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M. Peguero Fermín</dc:creator>
  <cp:keywords/>
  <dc:description/>
  <cp:lastModifiedBy>Katherine M. Peguero F.</cp:lastModifiedBy>
  <cp:revision/>
  <dcterms:created xsi:type="dcterms:W3CDTF">2016-09-20T19:38:26Z</dcterms:created>
  <dcterms:modified xsi:type="dcterms:W3CDTF">2022-06-23T12:15:48Z</dcterms:modified>
  <cp:category/>
  <cp:contentStatus/>
</cp:coreProperties>
</file>