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indows 11\Documents\"/>
    </mc:Choice>
  </mc:AlternateContent>
  <xr:revisionPtr revIDLastSave="0" documentId="8_{DF476C8D-59CE-4D92-9B02-BFD893CEEFA3}" xr6:coauthVersionLast="47" xr6:coauthVersionMax="47" xr10:uidLastSave="{00000000-0000-0000-0000-000000000000}"/>
  <bookViews>
    <workbookView xWindow="-120" yWindow="-120" windowWidth="20730" windowHeight="11040" xr2:uid="{C018BAEA-2448-4DA4-8826-6B616E0A17E4}"/>
  </bookViews>
  <sheets>
    <sheet name="Toru" sheetId="1" r:id="rId1"/>
    <sheet name="Tundmatu materja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2" l="1"/>
  <c r="I6" i="2"/>
  <c r="I7" i="2"/>
  <c r="I8" i="2"/>
  <c r="I9" i="2"/>
  <c r="I10" i="2"/>
  <c r="I11" i="2"/>
  <c r="I4" i="2"/>
  <c r="H5" i="2"/>
  <c r="H6" i="2"/>
  <c r="H7" i="2"/>
  <c r="H8" i="2"/>
  <c r="H9" i="2"/>
  <c r="H10" i="2"/>
  <c r="H11" i="2"/>
  <c r="H4" i="2"/>
  <c r="J15" i="1"/>
  <c r="F5" i="1"/>
  <c r="J5" i="1" s="1"/>
  <c r="F6" i="1"/>
  <c r="G6" i="1" s="1"/>
  <c r="H6" i="1" s="1"/>
  <c r="F7" i="1"/>
  <c r="G7" i="1" s="1"/>
  <c r="H7" i="1" s="1"/>
  <c r="F8" i="1"/>
  <c r="G8" i="1" s="1"/>
  <c r="H8" i="1" s="1"/>
  <c r="F9" i="1"/>
  <c r="J9" i="1" s="1"/>
  <c r="F10" i="1"/>
  <c r="G10" i="1" s="1"/>
  <c r="H10" i="1" s="1"/>
  <c r="F11" i="1"/>
  <c r="G11" i="1" s="1"/>
  <c r="H11" i="1" s="1"/>
  <c r="F12" i="1"/>
  <c r="J12" i="1" s="1"/>
  <c r="F13" i="1"/>
  <c r="J13" i="1" s="1"/>
  <c r="F14" i="1"/>
  <c r="G14" i="1" s="1"/>
  <c r="H14" i="1" s="1"/>
  <c r="F15" i="1"/>
  <c r="G15" i="1" s="1"/>
  <c r="H15" i="1" s="1"/>
  <c r="F16" i="1"/>
  <c r="G16" i="1" s="1"/>
  <c r="H16" i="1" s="1"/>
  <c r="F4" i="1"/>
  <c r="J4" i="1" s="1"/>
  <c r="J11" i="1" l="1"/>
  <c r="G12" i="1"/>
  <c r="H12" i="1" s="1"/>
  <c r="G13" i="1"/>
  <c r="H13" i="1" s="1"/>
  <c r="G9" i="1"/>
  <c r="H9" i="1" s="1"/>
  <c r="G5" i="1"/>
  <c r="H5" i="1" s="1"/>
  <c r="J16" i="1"/>
  <c r="J8" i="1"/>
  <c r="J7" i="1"/>
  <c r="G4" i="1"/>
  <c r="H4" i="1" s="1"/>
  <c r="J14" i="1"/>
  <c r="J10" i="1"/>
  <c r="J6" i="1"/>
</calcChain>
</file>

<file path=xl/sharedStrings.xml><?xml version="1.0" encoding="utf-8"?>
<sst xmlns="http://schemas.openxmlformats.org/spreadsheetml/2006/main" count="12" uniqueCount="10">
  <si>
    <t>Söe tihedus (kg/m^3)</t>
  </si>
  <si>
    <t>Eritakistus (oom*m)</t>
  </si>
  <si>
    <t>Kogu pikkus l1 (m)</t>
  </si>
  <si>
    <t>Söe osa pikkus l2 (m)</t>
  </si>
  <si>
    <t>Söe ruumala V (m^3)</t>
  </si>
  <si>
    <t>Takistus R (oom)</t>
  </si>
  <si>
    <t>Elektroodide vahekaugus d (m)</t>
  </si>
  <si>
    <t>Erijuhtivus (1/oom*m)</t>
  </si>
  <si>
    <t>keskmine = 0,038</t>
  </si>
  <si>
    <t>keskmine = 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</si>
</sst>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"/>
    <numFmt numFmtId="165" formatCode="0.000"/>
  </numFmts>
  <fonts count="2" x14ac:knownFonts="1">
    <font>
      <sz val="11"/>
      <color theme="1"/>
      <name val="Aptos Narrow"/>
      <family val="2"/>
      <charset val="186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65" fontId="0" fillId="0" borderId="0" xfId="0" applyNumberFormat="1"/>
    <xf numFmtId="164" fontId="0" fillId="0" borderId="5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t-EE" b="0">
                <a:solidFill>
                  <a:srgbClr val="FF0000"/>
                </a:solidFill>
              </a:rPr>
              <a:t>Tihedus</a:t>
            </a:r>
            <a:r>
              <a:rPr lang="et-EE" b="0" baseline="0">
                <a:solidFill>
                  <a:srgbClr val="FF0000"/>
                </a:solidFill>
              </a:rPr>
              <a:t> sõltuvalt eritakistusest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t-E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Toru!$J$4:$J$16</c:f>
              <c:numCache>
                <c:formatCode>General</c:formatCode>
                <c:ptCount val="13"/>
                <c:pt idx="0">
                  <c:v>13.735651345291481</c:v>
                </c:pt>
                <c:pt idx="1">
                  <c:v>5.8073428705701087</c:v>
                </c:pt>
                <c:pt idx="2">
                  <c:v>4.3802004836065569</c:v>
                </c:pt>
                <c:pt idx="3">
                  <c:v>1.659687089630931</c:v>
                </c:pt>
                <c:pt idx="4">
                  <c:v>1.0262527333333333</c:v>
                </c:pt>
                <c:pt idx="5">
                  <c:v>0.41012029454545462</c:v>
                </c:pt>
                <c:pt idx="6">
                  <c:v>0.30412703193277307</c:v>
                </c:pt>
                <c:pt idx="7">
                  <c:v>0.12144670067114095</c:v>
                </c:pt>
                <c:pt idx="8">
                  <c:v>4.6440895652173922E-2</c:v>
                </c:pt>
                <c:pt idx="9">
                  <c:v>3.1458012466487932E-2</c:v>
                </c:pt>
                <c:pt idx="10">
                  <c:v>3.1779389752066116E-2</c:v>
                </c:pt>
                <c:pt idx="11">
                  <c:v>1.9683590442477885E-2</c:v>
                </c:pt>
                <c:pt idx="12">
                  <c:v>1.9160401979010502E-2</c:v>
                </c:pt>
              </c:numCache>
            </c:numRef>
          </c:xVal>
          <c:yVal>
            <c:numRef>
              <c:f>Toru!$H$4:$H$16</c:f>
              <c:numCache>
                <c:formatCode>General</c:formatCode>
                <c:ptCount val="13"/>
                <c:pt idx="0">
                  <c:v>311.91328928556254</c:v>
                </c:pt>
                <c:pt idx="1">
                  <c:v>321.52540914027941</c:v>
                </c:pt>
                <c:pt idx="2">
                  <c:v>342.08195169187098</c:v>
                </c:pt>
                <c:pt idx="3">
                  <c:v>366.73109056597764</c:v>
                </c:pt>
                <c:pt idx="4">
                  <c:v>386.4259083926691</c:v>
                </c:pt>
                <c:pt idx="5">
                  <c:v>421.55553642836634</c:v>
                </c:pt>
                <c:pt idx="6">
                  <c:v>438.38233305050687</c:v>
                </c:pt>
                <c:pt idx="7">
                  <c:v>466.82324503812384</c:v>
                </c:pt>
                <c:pt idx="8">
                  <c:v>504.03379355565539</c:v>
                </c:pt>
                <c:pt idx="9">
                  <c:v>559.43697193576759</c:v>
                </c:pt>
                <c:pt idx="10">
                  <c:v>574.84845876595398</c:v>
                </c:pt>
                <c:pt idx="11">
                  <c:v>615.54569478478277</c:v>
                </c:pt>
                <c:pt idx="12">
                  <c:v>625.69712303460676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87-44D5-A9BA-713AE7A452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0571264"/>
        <c:axId val="1300577024"/>
      </c:scatterChart>
      <c:valAx>
        <c:axId val="1300571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t-EE"/>
          </a:p>
        </c:txPr>
        <c:crossAx val="1300577024"/>
        <c:crosses val="autoZero"/>
        <c:crossBetween val="midCat"/>
      </c:valAx>
      <c:valAx>
        <c:axId val="1300577024"/>
        <c:scaling>
          <c:orientation val="minMax"/>
          <c:min val="2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t-EE"/>
          </a:p>
        </c:txPr>
        <c:crossAx val="1300571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t-E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538963</xdr:colOff>
      <xdr:row>46</xdr:row>
      <xdr:rowOff>188272</xdr:rowOff>
    </xdr:from>
    <xdr:to>
      <xdr:col>0</xdr:col>
      <xdr:colOff>584682</xdr:colOff>
      <xdr:row>47</xdr:row>
      <xdr:rowOff>43491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6182C9E-3636-B9C6-F9E6-06F3EF1530EE}"/>
            </a:ext>
          </a:extLst>
        </xdr:cNvPr>
        <xdr:cNvSpPr txBox="1"/>
      </xdr:nvSpPr>
      <xdr:spPr>
        <a:xfrm rot="14282147" flipH="1" flipV="1">
          <a:off x="538963" y="8570272"/>
          <a:ext cx="45719" cy="4571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t-EE" sz="1100" kern="1200"/>
        </a:p>
      </xdr:txBody>
    </xdr:sp>
    <xdr:clientData/>
  </xdr:twoCellAnchor>
  <xdr:twoCellAnchor>
    <xdr:from>
      <xdr:col>0</xdr:col>
      <xdr:colOff>238124</xdr:colOff>
      <xdr:row>3</xdr:row>
      <xdr:rowOff>104775</xdr:rowOff>
    </xdr:from>
    <xdr:to>
      <xdr:col>2</xdr:col>
      <xdr:colOff>428625</xdr:colOff>
      <xdr:row>5</xdr:row>
      <xdr:rowOff>38100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67F85F21-423B-5B05-1E2E-012AA64BD864}"/>
            </a:ext>
          </a:extLst>
        </xdr:cNvPr>
        <xdr:cNvSpPr txBox="1"/>
      </xdr:nvSpPr>
      <xdr:spPr>
        <a:xfrm>
          <a:off x="238124" y="485775"/>
          <a:ext cx="1409701" cy="3143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t-EE" sz="1100" kern="1200"/>
            <a:t>Söe mass (m) = 0,59 g</a:t>
          </a:r>
        </a:p>
      </xdr:txBody>
    </xdr:sp>
    <xdr:clientData/>
  </xdr:twoCellAnchor>
  <xdr:twoCellAnchor>
    <xdr:from>
      <xdr:col>0</xdr:col>
      <xdr:colOff>228600</xdr:colOff>
      <xdr:row>5</xdr:row>
      <xdr:rowOff>66675</xdr:rowOff>
    </xdr:from>
    <xdr:to>
      <xdr:col>2</xdr:col>
      <xdr:colOff>447675</xdr:colOff>
      <xdr:row>8</xdr:row>
      <xdr:rowOff>28574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4A98195B-B80A-D21E-5602-85C95F290963}"/>
            </a:ext>
          </a:extLst>
        </xdr:cNvPr>
        <xdr:cNvSpPr txBox="1"/>
      </xdr:nvSpPr>
      <xdr:spPr>
        <a:xfrm>
          <a:off x="228600" y="828675"/>
          <a:ext cx="1438275" cy="53339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t-EE" sz="1100" kern="1200"/>
            <a:t>Elektroodide pikkus (L) = 5,00 cm</a:t>
          </a:r>
        </a:p>
      </xdr:txBody>
    </xdr:sp>
    <xdr:clientData/>
  </xdr:twoCellAnchor>
  <xdr:twoCellAnchor>
    <xdr:from>
      <xdr:col>0</xdr:col>
      <xdr:colOff>219076</xdr:colOff>
      <xdr:row>8</xdr:row>
      <xdr:rowOff>47626</xdr:rowOff>
    </xdr:from>
    <xdr:to>
      <xdr:col>2</xdr:col>
      <xdr:colOff>333376</xdr:colOff>
      <xdr:row>10</xdr:row>
      <xdr:rowOff>142876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80331896-68EC-99CE-6849-B913ED46C77E}"/>
            </a:ext>
          </a:extLst>
        </xdr:cNvPr>
        <xdr:cNvSpPr txBox="1"/>
      </xdr:nvSpPr>
      <xdr:spPr>
        <a:xfrm>
          <a:off x="219076" y="1381126"/>
          <a:ext cx="1333500" cy="4762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t-EE" sz="1100" kern="1200"/>
            <a:t>Toru siseläbimõõt (d) = 6</a:t>
          </a:r>
          <a:r>
            <a:rPr lang="et-EE" sz="1100" kern="1200" baseline="0"/>
            <a:t> mm</a:t>
          </a:r>
          <a:endParaRPr lang="et-EE" sz="1100" kern="1200"/>
        </a:p>
      </xdr:txBody>
    </xdr:sp>
    <xdr:clientData/>
  </xdr:twoCellAnchor>
  <xdr:twoCellAnchor>
    <xdr:from>
      <xdr:col>0</xdr:col>
      <xdr:colOff>209550</xdr:colOff>
      <xdr:row>10</xdr:row>
      <xdr:rowOff>180976</xdr:rowOff>
    </xdr:from>
    <xdr:to>
      <xdr:col>3</xdr:col>
      <xdr:colOff>95250</xdr:colOff>
      <xdr:row>12</xdr:row>
      <xdr:rowOff>76200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4E360575-82C1-AD19-CA0D-09FB815F0E9C}"/>
            </a:ext>
          </a:extLst>
        </xdr:cNvPr>
        <xdr:cNvSpPr txBox="1"/>
      </xdr:nvSpPr>
      <xdr:spPr>
        <a:xfrm>
          <a:off x="209550" y="1895476"/>
          <a:ext cx="1714500" cy="2762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t-EE" sz="1100" b="1" kern="1200"/>
            <a:t>V=</a:t>
          </a:r>
          <a:r>
            <a:rPr lang="en-US" sz="1100" b="1" kern="1200"/>
            <a:t>(</a:t>
          </a:r>
          <a:r>
            <a:rPr lang="et-EE" sz="1100" b="1" kern="1200"/>
            <a:t>(0,5d)</a:t>
          </a:r>
          <a:r>
            <a:rPr lang="en-US" sz="1100" b="1" kern="1200"/>
            <a:t>^2)*3,14159*l2</a:t>
          </a:r>
          <a:endParaRPr lang="et-EE" sz="1100" b="1" kern="1200"/>
        </a:p>
      </xdr:txBody>
    </xdr:sp>
    <xdr:clientData/>
  </xdr:twoCellAnchor>
  <xdr:twoCellAnchor>
    <xdr:from>
      <xdr:col>0</xdr:col>
      <xdr:colOff>228600</xdr:colOff>
      <xdr:row>12</xdr:row>
      <xdr:rowOff>104776</xdr:rowOff>
    </xdr:from>
    <xdr:to>
      <xdr:col>2</xdr:col>
      <xdr:colOff>304800</xdr:colOff>
      <xdr:row>13</xdr:row>
      <xdr:rowOff>142875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1102895B-5927-79A5-7AED-CC04BCDBBEDC}"/>
            </a:ext>
          </a:extLst>
        </xdr:cNvPr>
        <xdr:cNvSpPr txBox="1"/>
      </xdr:nvSpPr>
      <xdr:spPr>
        <a:xfrm>
          <a:off x="228600" y="2200276"/>
          <a:ext cx="1295400" cy="22859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t-EE" sz="1100" b="1" kern="1200"/>
            <a:t>Söe tihedus = m/V</a:t>
          </a:r>
        </a:p>
      </xdr:txBody>
    </xdr:sp>
    <xdr:clientData/>
  </xdr:twoCellAnchor>
  <xdr:twoCellAnchor>
    <xdr:from>
      <xdr:col>0</xdr:col>
      <xdr:colOff>171450</xdr:colOff>
      <xdr:row>15</xdr:row>
      <xdr:rowOff>152401</xdr:rowOff>
    </xdr:from>
    <xdr:to>
      <xdr:col>3</xdr:col>
      <xdr:colOff>228600</xdr:colOff>
      <xdr:row>17</xdr:row>
      <xdr:rowOff>57150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ACD447B-27A8-EB1C-EDB5-F62437D4257F}"/>
            </a:ext>
          </a:extLst>
        </xdr:cNvPr>
        <xdr:cNvSpPr txBox="1"/>
      </xdr:nvSpPr>
      <xdr:spPr>
        <a:xfrm>
          <a:off x="171450" y="2819401"/>
          <a:ext cx="1885950" cy="28574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t-EE" sz="1100" b="1" kern="1200"/>
            <a:t>Eritakistus = R</a:t>
          </a:r>
          <a:r>
            <a:rPr lang="en-US" sz="1100" b="1" kern="1200"/>
            <a:t>*S</a:t>
          </a:r>
          <a:r>
            <a:rPr lang="et-EE" sz="1100" b="1" kern="1200"/>
            <a:t>/l2</a:t>
          </a:r>
        </a:p>
        <a:p>
          <a:endParaRPr lang="et-EE" sz="1100" b="1" kern="1200"/>
        </a:p>
      </xdr:txBody>
    </xdr:sp>
    <xdr:clientData/>
  </xdr:twoCellAnchor>
  <xdr:twoCellAnchor>
    <xdr:from>
      <xdr:col>0</xdr:col>
      <xdr:colOff>228600</xdr:colOff>
      <xdr:row>13</xdr:row>
      <xdr:rowOff>180976</xdr:rowOff>
    </xdr:from>
    <xdr:to>
      <xdr:col>3</xdr:col>
      <xdr:colOff>95250</xdr:colOff>
      <xdr:row>15</xdr:row>
      <xdr:rowOff>104776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5E402368-10C1-EA78-93DA-1D5A25227386}"/>
            </a:ext>
          </a:extLst>
        </xdr:cNvPr>
        <xdr:cNvSpPr txBox="1"/>
      </xdr:nvSpPr>
      <xdr:spPr>
        <a:xfrm>
          <a:off x="228600" y="2466976"/>
          <a:ext cx="1695450" cy="304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t-EE" sz="1100" b="1" kern="1200"/>
            <a:t>S=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et-EE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(0,5d)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^2)*3,14159</a:t>
          </a:r>
          <a:endParaRPr lang="et-EE" sz="1100" b="1" kern="1200"/>
        </a:p>
      </xdr:txBody>
    </xdr:sp>
    <xdr:clientData/>
  </xdr:twoCellAnchor>
  <xdr:twoCellAnchor>
    <xdr:from>
      <xdr:col>6</xdr:col>
      <xdr:colOff>485775</xdr:colOff>
      <xdr:row>0</xdr:row>
      <xdr:rowOff>9525</xdr:rowOff>
    </xdr:from>
    <xdr:to>
      <xdr:col>7</xdr:col>
      <xdr:colOff>742950</xdr:colOff>
      <xdr:row>1</xdr:row>
      <xdr:rowOff>152400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C2304CB4-3F10-9200-724E-136BA8950833}"/>
            </a:ext>
          </a:extLst>
        </xdr:cNvPr>
        <xdr:cNvSpPr txBox="1"/>
      </xdr:nvSpPr>
      <xdr:spPr>
        <a:xfrm>
          <a:off x="5438775" y="9525"/>
          <a:ext cx="1571625" cy="3333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t-EE" sz="1400" b="1" kern="1200"/>
            <a:t>KATSETULEMUSED</a:t>
          </a:r>
        </a:p>
      </xdr:txBody>
    </xdr:sp>
    <xdr:clientData/>
  </xdr:twoCellAnchor>
  <xdr:twoCellAnchor>
    <xdr:from>
      <xdr:col>4</xdr:col>
      <xdr:colOff>171450</xdr:colOff>
      <xdr:row>16</xdr:row>
      <xdr:rowOff>119062</xdr:rowOff>
    </xdr:from>
    <xdr:to>
      <xdr:col>7</xdr:col>
      <xdr:colOff>914400</xdr:colOff>
      <xdr:row>31</xdr:row>
      <xdr:rowOff>4762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F2CBBFC1-71EF-6179-19BF-A191432EB9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171450</xdr:colOff>
      <xdr:row>31</xdr:row>
      <xdr:rowOff>123825</xdr:rowOff>
    </xdr:from>
    <xdr:to>
      <xdr:col>7</xdr:col>
      <xdr:colOff>857250</xdr:colOff>
      <xdr:row>37</xdr:row>
      <xdr:rowOff>133350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59C9FD74-92ED-1451-2AEE-BD542D832E38}"/>
            </a:ext>
          </a:extLst>
        </xdr:cNvPr>
        <xdr:cNvSpPr txBox="1"/>
      </xdr:nvSpPr>
      <xdr:spPr>
        <a:xfrm>
          <a:off x="2609850" y="6029325"/>
          <a:ext cx="4514850" cy="1152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t-EE"/>
            <a:t>Kasutades graafikut arvutage materjali tihedus, kui eritakistus oleks 20 µ</a:t>
          </a:r>
          <a:r>
            <a:rPr lang="el-GR"/>
            <a:t>Ω×</a:t>
          </a:r>
          <a:r>
            <a:rPr lang="et-EE"/>
            <a:t>m.</a:t>
          </a:r>
        </a:p>
        <a:p>
          <a:endParaRPr lang="et-EE" sz="1100" kern="1200"/>
        </a:p>
        <a:p>
          <a:r>
            <a:rPr lang="et-EE" sz="1100" kern="1200"/>
            <a:t>Graafikult, võib välja lugeda,</a:t>
          </a:r>
          <a:r>
            <a:rPr lang="et-EE" sz="1100" kern="1200" baseline="0"/>
            <a:t> et </a:t>
          </a:r>
          <a:r>
            <a:rPr lang="et-E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 µ</a:t>
          </a:r>
          <a:r>
            <a:rPr lang="el-G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Ω×</a:t>
          </a:r>
          <a:r>
            <a:rPr lang="et-E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 on väga väike erijuhtivus. Selline erijuhtivus saab</a:t>
          </a:r>
          <a:r>
            <a:rPr lang="et-E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esineda ainult praktiliselt puhta söe lähedase tiheduse juures. Seega, sellise erijuhtivuse jaoks peaks komposiidi tihedus olema umbes sarnane puhta grafiidi tihedusega, milleks on </a:t>
          </a:r>
          <a:r>
            <a:rPr lang="et-EE" b="1"/>
            <a:t>2,15 g/cm</a:t>
          </a:r>
          <a:r>
            <a:rPr lang="en-US" b="1"/>
            <a:t>^</a:t>
          </a:r>
          <a:r>
            <a:rPr lang="et-EE" b="1"/>
            <a:t>3</a:t>
          </a:r>
          <a:r>
            <a:rPr lang="et-EE"/>
            <a:t>.</a:t>
          </a:r>
          <a:endParaRPr lang="et-EE" sz="1100" kern="12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28576</xdr:colOff>
      <xdr:row>3</xdr:row>
      <xdr:rowOff>19050</xdr:rowOff>
    </xdr:from>
    <xdr:to>
      <xdr:col>3</xdr:col>
      <xdr:colOff>257176</xdr:colOff>
      <xdr:row>4</xdr:row>
      <xdr:rowOff>104775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3F56B33-07A7-AD34-3C47-6E2E6FEE30A9}"/>
            </a:ext>
          </a:extLst>
        </xdr:cNvPr>
        <xdr:cNvSpPr txBox="1"/>
      </xdr:nvSpPr>
      <xdr:spPr>
        <a:xfrm>
          <a:off x="28576" y="590550"/>
          <a:ext cx="2057400" cy="2762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t-EE" sz="1100" kern="1200"/>
            <a:t>Lehe paksus</a:t>
          </a:r>
          <a:r>
            <a:rPr lang="et-EE" sz="1100" kern="1200" baseline="0"/>
            <a:t> c = 100 mikronit</a:t>
          </a:r>
          <a:endParaRPr lang="et-EE" sz="1100" kern="1200"/>
        </a:p>
      </xdr:txBody>
    </xdr:sp>
    <xdr:clientData/>
  </xdr:twoCellAnchor>
  <xdr:twoCellAnchor>
    <xdr:from>
      <xdr:col>0</xdr:col>
      <xdr:colOff>95250</xdr:colOff>
      <xdr:row>4</xdr:row>
      <xdr:rowOff>133350</xdr:rowOff>
    </xdr:from>
    <xdr:to>
      <xdr:col>3</xdr:col>
      <xdr:colOff>276225</xdr:colOff>
      <xdr:row>6</xdr:row>
      <xdr:rowOff>95250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F98AB2B-FBE0-2260-A61D-D120C98FA6E3}"/>
            </a:ext>
          </a:extLst>
        </xdr:cNvPr>
        <xdr:cNvSpPr txBox="1"/>
      </xdr:nvSpPr>
      <xdr:spPr>
        <a:xfrm>
          <a:off x="95250" y="895350"/>
          <a:ext cx="2009775" cy="342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t-EE" sz="1100" kern="1200"/>
            <a:t>Lehe pikkus a = 19,1 cm</a:t>
          </a:r>
        </a:p>
      </xdr:txBody>
    </xdr:sp>
    <xdr:clientData/>
  </xdr:twoCellAnchor>
  <xdr:twoCellAnchor>
    <xdr:from>
      <xdr:col>0</xdr:col>
      <xdr:colOff>76200</xdr:colOff>
      <xdr:row>6</xdr:row>
      <xdr:rowOff>180975</xdr:rowOff>
    </xdr:from>
    <xdr:to>
      <xdr:col>3</xdr:col>
      <xdr:colOff>304800</xdr:colOff>
      <xdr:row>8</xdr:row>
      <xdr:rowOff>133350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8D5F77BD-1F2E-E1BC-9BE4-2771C0313465}"/>
            </a:ext>
          </a:extLst>
        </xdr:cNvPr>
        <xdr:cNvSpPr txBox="1"/>
      </xdr:nvSpPr>
      <xdr:spPr>
        <a:xfrm>
          <a:off x="76200" y="1323975"/>
          <a:ext cx="2057400" cy="3333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t-EE" sz="1100" kern="1200"/>
            <a:t>Lehe laius b = 3,7 cm</a:t>
          </a:r>
        </a:p>
      </xdr:txBody>
    </xdr:sp>
    <xdr:clientData/>
  </xdr:twoCellAnchor>
  <xdr:twoCellAnchor>
    <xdr:from>
      <xdr:col>0</xdr:col>
      <xdr:colOff>57150</xdr:colOff>
      <xdr:row>9</xdr:row>
      <xdr:rowOff>19050</xdr:rowOff>
    </xdr:from>
    <xdr:to>
      <xdr:col>3</xdr:col>
      <xdr:colOff>314325</xdr:colOff>
      <xdr:row>10</xdr:row>
      <xdr:rowOff>171450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693F8C4E-FFF1-8B21-13C0-6433082C5A3F}"/>
            </a:ext>
          </a:extLst>
        </xdr:cNvPr>
        <xdr:cNvSpPr txBox="1"/>
      </xdr:nvSpPr>
      <xdr:spPr>
        <a:xfrm>
          <a:off x="57150" y="1733550"/>
          <a:ext cx="2085975" cy="342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t-EE" sz="1100" kern="1200"/>
            <a:t>Kaalutud lehe mass m = 0,46 g</a:t>
          </a:r>
        </a:p>
      </xdr:txBody>
    </xdr:sp>
    <xdr:clientData/>
  </xdr:twoCellAnchor>
  <xdr:twoCellAnchor>
    <xdr:from>
      <xdr:col>0</xdr:col>
      <xdr:colOff>47624</xdr:colOff>
      <xdr:row>11</xdr:row>
      <xdr:rowOff>47625</xdr:rowOff>
    </xdr:from>
    <xdr:to>
      <xdr:col>3</xdr:col>
      <xdr:colOff>400049</xdr:colOff>
      <xdr:row>14</xdr:row>
      <xdr:rowOff>66675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2DAB06AA-0402-8CBB-3FAB-46910A9A8935}"/>
            </a:ext>
          </a:extLst>
        </xdr:cNvPr>
        <xdr:cNvSpPr txBox="1"/>
      </xdr:nvSpPr>
      <xdr:spPr>
        <a:xfrm>
          <a:off x="47624" y="2143125"/>
          <a:ext cx="2181225" cy="5905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t-EE" sz="1100" kern="1200"/>
            <a:t>Lehe ruumala V = 0,191</a:t>
          </a:r>
          <a:r>
            <a:rPr lang="et-EE" sz="1100" kern="1200" baseline="0"/>
            <a:t> m </a:t>
          </a:r>
          <a:r>
            <a:rPr lang="en-US" sz="1100" kern="1200" baseline="0"/>
            <a:t>* 0,037 m * 0,0001 m </a:t>
          </a:r>
          <a:r>
            <a:rPr lang="et-EE" sz="1100" kern="1200" baseline="0"/>
            <a:t>= 7,067</a:t>
          </a:r>
          <a:r>
            <a:rPr lang="en-US" sz="1100" kern="1200" baseline="0"/>
            <a:t>*10^(-7) m^3</a:t>
          </a:r>
          <a:endParaRPr lang="et-EE" sz="1100" kern="1200"/>
        </a:p>
      </xdr:txBody>
    </xdr:sp>
    <xdr:clientData/>
  </xdr:twoCellAnchor>
  <xdr:twoCellAnchor>
    <xdr:from>
      <xdr:col>0</xdr:col>
      <xdr:colOff>38100</xdr:colOff>
      <xdr:row>14</xdr:row>
      <xdr:rowOff>133350</xdr:rowOff>
    </xdr:from>
    <xdr:to>
      <xdr:col>3</xdr:col>
      <xdr:colOff>419100</xdr:colOff>
      <xdr:row>17</xdr:row>
      <xdr:rowOff>123825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DC5A6D3B-1B76-967E-69D4-DA70464E313F}"/>
            </a:ext>
          </a:extLst>
        </xdr:cNvPr>
        <xdr:cNvSpPr txBox="1"/>
      </xdr:nvSpPr>
      <xdr:spPr>
        <a:xfrm>
          <a:off x="38100" y="2800350"/>
          <a:ext cx="2209800" cy="561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kern="1200"/>
            <a:t>Lehe</a:t>
          </a:r>
          <a:r>
            <a:rPr lang="en-US" sz="1100" b="1" kern="1200"/>
            <a:t> tihedus</a:t>
          </a:r>
          <a:r>
            <a:rPr lang="et-EE" sz="1100" b="1" kern="1200"/>
            <a:t> </a:t>
          </a:r>
          <a:r>
            <a:rPr lang="et-EE" sz="1100" kern="1200" baseline="0"/>
            <a:t>= m/V </a:t>
          </a:r>
          <a:r>
            <a:rPr lang="et-E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≈</a:t>
          </a:r>
          <a:r>
            <a:rPr lang="et-EE" sz="1100" kern="1200" baseline="0"/>
            <a:t> </a:t>
          </a:r>
          <a:r>
            <a:rPr lang="et-EE" sz="1100" b="1" kern="1200" baseline="0"/>
            <a:t>700 kg/</a:t>
          </a:r>
          <a:r>
            <a:rPr 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m^3</a:t>
          </a:r>
          <a:endParaRPr lang="et-EE" sz="1100" b="1" kern="1200"/>
        </a:p>
      </xdr:txBody>
    </xdr:sp>
    <xdr:clientData/>
  </xdr:twoCellAnchor>
  <xdr:twoCellAnchor>
    <xdr:from>
      <xdr:col>0</xdr:col>
      <xdr:colOff>47624</xdr:colOff>
      <xdr:row>17</xdr:row>
      <xdr:rowOff>180976</xdr:rowOff>
    </xdr:from>
    <xdr:to>
      <xdr:col>4</xdr:col>
      <xdr:colOff>476250</xdr:colOff>
      <xdr:row>19</xdr:row>
      <xdr:rowOff>57150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4A98169F-2A3C-3C72-8465-41992A9C1AB8}"/>
            </a:ext>
          </a:extLst>
        </xdr:cNvPr>
        <xdr:cNvSpPr txBox="1"/>
      </xdr:nvSpPr>
      <xdr:spPr>
        <a:xfrm>
          <a:off x="47624" y="3419476"/>
          <a:ext cx="2867026" cy="2571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t-EE" sz="1100" kern="1200"/>
            <a:t>Lehe</a:t>
          </a:r>
          <a:r>
            <a:rPr lang="et-EE" sz="1100" kern="1200" baseline="0"/>
            <a:t> ristlõike pindala S = c</a:t>
          </a:r>
          <a:r>
            <a:rPr lang="en-US" sz="1100" kern="1200" baseline="0"/>
            <a:t>*b </a:t>
          </a:r>
          <a:r>
            <a:rPr lang="et-EE" sz="1100" kern="1200" baseline="0"/>
            <a:t>= 3,7</a:t>
          </a:r>
          <a:r>
            <a:rPr lang="en-US" sz="1100" kern="1200" baseline="0"/>
            <a:t>*10^(-6) m^2</a:t>
          </a:r>
          <a:endParaRPr lang="et-EE" sz="1100" kern="1200"/>
        </a:p>
      </xdr:txBody>
    </xdr:sp>
    <xdr:clientData/>
  </xdr:twoCellAnchor>
  <xdr:twoCellAnchor>
    <xdr:from>
      <xdr:col>0</xdr:col>
      <xdr:colOff>47625</xdr:colOff>
      <xdr:row>20</xdr:row>
      <xdr:rowOff>1</xdr:rowOff>
    </xdr:from>
    <xdr:to>
      <xdr:col>2</xdr:col>
      <xdr:colOff>57150</xdr:colOff>
      <xdr:row>21</xdr:row>
      <xdr:rowOff>114301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5238159C-2545-E0CC-02F1-7CE09AB2EAAE}"/>
            </a:ext>
          </a:extLst>
        </xdr:cNvPr>
        <xdr:cNvSpPr txBox="1"/>
      </xdr:nvSpPr>
      <xdr:spPr>
        <a:xfrm>
          <a:off x="47625" y="3810001"/>
          <a:ext cx="1228725" cy="304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kern="1200"/>
            <a:t>Eritakistus </a:t>
          </a:r>
          <a:r>
            <a:rPr lang="et-EE" sz="1100" kern="1200"/>
            <a:t>=</a:t>
          </a:r>
          <a:r>
            <a:rPr lang="et-EE" sz="1100" kern="1200" baseline="0"/>
            <a:t> R</a:t>
          </a:r>
          <a:r>
            <a:rPr lang="en-US" sz="1100" kern="1200" baseline="0"/>
            <a:t>*S</a:t>
          </a:r>
          <a:r>
            <a:rPr lang="et-EE" sz="1100" kern="1200" baseline="0"/>
            <a:t>/d</a:t>
          </a:r>
          <a:endParaRPr lang="et-EE" sz="1100" kern="1200"/>
        </a:p>
      </xdr:txBody>
    </xdr:sp>
    <xdr:clientData/>
  </xdr:twoCellAnchor>
  <xdr:twoCellAnchor>
    <xdr:from>
      <xdr:col>0</xdr:col>
      <xdr:colOff>47626</xdr:colOff>
      <xdr:row>22</xdr:row>
      <xdr:rowOff>0</xdr:rowOff>
    </xdr:from>
    <xdr:to>
      <xdr:col>2</xdr:col>
      <xdr:colOff>466726</xdr:colOff>
      <xdr:row>23</xdr:row>
      <xdr:rowOff>104775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37EDD91D-CEA2-729E-0F32-A01D59F66976}"/>
            </a:ext>
          </a:extLst>
        </xdr:cNvPr>
        <xdr:cNvSpPr txBox="1"/>
      </xdr:nvSpPr>
      <xdr:spPr>
        <a:xfrm>
          <a:off x="47626" y="4191000"/>
          <a:ext cx="1638300" cy="2952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t-EE" sz="1100" kern="1200"/>
            <a:t>Erijuhtivus = 1/Eritakistus</a:t>
          </a:r>
        </a:p>
      </xdr:txBody>
    </xdr:sp>
    <xdr:clientData/>
  </xdr:twoCellAnchor>
  <xdr:twoCellAnchor>
    <xdr:from>
      <xdr:col>6</xdr:col>
      <xdr:colOff>123824</xdr:colOff>
      <xdr:row>0</xdr:row>
      <xdr:rowOff>9525</xdr:rowOff>
    </xdr:from>
    <xdr:to>
      <xdr:col>7</xdr:col>
      <xdr:colOff>609600</xdr:colOff>
      <xdr:row>1</xdr:row>
      <xdr:rowOff>171450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E157C4F0-694B-252D-A387-D328E7E539BD}"/>
            </a:ext>
          </a:extLst>
        </xdr:cNvPr>
        <xdr:cNvSpPr txBox="1"/>
      </xdr:nvSpPr>
      <xdr:spPr>
        <a:xfrm>
          <a:off x="5124449" y="9525"/>
          <a:ext cx="1562101" cy="3524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t-EE" sz="1600" b="1" kern="1200"/>
            <a:t>Katsetulemused</a:t>
          </a:r>
        </a:p>
      </xdr:txBody>
    </xdr:sp>
    <xdr:clientData/>
  </xdr:twoCellAnchor>
  <xdr:twoCellAnchor>
    <xdr:from>
      <xdr:col>5</xdr:col>
      <xdr:colOff>152398</xdr:colOff>
      <xdr:row>12</xdr:row>
      <xdr:rowOff>161925</xdr:rowOff>
    </xdr:from>
    <xdr:to>
      <xdr:col>14</xdr:col>
      <xdr:colOff>180975</xdr:colOff>
      <xdr:row>32</xdr:row>
      <xdr:rowOff>152401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915A3A40-47BF-6A6A-3DE3-89F1222BAF6F}"/>
            </a:ext>
          </a:extLst>
        </xdr:cNvPr>
        <xdr:cNvSpPr txBox="1"/>
      </xdr:nvSpPr>
      <xdr:spPr>
        <a:xfrm>
          <a:off x="3200398" y="2447925"/>
          <a:ext cx="8829677" cy="380047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ta-IN"/>
            <a:t>𝜎</a:t>
          </a:r>
          <a:r>
            <a:rPr lang="et-EE"/>
            <a:t>(komp)</a:t>
          </a:r>
          <a:r>
            <a:rPr lang="ta-IN"/>
            <a:t> = </a:t>
          </a:r>
          <a:r>
            <a:rPr lang="el-GR"/>
            <a:t>σ</a:t>
          </a:r>
          <a:r>
            <a:rPr lang="et-EE"/>
            <a:t>(juht)</a:t>
          </a:r>
          <a:r>
            <a:rPr lang="ta-IN"/>
            <a:t> × 𝑉</a:t>
          </a:r>
          <a:r>
            <a:rPr lang="et-EE"/>
            <a:t>(juht)</a:t>
          </a:r>
          <a:r>
            <a:rPr lang="ta-IN"/>
            <a:t> + 𝜎</a:t>
          </a:r>
          <a:r>
            <a:rPr lang="et-EE"/>
            <a:t>(diel)</a:t>
          </a:r>
          <a:r>
            <a:rPr lang="ta-IN"/>
            <a:t> × 𝑉</a:t>
          </a:r>
          <a:r>
            <a:rPr lang="et-EE"/>
            <a:t>(diel)</a:t>
          </a:r>
        </a:p>
        <a:p>
          <a:endParaRPr lang="et-EE"/>
        </a:p>
        <a:p>
          <a:r>
            <a:rPr lang="et-EE"/>
            <a:t>Kuna</a:t>
          </a:r>
          <a:r>
            <a:rPr lang="et-EE" baseline="0"/>
            <a:t> mittejuhtiva tselluloosi kiu eritakistus on grafiidi eritakistuse suhtes tühine, saame teha lihtsustuse, kus loeme </a:t>
          </a:r>
          <a:r>
            <a:rPr lang="ta-I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𝜎</a:t>
          </a:r>
          <a:r>
            <a:rPr lang="et-E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(diel) võrdseks nulliga.</a:t>
          </a:r>
          <a:r>
            <a:rPr lang="et-E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t-E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Võrrandist</a:t>
          </a:r>
          <a:r>
            <a:rPr lang="et-E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jääb alles: </a:t>
          </a:r>
        </a:p>
        <a:p>
          <a:endParaRPr lang="et-EE" sz="1100" kern="12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ta-I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𝜎</a:t>
          </a:r>
          <a:r>
            <a:rPr lang="et-E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(komp)</a:t>
          </a:r>
          <a:r>
            <a:rPr lang="ta-I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</a:t>
          </a:r>
          <a:r>
            <a:rPr lang="el-G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σ</a:t>
          </a:r>
          <a:r>
            <a:rPr lang="et-E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(juht)</a:t>
          </a:r>
          <a:r>
            <a:rPr lang="ta-I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× 𝑉</a:t>
          </a:r>
          <a:r>
            <a:rPr lang="et-E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(juht)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t-EE" sz="1100" kern="12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ta-I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𝑉</a:t>
          </a:r>
          <a:r>
            <a:rPr lang="et-E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(juht) = </a:t>
          </a:r>
          <a:r>
            <a:rPr lang="ta-I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𝜎</a:t>
          </a:r>
          <a:r>
            <a:rPr lang="et-E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(komp) / </a:t>
          </a:r>
          <a:r>
            <a:rPr lang="el-G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σ</a:t>
          </a:r>
          <a:r>
            <a:rPr lang="et-E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(juht) = 26,316574692 / 2000 =</a:t>
          </a:r>
          <a:r>
            <a:rPr lang="et-E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0,013158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t-EE" sz="1100" kern="12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ta-I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𝑉</a:t>
          </a:r>
          <a:r>
            <a:rPr lang="et-E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(diel) = 1 - </a:t>
          </a:r>
          <a:r>
            <a:rPr lang="ta-I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𝑉</a:t>
          </a:r>
          <a:r>
            <a:rPr lang="et-E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(juht) = 0,986842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t-E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t-EE">
              <a:effectLst/>
            </a:rPr>
            <a:t>V</a:t>
          </a:r>
          <a:r>
            <a:rPr lang="et-EE" baseline="0">
              <a:effectLst/>
            </a:rPr>
            <a:t>(grafiit) = </a:t>
          </a:r>
          <a:r>
            <a:rPr lang="et-E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0,013158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</a:t>
          </a:r>
          <a:r>
            <a:rPr lang="et-E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7,067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*10^(-7) 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m^3 </a:t>
          </a:r>
          <a:r>
            <a:rPr lang="et-E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 9,29876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*10^(-9) </a:t>
          </a:r>
          <a:r>
            <a:rPr lang="et-E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m^3 </a:t>
          </a:r>
          <a:endParaRPr lang="et-EE" sz="11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t-EE" sz="11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t-EE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V(tselluloos) = 0,986842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</a:t>
          </a:r>
          <a:r>
            <a:rPr lang="et-E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7,067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*10^(-7) 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m^3 </a:t>
          </a:r>
          <a:r>
            <a:rPr lang="et-EE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 6,97401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10^(-7) 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m^3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</a:t>
          </a:r>
          <a:r>
            <a:rPr lang="et-E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(grafiit) =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et-E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9,29876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*10^(-9) </a:t>
          </a:r>
          <a:r>
            <a:rPr lang="et-E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m^3) * 2150 kg</a:t>
          </a:r>
          <a:r>
            <a:rPr lang="et-EE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m^3</a:t>
          </a:r>
          <a:r>
            <a:rPr lang="et-EE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0,000019992 kg, seega grafiidi osamass on 0,000019992 / 0,00046 = 0,0434609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t-EE" sz="11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t-EE">
              <a:effectLst/>
            </a:rPr>
            <a:t>m(tselluloos)</a:t>
          </a:r>
          <a:r>
            <a:rPr lang="et-EE" baseline="0">
              <a:effectLst/>
            </a:rPr>
            <a:t> = 0,00046 kg - 0,000019992 kg = 0,000440008 kg , seega tsellulooskiu osamass on </a:t>
          </a:r>
          <a:r>
            <a:rPr lang="et-E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0,000440008 / 0,00046 = 0,956539</a:t>
          </a:r>
          <a:endParaRPr lang="et-EE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t-EE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l-G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ρ</a:t>
          </a:r>
          <a:r>
            <a:rPr lang="et-E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(komp.</a:t>
          </a:r>
          <a:r>
            <a:rPr lang="et-EE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teoreetiline</a:t>
          </a:r>
          <a:r>
            <a:rPr lang="et-E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et-EE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(</a:t>
          </a:r>
          <a:r>
            <a:rPr lang="et-E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9,29876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*10^(-9) </a:t>
          </a:r>
          <a:r>
            <a:rPr lang="et-E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m^3 * 2150 kg</a:t>
          </a:r>
          <a:r>
            <a:rPr lang="et-EE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m^3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t-E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+ </a:t>
          </a:r>
          <a:r>
            <a:rPr lang="et-EE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6,97401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10^(-7) 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m^3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* 1590 </a:t>
          </a:r>
          <a:r>
            <a:rPr lang="et-E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</a:t>
          </a:r>
          <a:r>
            <a:rPr lang="et-E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m^3</a:t>
          </a:r>
          <a:r>
            <a:rPr lang="et-EE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 / (</a:t>
          </a:r>
          <a:r>
            <a:rPr lang="et-E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9,29876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*10^(-9) </a:t>
          </a:r>
          <a:r>
            <a:rPr lang="et-E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m^3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t-E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+</a:t>
          </a:r>
          <a:r>
            <a:rPr lang="et-EE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6,97401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10^(-7) 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m^3</a:t>
          </a:r>
          <a:r>
            <a:rPr lang="et-EE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 =</a:t>
          </a:r>
          <a:endParaRPr lang="et-EE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t-EE">
              <a:effectLst/>
            </a:rPr>
            <a:t>= 1597,37 kg/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m^3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et-EE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t-EE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t-EE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t-EE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t-EE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t-EE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t-EE" sz="1100" kern="1200"/>
        </a:p>
      </xdr:txBody>
    </xdr:sp>
    <xdr:clientData/>
  </xdr:twoCellAnchor>
  <xdr:twoCellAnchor>
    <xdr:from>
      <xdr:col>0</xdr:col>
      <xdr:colOff>76199</xdr:colOff>
      <xdr:row>23</xdr:row>
      <xdr:rowOff>161925</xdr:rowOff>
    </xdr:from>
    <xdr:to>
      <xdr:col>3</xdr:col>
      <xdr:colOff>447674</xdr:colOff>
      <xdr:row>25</xdr:row>
      <xdr:rowOff>95250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0BF7C7BE-DBBB-BBB2-C594-A20B15E89FFD}"/>
            </a:ext>
          </a:extLst>
        </xdr:cNvPr>
        <xdr:cNvSpPr txBox="1"/>
      </xdr:nvSpPr>
      <xdr:spPr>
        <a:xfrm>
          <a:off x="76199" y="4543425"/>
          <a:ext cx="2200275" cy="3143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t-EE" sz="1100" kern="1200"/>
            <a:t>Grafiidi</a:t>
          </a:r>
          <a:r>
            <a:rPr lang="et-EE" sz="1100" kern="1200" baseline="0"/>
            <a:t> eritakistus = 2000 1/oom*m </a:t>
          </a:r>
          <a:endParaRPr lang="et-EE" sz="1100" kern="1200"/>
        </a:p>
      </xdr:txBody>
    </xdr:sp>
    <xdr:clientData/>
  </xdr:twoCellAnchor>
  <xdr:twoCellAnchor>
    <xdr:from>
      <xdr:col>0</xdr:col>
      <xdr:colOff>76200</xdr:colOff>
      <xdr:row>25</xdr:row>
      <xdr:rowOff>152401</xdr:rowOff>
    </xdr:from>
    <xdr:to>
      <xdr:col>3</xdr:col>
      <xdr:colOff>504825</xdr:colOff>
      <xdr:row>27</xdr:row>
      <xdr:rowOff>76201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7EBA3B07-9793-6A67-85B2-0BC84D5C18F2}"/>
            </a:ext>
          </a:extLst>
        </xdr:cNvPr>
        <xdr:cNvSpPr txBox="1"/>
      </xdr:nvSpPr>
      <xdr:spPr>
        <a:xfrm>
          <a:off x="76200" y="4914901"/>
          <a:ext cx="2257425" cy="304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t-EE" sz="1100" b="0" kern="1200"/>
            <a:t>m=</a:t>
          </a:r>
          <a:r>
            <a:rPr lang="el-G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ρ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*V</a:t>
          </a:r>
          <a:endParaRPr lang="et-EE" sz="1100" b="0" kern="1200"/>
        </a:p>
      </xdr:txBody>
    </xdr:sp>
    <xdr:clientData/>
  </xdr:twoCellAnchor>
  <xdr:oneCellAnchor>
    <xdr:from>
      <xdr:col>0</xdr:col>
      <xdr:colOff>76200</xdr:colOff>
      <xdr:row>27</xdr:row>
      <xdr:rowOff>123826</xdr:rowOff>
    </xdr:from>
    <xdr:ext cx="2295525" cy="342900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C66DC332-4533-00BA-7B96-8AFF0EB28198}"/>
            </a:ext>
          </a:extLst>
        </xdr:cNvPr>
        <xdr:cNvSpPr txBox="1"/>
      </xdr:nvSpPr>
      <xdr:spPr>
        <a:xfrm>
          <a:off x="76200" y="5267326"/>
          <a:ext cx="2295525" cy="3429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t-EE" sz="1100" kern="1200"/>
        </a:p>
      </xdr:txBody>
    </xdr:sp>
    <xdr:clientData/>
  </xdr:oneCellAnchor>
  <xdr:twoCellAnchor>
    <xdr:from>
      <xdr:col>0</xdr:col>
      <xdr:colOff>76200</xdr:colOff>
      <xdr:row>27</xdr:row>
      <xdr:rowOff>142875</xdr:rowOff>
    </xdr:from>
    <xdr:to>
      <xdr:col>2</xdr:col>
      <xdr:colOff>85725</xdr:colOff>
      <xdr:row>29</xdr:row>
      <xdr:rowOff>57150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29238D1E-D043-B4E2-BDA4-0A6384C29EC5}"/>
            </a:ext>
          </a:extLst>
        </xdr:cNvPr>
        <xdr:cNvSpPr txBox="1"/>
      </xdr:nvSpPr>
      <xdr:spPr>
        <a:xfrm>
          <a:off x="76200" y="5286375"/>
          <a:ext cx="1228725" cy="2952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l-G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ρ</a:t>
          </a:r>
          <a:r>
            <a:rPr lang="et-E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(grafiit)</a:t>
          </a:r>
          <a:r>
            <a:rPr lang="et-EE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2150 SI</a:t>
          </a:r>
          <a:endParaRPr lang="et-EE" sz="1100" kern="1200"/>
        </a:p>
      </xdr:txBody>
    </xdr:sp>
    <xdr:clientData/>
  </xdr:twoCellAnchor>
  <xdr:twoCellAnchor>
    <xdr:from>
      <xdr:col>0</xdr:col>
      <xdr:colOff>76199</xdr:colOff>
      <xdr:row>29</xdr:row>
      <xdr:rowOff>104775</xdr:rowOff>
    </xdr:from>
    <xdr:to>
      <xdr:col>4</xdr:col>
      <xdr:colOff>142874</xdr:colOff>
      <xdr:row>32</xdr:row>
      <xdr:rowOff>85725</xdr:rowOff>
    </xdr:to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AADDBB23-8190-CBD5-EA79-38A23C8473D8}"/>
            </a:ext>
          </a:extLst>
        </xdr:cNvPr>
        <xdr:cNvSpPr txBox="1"/>
      </xdr:nvSpPr>
      <xdr:spPr>
        <a:xfrm>
          <a:off x="76199" y="5629275"/>
          <a:ext cx="2505075" cy="552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l-G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ρ</a:t>
          </a:r>
          <a:r>
            <a:rPr lang="et-E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(tselluloos)</a:t>
          </a:r>
          <a:r>
            <a:rPr lang="et-EE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1590 SI (allikas: internett)</a:t>
          </a:r>
          <a:endParaRPr lang="et-EE">
            <a:effectLst/>
          </a:endParaRPr>
        </a:p>
        <a:p>
          <a:endParaRPr lang="et-EE" sz="1100" kern="1200"/>
        </a:p>
      </xdr:txBody>
    </xdr:sp>
    <xdr:clientData/>
  </xdr:twoCellAnchor>
  <xdr:twoCellAnchor>
    <xdr:from>
      <xdr:col>5</xdr:col>
      <xdr:colOff>171450</xdr:colOff>
      <xdr:row>33</xdr:row>
      <xdr:rowOff>0</xdr:rowOff>
    </xdr:from>
    <xdr:to>
      <xdr:col>14</xdr:col>
      <xdr:colOff>171450</xdr:colOff>
      <xdr:row>41</xdr:row>
      <xdr:rowOff>180975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2D8BC674-D661-766D-0A55-92EA99E1A267}"/>
            </a:ext>
          </a:extLst>
        </xdr:cNvPr>
        <xdr:cNvSpPr txBox="1"/>
      </xdr:nvSpPr>
      <xdr:spPr>
        <a:xfrm>
          <a:off x="3219450" y="6286500"/>
          <a:ext cx="8801100" cy="1704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t-EE"/>
            <a:t>Mitu grammi peaksite võtma grafiiti ning tsellulooskiudu, kui teil oleks vaja valmistada 1 m</a:t>
          </a:r>
          <a:r>
            <a:rPr lang="en-US"/>
            <a:t>^</a:t>
          </a:r>
          <a:r>
            <a:rPr lang="et-EE"/>
            <a:t>2 ja 350 mikronit paks sarnane materjali leht?</a:t>
          </a:r>
          <a:endParaRPr lang="en-US"/>
        </a:p>
        <a:p>
          <a:endParaRPr lang="en-US" sz="1100" kern="1200"/>
        </a:p>
        <a:p>
          <a:r>
            <a:rPr lang="en-US" sz="1100" kern="1200"/>
            <a:t>V</a:t>
          </a:r>
          <a:r>
            <a:rPr lang="et-EE" sz="1100" kern="1200"/>
            <a:t> =</a:t>
          </a:r>
          <a:r>
            <a:rPr lang="et-EE" sz="1100" kern="1200" baseline="0"/>
            <a:t> </a:t>
          </a:r>
          <a:r>
            <a:rPr lang="en-US" sz="1100" kern="1200" baseline="0"/>
            <a:t>(</a:t>
          </a:r>
          <a:r>
            <a:rPr lang="et-EE" sz="1100" kern="1200" baseline="0"/>
            <a:t>1 </a:t>
          </a:r>
          <a:r>
            <a:rPr lang="et-E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^</a:t>
          </a:r>
          <a:r>
            <a:rPr lang="et-E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et-E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(350*10^(-6) m) </a:t>
          </a:r>
          <a:r>
            <a:rPr lang="et-E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350*10^(-6) 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m^3 </a:t>
          </a:r>
          <a:r>
            <a:rPr lang="et-E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</a:p>
        <a:p>
          <a:endParaRPr lang="et-EE" sz="1100" kern="12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t-EE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m=</a:t>
          </a:r>
          <a:r>
            <a:rPr lang="el-G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ρ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*V</a:t>
          </a:r>
          <a:r>
            <a:rPr lang="et-E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</a:t>
          </a:r>
          <a:r>
            <a:rPr lang="et-EE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650,91 </a:t>
          </a:r>
          <a:r>
            <a:rPr lang="et-EE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kg/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m^3</a:t>
          </a:r>
          <a:r>
            <a:rPr lang="et-EE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350*10^(-6) 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m^3 </a:t>
          </a:r>
          <a:r>
            <a:rPr lang="et-E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0,22781 kg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t-EE" sz="11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t-EE" b="0">
              <a:effectLst/>
            </a:rPr>
            <a:t>m(grafiit) = 0,0434609 </a:t>
          </a:r>
          <a:r>
            <a:rPr lang="en-US" b="0">
              <a:effectLst/>
            </a:rPr>
            <a:t>*</a:t>
          </a:r>
          <a:r>
            <a:rPr lang="en-US" b="0" baseline="0">
              <a:effectLst/>
            </a:rPr>
            <a:t> </a:t>
          </a:r>
          <a:r>
            <a:rPr lang="et-E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0,22781 kg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t-E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 </a:t>
          </a:r>
          <a:r>
            <a:rPr lang="et-EE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9,9 g</a:t>
          </a:r>
          <a:endParaRPr lang="en-US" sz="1100" b="1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m(tselluloos) </a:t>
          </a:r>
          <a:r>
            <a:rPr lang="et-E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 0,956539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</a:t>
          </a:r>
          <a:r>
            <a:rPr lang="et-E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0,22781 kg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t-E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 </a:t>
          </a:r>
          <a:r>
            <a:rPr lang="et-EE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220 g</a:t>
          </a:r>
          <a:endParaRPr lang="et-EE" b="1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t-EE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t-EE" b="0">
            <a:effectLst/>
          </a:endParaRPr>
        </a:p>
        <a:p>
          <a:endParaRPr lang="et-EE" sz="1100" kern="12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D4E7B-BFB9-4E4B-874E-DFBA84C59C1B}">
  <dimension ref="E3:J16"/>
  <sheetViews>
    <sheetView tabSelected="1" workbookViewId="0">
      <selection activeCell="J28" sqref="J28"/>
    </sheetView>
  </sheetViews>
  <sheetFormatPr defaultRowHeight="15" x14ac:dyDescent="0.25"/>
  <cols>
    <col min="5" max="5" width="17.5703125" bestFit="1" customWidth="1"/>
    <col min="6" max="6" width="20.140625" bestFit="1" customWidth="1"/>
    <col min="7" max="7" width="19.7109375" bestFit="1" customWidth="1"/>
    <col min="8" max="8" width="20.42578125" bestFit="1" customWidth="1"/>
    <col min="9" max="9" width="16.140625" bestFit="1" customWidth="1"/>
    <col min="10" max="10" width="19.7109375" bestFit="1" customWidth="1"/>
  </cols>
  <sheetData>
    <row r="3" spans="5:10" x14ac:dyDescent="0.25">
      <c r="E3" s="1" t="s">
        <v>2</v>
      </c>
      <c r="F3" s="2" t="s">
        <v>3</v>
      </c>
      <c r="G3" s="2" t="s">
        <v>4</v>
      </c>
      <c r="H3" s="2" t="s">
        <v>0</v>
      </c>
      <c r="I3" s="2" t="s">
        <v>5</v>
      </c>
      <c r="J3" s="3" t="s">
        <v>1</v>
      </c>
    </row>
    <row r="4" spans="5:10" x14ac:dyDescent="0.25">
      <c r="E4" s="4">
        <v>0.16689999999999999</v>
      </c>
      <c r="F4">
        <f>E4-0.05*2</f>
        <v>6.6899999999999987E-2</v>
      </c>
      <c r="G4">
        <f>(0.003^2)*3.14159*F4</f>
        <v>1.8915513389999996E-6</v>
      </c>
      <c r="H4">
        <f>0.00059/G4</f>
        <v>311.91328928556254</v>
      </c>
      <c r="I4">
        <v>32500</v>
      </c>
      <c r="J4" s="5">
        <f>((0.003^2)*3.14159*I4)/F4</f>
        <v>13.735651345291481</v>
      </c>
    </row>
    <row r="5" spans="5:10" x14ac:dyDescent="0.25">
      <c r="E5" s="4">
        <v>0.16489999999999999</v>
      </c>
      <c r="F5">
        <f t="shared" ref="F5:F16" si="0">E5-0.05*2</f>
        <v>6.4899999999999985E-2</v>
      </c>
      <c r="G5">
        <f t="shared" ref="G5:G16" si="1">(0.003^2)*3.14159*F5</f>
        <v>1.8350027189999996E-6</v>
      </c>
      <c r="H5">
        <f t="shared" ref="H5:H16" si="2">0.00059/G5</f>
        <v>321.52540914027941</v>
      </c>
      <c r="I5">
        <v>13330</v>
      </c>
      <c r="J5" s="5">
        <f t="shared" ref="J5:J16" si="3">((0.003^2)*3.14159*I5)/F5</f>
        <v>5.8073428705701087</v>
      </c>
    </row>
    <row r="6" spans="5:10" x14ac:dyDescent="0.25">
      <c r="E6" s="4">
        <v>0.161</v>
      </c>
      <c r="F6">
        <f t="shared" si="0"/>
        <v>6.0999999999999999E-2</v>
      </c>
      <c r="G6">
        <f t="shared" si="1"/>
        <v>1.7247329099999999E-6</v>
      </c>
      <c r="H6">
        <f t="shared" si="2"/>
        <v>342.08195169187098</v>
      </c>
      <c r="I6">
        <v>9450</v>
      </c>
      <c r="J6" s="5">
        <f t="shared" si="3"/>
        <v>4.3802004836065569</v>
      </c>
    </row>
    <row r="7" spans="5:10" x14ac:dyDescent="0.25">
      <c r="E7" s="4">
        <v>0.15690000000000001</v>
      </c>
      <c r="F7">
        <f t="shared" si="0"/>
        <v>5.6900000000000006E-2</v>
      </c>
      <c r="G7">
        <f t="shared" si="1"/>
        <v>1.6088082390000001E-6</v>
      </c>
      <c r="H7">
        <f t="shared" si="2"/>
        <v>366.73109056597764</v>
      </c>
      <c r="I7">
        <v>3340</v>
      </c>
      <c r="J7" s="5">
        <f t="shared" si="3"/>
        <v>1.659687089630931</v>
      </c>
    </row>
    <row r="8" spans="5:10" x14ac:dyDescent="0.25">
      <c r="E8" s="4">
        <v>0.154</v>
      </c>
      <c r="F8">
        <f t="shared" si="0"/>
        <v>5.3999999999999992E-2</v>
      </c>
      <c r="G8">
        <f t="shared" si="1"/>
        <v>1.5268127399999998E-6</v>
      </c>
      <c r="H8">
        <f t="shared" si="2"/>
        <v>386.4259083926691</v>
      </c>
      <c r="I8">
        <v>1960</v>
      </c>
      <c r="J8" s="5">
        <f t="shared" si="3"/>
        <v>1.0262527333333333</v>
      </c>
    </row>
    <row r="9" spans="5:10" x14ac:dyDescent="0.25">
      <c r="E9" s="4">
        <v>0.14949999999999999</v>
      </c>
      <c r="F9">
        <f t="shared" si="0"/>
        <v>4.9499999999999988E-2</v>
      </c>
      <c r="G9">
        <f t="shared" si="1"/>
        <v>1.3995783449999996E-6</v>
      </c>
      <c r="H9">
        <f t="shared" si="2"/>
        <v>421.55553642836634</v>
      </c>
      <c r="I9">
        <v>718</v>
      </c>
      <c r="J9" s="5">
        <f t="shared" si="3"/>
        <v>0.41012029454545462</v>
      </c>
    </row>
    <row r="10" spans="5:10" x14ac:dyDescent="0.25">
      <c r="E10" s="4">
        <v>0.14760000000000001</v>
      </c>
      <c r="F10">
        <f t="shared" si="0"/>
        <v>4.7600000000000003E-2</v>
      </c>
      <c r="G10">
        <f t="shared" si="1"/>
        <v>1.3458571560000001E-6</v>
      </c>
      <c r="H10">
        <f t="shared" si="2"/>
        <v>438.38233305050687</v>
      </c>
      <c r="I10">
        <v>512</v>
      </c>
      <c r="J10" s="5">
        <f t="shared" si="3"/>
        <v>0.30412703193277307</v>
      </c>
    </row>
    <row r="11" spans="5:10" x14ac:dyDescent="0.25">
      <c r="E11" s="4">
        <v>0.1447</v>
      </c>
      <c r="F11">
        <f t="shared" si="0"/>
        <v>4.469999999999999E-2</v>
      </c>
      <c r="G11">
        <f t="shared" si="1"/>
        <v>1.2638616569999996E-6</v>
      </c>
      <c r="H11">
        <f t="shared" si="2"/>
        <v>466.82324503812384</v>
      </c>
      <c r="I11">
        <v>192</v>
      </c>
      <c r="J11" s="5">
        <f t="shared" si="3"/>
        <v>0.12144670067114095</v>
      </c>
    </row>
    <row r="12" spans="5:10" x14ac:dyDescent="0.25">
      <c r="E12" s="4">
        <v>0.1414</v>
      </c>
      <c r="F12">
        <f t="shared" si="0"/>
        <v>4.1399999999999992E-2</v>
      </c>
      <c r="G12">
        <f t="shared" si="1"/>
        <v>1.1705564339999998E-6</v>
      </c>
      <c r="H12">
        <f t="shared" si="2"/>
        <v>504.03379355565539</v>
      </c>
      <c r="I12">
        <v>68</v>
      </c>
      <c r="J12" s="5">
        <f t="shared" si="3"/>
        <v>4.6440895652173922E-2</v>
      </c>
    </row>
    <row r="13" spans="5:10" x14ac:dyDescent="0.25">
      <c r="E13" s="4">
        <v>0.13730000000000001</v>
      </c>
      <c r="F13">
        <f t="shared" si="0"/>
        <v>3.73E-2</v>
      </c>
      <c r="G13">
        <f t="shared" si="1"/>
        <v>1.054631763E-6</v>
      </c>
      <c r="H13">
        <f t="shared" si="2"/>
        <v>559.43697193576759</v>
      </c>
      <c r="I13">
        <v>41.5</v>
      </c>
      <c r="J13" s="5">
        <f t="shared" si="3"/>
        <v>3.1458012466487932E-2</v>
      </c>
    </row>
    <row r="14" spans="5:10" x14ac:dyDescent="0.25">
      <c r="E14" s="4">
        <v>0.1363</v>
      </c>
      <c r="F14">
        <f t="shared" si="0"/>
        <v>3.6299999999999999E-2</v>
      </c>
      <c r="G14">
        <f t="shared" si="1"/>
        <v>1.026357453E-6</v>
      </c>
      <c r="H14">
        <f t="shared" si="2"/>
        <v>574.84845876595398</v>
      </c>
      <c r="I14">
        <v>40.799999999999997</v>
      </c>
      <c r="J14" s="5">
        <f t="shared" si="3"/>
        <v>3.1779389752066116E-2</v>
      </c>
    </row>
    <row r="15" spans="5:10" x14ac:dyDescent="0.25">
      <c r="E15" s="4">
        <v>0.13389999999999999</v>
      </c>
      <c r="F15">
        <f t="shared" si="0"/>
        <v>3.3899999999999986E-2</v>
      </c>
      <c r="G15">
        <f t="shared" si="1"/>
        <v>9.5849910899999964E-7</v>
      </c>
      <c r="H15">
        <f t="shared" si="2"/>
        <v>615.54569478478277</v>
      </c>
      <c r="I15">
        <v>23.6</v>
      </c>
      <c r="J15" s="5">
        <f t="shared" si="3"/>
        <v>1.9683590442477885E-2</v>
      </c>
    </row>
    <row r="16" spans="5:10" x14ac:dyDescent="0.25">
      <c r="E16" s="6">
        <v>0.13335</v>
      </c>
      <c r="F16" s="7">
        <f t="shared" si="0"/>
        <v>3.3349999999999991E-2</v>
      </c>
      <c r="G16" s="7">
        <f t="shared" si="1"/>
        <v>9.4294823849999971E-7</v>
      </c>
      <c r="H16" s="7">
        <f t="shared" si="2"/>
        <v>625.69712303460676</v>
      </c>
      <c r="I16" s="7">
        <v>22.6</v>
      </c>
      <c r="J16" s="8">
        <f t="shared" si="3"/>
        <v>1.9160401979010502E-2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FB90C-E750-4716-A455-68686B9A45D0}">
  <dimension ref="F3:I12"/>
  <sheetViews>
    <sheetView topLeftCell="A37" workbookViewId="0">
      <selection activeCell="G46" sqref="G46"/>
    </sheetView>
  </sheetViews>
  <sheetFormatPr defaultRowHeight="15" x14ac:dyDescent="0.25"/>
  <cols>
    <col min="6" max="6" width="29.28515625" bestFit="1" customWidth="1"/>
    <col min="7" max="7" width="16.140625" bestFit="1" customWidth="1"/>
    <col min="8" max="8" width="19.42578125" bestFit="1" customWidth="1"/>
    <col min="9" max="9" width="21.42578125" bestFit="1" customWidth="1"/>
  </cols>
  <sheetData>
    <row r="3" spans="6:9" x14ac:dyDescent="0.25">
      <c r="F3" s="1" t="s">
        <v>6</v>
      </c>
      <c r="G3" s="2" t="s">
        <v>5</v>
      </c>
      <c r="H3" s="2" t="s">
        <v>1</v>
      </c>
      <c r="I3" s="3" t="s">
        <v>7</v>
      </c>
    </row>
    <row r="4" spans="6:9" x14ac:dyDescent="0.25">
      <c r="F4" s="4">
        <v>3.9E-2</v>
      </c>
      <c r="G4">
        <v>481</v>
      </c>
      <c r="H4" s="9">
        <f>(G4*0.0000037)/F4</f>
        <v>4.5633333333333338E-2</v>
      </c>
      <c r="I4" s="10">
        <f>1/H4</f>
        <v>21.913805697589478</v>
      </c>
    </row>
    <row r="5" spans="6:9" x14ac:dyDescent="0.25">
      <c r="F5" s="4">
        <v>4.9000000000000002E-2</v>
      </c>
      <c r="G5">
        <v>542</v>
      </c>
      <c r="H5" s="9">
        <f t="shared" ref="H5:H11" si="0">(G5*0.0000037)/F5</f>
        <v>4.0926530612244896E-2</v>
      </c>
      <c r="I5" s="10">
        <f t="shared" ref="I5:I11" si="1">1/H5</f>
        <v>24.434028124065026</v>
      </c>
    </row>
    <row r="6" spans="6:9" x14ac:dyDescent="0.25">
      <c r="F6" s="4">
        <v>5.8999999999999997E-2</v>
      </c>
      <c r="G6">
        <v>605</v>
      </c>
      <c r="H6" s="9">
        <f t="shared" si="0"/>
        <v>3.7940677966101698E-2</v>
      </c>
      <c r="I6" s="10">
        <f t="shared" si="1"/>
        <v>26.356935447844538</v>
      </c>
    </row>
    <row r="7" spans="6:9" x14ac:dyDescent="0.25">
      <c r="F7" s="4">
        <v>6.9000000000000006E-2</v>
      </c>
      <c r="G7">
        <v>702</v>
      </c>
      <c r="H7" s="9">
        <f t="shared" si="0"/>
        <v>3.7643478260869563E-2</v>
      </c>
      <c r="I7" s="10">
        <f t="shared" si="1"/>
        <v>26.565026565026567</v>
      </c>
    </row>
    <row r="8" spans="6:9" x14ac:dyDescent="0.25">
      <c r="F8" s="4">
        <v>7.8E-2</v>
      </c>
      <c r="G8">
        <v>798</v>
      </c>
      <c r="H8" s="9">
        <f t="shared" si="0"/>
        <v>3.7853846153846155E-2</v>
      </c>
      <c r="I8" s="10">
        <f t="shared" si="1"/>
        <v>26.417394838447471</v>
      </c>
    </row>
    <row r="9" spans="6:9" x14ac:dyDescent="0.25">
      <c r="F9" s="4">
        <v>8.8999999999999996E-2</v>
      </c>
      <c r="G9">
        <v>863</v>
      </c>
      <c r="H9" s="9">
        <f t="shared" si="0"/>
        <v>3.5877528089887645E-2</v>
      </c>
      <c r="I9" s="10">
        <f t="shared" si="1"/>
        <v>27.872600294384764</v>
      </c>
    </row>
    <row r="10" spans="6:9" x14ac:dyDescent="0.25">
      <c r="F10" s="4">
        <v>0.128</v>
      </c>
      <c r="G10">
        <v>1237</v>
      </c>
      <c r="H10" s="9">
        <f t="shared" si="0"/>
        <v>3.5757031250000001E-2</v>
      </c>
      <c r="I10" s="10">
        <f t="shared" si="1"/>
        <v>27.966527562323844</v>
      </c>
    </row>
    <row r="11" spans="6:9" x14ac:dyDescent="0.25">
      <c r="F11" s="4">
        <v>0.17</v>
      </c>
      <c r="G11">
        <v>1584</v>
      </c>
      <c r="H11" s="9">
        <f t="shared" si="0"/>
        <v>3.4475294117647055E-2</v>
      </c>
      <c r="I11" s="10">
        <f t="shared" si="1"/>
        <v>29.006279006279009</v>
      </c>
    </row>
    <row r="12" spans="6:9" x14ac:dyDescent="0.25">
      <c r="F12" s="6"/>
      <c r="G12" s="7"/>
      <c r="H12" s="7" t="s">
        <v>8</v>
      </c>
      <c r="I12" s="8" t="s">
        <v>9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B86919F1DB695B4D9B1C06B49A881EAA" ma:contentTypeVersion="6" ma:contentTypeDescription="Loo uus dokument" ma:contentTypeScope="" ma:versionID="c79f57d259dcde234beb5512db245f2d">
  <xsd:schema xmlns:xsd="http://www.w3.org/2001/XMLSchema" xmlns:xs="http://www.w3.org/2001/XMLSchema" xmlns:p="http://schemas.microsoft.com/office/2006/metadata/properties" xmlns:ns3="69dd200c-054c-4f13-80a9-509ace3e6896" targetNamespace="http://schemas.microsoft.com/office/2006/metadata/properties" ma:root="true" ma:fieldsID="02bd73208a8e0d06d4bd2b046df932f9" ns3:_="">
    <xsd:import namespace="69dd200c-054c-4f13-80a9-509ace3e6896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9dd200c-054c-4f13-80a9-509ace3e6896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Sisutüüp"/>
        <xsd:element ref="dc:title" minOccurs="0" maxOccurs="1" ma:index="4" ma:displayName="Pealkiri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69dd200c-054c-4f13-80a9-509ace3e6896" xsi:nil="true"/>
  </documentManagement>
</p:properties>
</file>

<file path=customXml/itemProps1.xml><?xml version="1.0" encoding="utf-8"?>
<ds:datastoreItem xmlns:ds="http://schemas.openxmlformats.org/officeDocument/2006/customXml" ds:itemID="{3FDD11D7-51FD-4CDA-A3B9-86F8DCB5B89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9dd200c-054c-4f13-80a9-509ace3e689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38925DB-0442-42C0-BF21-FDFB362E87D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714736E-0F58-454C-B6DC-08BF5B326770}">
  <ds:schemaRefs>
    <ds:schemaRef ds:uri="http://purl.org/dc/terms/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dcmitype/"/>
    <ds:schemaRef ds:uri="http://schemas.microsoft.com/office/2006/metadata/properties"/>
    <ds:schemaRef ds:uri="69dd200c-054c-4f13-80a9-509ace3e6896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Toru</vt:lpstr>
      <vt:lpstr>Tundmatu materjal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Holger Maaker</dc:creator>
  <cp:lastModifiedBy>Holger Maaker</cp:lastModifiedBy>
  <dcterms:created xsi:type="dcterms:W3CDTF">2025-01-13T07:20:02Z</dcterms:created>
  <dcterms:modified xsi:type="dcterms:W3CDTF">2025-01-16T12:54:46Z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0x010100B86919F1DB695B4D9B1C06B49A881EAA</vt:lpwstr>
  </property>
</Properties>
</file>