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ows 11\Documents\"/>
    </mc:Choice>
  </mc:AlternateContent>
  <xr:revisionPtr revIDLastSave="0" documentId="8_{0DEA95E3-C72B-4C29-AB7A-6B4948EC33FE}" xr6:coauthVersionLast="47" xr6:coauthVersionMax="47" xr10:uidLastSave="{00000000-0000-0000-0000-000000000000}"/>
  <bookViews>
    <workbookView xWindow="-120" yWindow="-120" windowWidth="20730" windowHeight="11040" activeTab="1" xr2:uid="{F2C907F2-5301-4CA8-8E32-FCB6D83721B7}"/>
  </bookViews>
  <sheets>
    <sheet name="Kaks pirni" sheetId="1" r:id="rId1"/>
    <sheet name="Nurga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" i="2" l="1"/>
  <c r="I27" i="2"/>
  <c r="I26" i="2"/>
  <c r="I25" i="2"/>
  <c r="H28" i="2"/>
  <c r="H27" i="2"/>
  <c r="H26" i="2"/>
  <c r="H25" i="2"/>
  <c r="G29" i="1"/>
  <c r="I29" i="1" s="1"/>
  <c r="J29" i="1" s="1"/>
  <c r="G28" i="1"/>
  <c r="I28" i="1" s="1"/>
  <c r="J28" i="1" s="1"/>
  <c r="G27" i="1"/>
  <c r="I27" i="1" s="1"/>
  <c r="J27" i="1" s="1"/>
  <c r="G26" i="1"/>
  <c r="I26" i="1" s="1"/>
  <c r="J26" i="1" s="1"/>
  <c r="G25" i="1"/>
  <c r="I25" i="1" s="1"/>
  <c r="J25" i="1" s="1"/>
  <c r="G24" i="1"/>
  <c r="I24" i="1" s="1"/>
  <c r="J24" i="1" s="1"/>
  <c r="G23" i="1"/>
  <c r="I23" i="1" s="1"/>
  <c r="J23" i="1" s="1"/>
  <c r="G22" i="1"/>
  <c r="I22" i="1" s="1"/>
  <c r="J22" i="1" s="1"/>
  <c r="G21" i="1"/>
  <c r="I21" i="1" s="1"/>
  <c r="J21" i="1" s="1"/>
  <c r="G20" i="1"/>
  <c r="I20" i="1" s="1"/>
  <c r="J20" i="1" s="1"/>
  <c r="I11" i="1"/>
  <c r="J11" i="1" s="1"/>
  <c r="G5" i="1"/>
  <c r="I5" i="1" s="1"/>
  <c r="J5" i="1" s="1"/>
  <c r="G6" i="1"/>
  <c r="I6" i="1" s="1"/>
  <c r="J6" i="1" s="1"/>
  <c r="G7" i="1"/>
  <c r="I7" i="1" s="1"/>
  <c r="J7" i="1" s="1"/>
  <c r="G8" i="1"/>
  <c r="I8" i="1" s="1"/>
  <c r="J8" i="1" s="1"/>
  <c r="G9" i="1"/>
  <c r="I9" i="1" s="1"/>
  <c r="J9" i="1" s="1"/>
  <c r="G10" i="1"/>
  <c r="I10" i="1" s="1"/>
  <c r="J10" i="1" s="1"/>
  <c r="G11" i="1"/>
  <c r="G12" i="1"/>
  <c r="I12" i="1" s="1"/>
  <c r="J12" i="1" s="1"/>
  <c r="G13" i="1"/>
  <c r="I13" i="1" s="1"/>
  <c r="J13" i="1" s="1"/>
  <c r="G4" i="1"/>
  <c r="I4" i="1" s="1"/>
  <c r="J4" i="1" s="1"/>
</calcChain>
</file>

<file path=xl/sharedStrings.xml><?xml version="1.0" encoding="utf-8"?>
<sst xmlns="http://schemas.openxmlformats.org/spreadsheetml/2006/main" count="27" uniqueCount="20">
  <si>
    <t>Kaugus pirnist r (m)</t>
  </si>
  <si>
    <t>Valgustatus E (lx)</t>
  </si>
  <si>
    <t>Kaugus pirnist r (cm)</t>
  </si>
  <si>
    <t>r^2 (m^2)</t>
  </si>
  <si>
    <t>1/r^2 (m^-2)</t>
  </si>
  <si>
    <t>Lambi tüüp</t>
  </si>
  <si>
    <t>Valgustatus (lx)</t>
  </si>
  <si>
    <t>Nurk (kraad)</t>
  </si>
  <si>
    <t>Võimsus (W)</t>
  </si>
  <si>
    <t>Eluiga (h)</t>
  </si>
  <si>
    <t>Hind (euro)</t>
  </si>
  <si>
    <t>LED</t>
  </si>
  <si>
    <t>Spiraalne luminofoorlamp</t>
  </si>
  <si>
    <t xml:space="preserve">Hõõglamp </t>
  </si>
  <si>
    <t>Halogeenlamp</t>
  </si>
  <si>
    <t>Spiraal</t>
  </si>
  <si>
    <t>Hõõg-</t>
  </si>
  <si>
    <t>Halogeen</t>
  </si>
  <si>
    <t>Pidevalt (euro)</t>
  </si>
  <si>
    <t>1 h kuus (euro)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</si>
</sst>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"/>
  </numFmts>
  <fonts count="3" x14ac:knownFonts="1">
    <font>
      <sz val="11"/>
      <color theme="1"/>
      <name val="Aptos Narrow"/>
      <family val="2"/>
      <charset val="186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1" fillId="0" borderId="0" xfId="1"/>
    <xf numFmtId="0" fontId="1" fillId="0" borderId="0" xfId="1" applyBorder="1"/>
    <xf numFmtId="0" fontId="0" fillId="0" borderId="2" xfId="0" applyBorder="1"/>
    <xf numFmtId="0" fontId="0" fillId="0" borderId="0" xfId="0" applyBorder="1"/>
    <xf numFmtId="0" fontId="2" fillId="0" borderId="0" xfId="0" applyFont="1"/>
    <xf numFmtId="0" fontId="1" fillId="0" borderId="4" xfId="1" applyBorder="1"/>
    <xf numFmtId="0" fontId="1" fillId="0" borderId="6" xfId="1" applyBorder="1"/>
    <xf numFmtId="0" fontId="1" fillId="0" borderId="7" xfId="1" applyBorder="1"/>
    <xf numFmtId="0" fontId="0" fillId="0" borderId="7" xfId="0" applyBorder="1"/>
    <xf numFmtId="0" fontId="2" fillId="0" borderId="9" xfId="0" applyFont="1" applyBorder="1"/>
    <xf numFmtId="0" fontId="2" fillId="0" borderId="10" xfId="0" applyFont="1" applyBorder="1"/>
    <xf numFmtId="0" fontId="2" fillId="0" borderId="10" xfId="1" applyFont="1" applyBorder="1"/>
    <xf numFmtId="0" fontId="2" fillId="0" borderId="11" xfId="1" applyFont="1" applyBorder="1"/>
    <xf numFmtId="170" fontId="1" fillId="0" borderId="5" xfId="1" applyNumberFormat="1" applyBorder="1"/>
    <xf numFmtId="170" fontId="1" fillId="0" borderId="8" xfId="1" applyNumberFormat="1" applyBorder="1"/>
    <xf numFmtId="0" fontId="0" fillId="2" borderId="7" xfId="0" applyFill="1" applyBorder="1"/>
    <xf numFmtId="0" fontId="1" fillId="0" borderId="4" xfId="1" applyBorder="1"/>
    <xf numFmtId="0" fontId="1" fillId="0" borderId="6" xfId="1" applyBorder="1"/>
    <xf numFmtId="0" fontId="1" fillId="0" borderId="7" xfId="1" applyBorder="1"/>
    <xf numFmtId="0" fontId="0" fillId="2" borderId="0" xfId="0" applyFill="1" applyBorder="1"/>
    <xf numFmtId="0" fontId="0" fillId="0" borderId="2" xfId="0" applyFill="1" applyBorder="1"/>
    <xf numFmtId="0" fontId="0" fillId="0" borderId="7" xfId="0" applyFill="1" applyBorder="1"/>
    <xf numFmtId="0" fontId="1" fillId="0" borderId="3" xfId="1" applyBorder="1"/>
    <xf numFmtId="0" fontId="1" fillId="0" borderId="5" xfId="1" applyBorder="1"/>
    <xf numFmtId="0" fontId="1" fillId="0" borderId="8" xfId="1" applyBorder="1"/>
    <xf numFmtId="0" fontId="0" fillId="0" borderId="4" xfId="0" applyBorder="1"/>
    <xf numFmtId="0" fontId="0" fillId="0" borderId="6" xfId="0" applyBorder="1"/>
    <xf numFmtId="0" fontId="1" fillId="2" borderId="8" xfId="1" applyFill="1" applyBorder="1"/>
    <xf numFmtId="0" fontId="0" fillId="0" borderId="1" xfId="0" applyFill="1" applyBorder="1"/>
    <xf numFmtId="0" fontId="1" fillId="2" borderId="5" xfId="1" applyFill="1" applyBorder="1"/>
    <xf numFmtId="0" fontId="0" fillId="0" borderId="1" xfId="0" applyBorder="1"/>
    <xf numFmtId="0" fontId="1" fillId="0" borderId="3" xfId="1" applyFill="1" applyBorder="1"/>
    <xf numFmtId="0" fontId="1" fillId="0" borderId="8" xfId="1" applyFill="1" applyBorder="1"/>
    <xf numFmtId="0" fontId="2" fillId="0" borderId="11" xfId="0" applyFont="1" applyBorder="1"/>
    <xf numFmtId="16" fontId="2" fillId="0" borderId="0" xfId="0" applyNumberFormat="1" applyFont="1"/>
  </cellXfs>
  <cellStyles count="2">
    <cellStyle name="Normal" xfId="0" builtinId="0"/>
    <cellStyle name="Normal 2" xfId="1" xr:uid="{3F607603-222B-402C-93A8-26E615209E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t-EE">
                <a:solidFill>
                  <a:srgbClr val="FF0000"/>
                </a:solidFill>
              </a:rPr>
              <a:t>Valgustatus</a:t>
            </a:r>
            <a:r>
              <a:rPr lang="et-EE" baseline="0">
                <a:solidFill>
                  <a:srgbClr val="FF0000"/>
                </a:solidFill>
              </a:rPr>
              <a:t> sõltuvalt kaugusest</a:t>
            </a:r>
            <a:endParaRPr lang="et-EE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4367169728783901"/>
                  <c:y val="-0.3690124671916010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>
                        <a:solidFill>
                          <a:schemeClr val="accent1"/>
                        </a:solidFill>
                      </a:rPr>
                      <a:t>y = 104,3x</a:t>
                    </a:r>
                    <a:r>
                      <a:rPr lang="en-US" sz="1200" baseline="30000">
                        <a:solidFill>
                          <a:schemeClr val="accent1"/>
                        </a:solidFill>
                      </a:rPr>
                      <a:t>-2,003</a:t>
                    </a:r>
                    <a:br>
                      <a:rPr lang="en-US" sz="1200" baseline="0">
                        <a:solidFill>
                          <a:schemeClr val="accent1"/>
                        </a:solidFill>
                      </a:rPr>
                    </a:br>
                    <a:r>
                      <a:rPr lang="en-US" sz="1200" baseline="0">
                        <a:solidFill>
                          <a:schemeClr val="accent1"/>
                        </a:solidFill>
                      </a:rPr>
                      <a:t>R² = 0,9996</a:t>
                    </a:r>
                    <a:endParaRPr lang="en-US" sz="1200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t-EE"/>
                </a:p>
              </c:txPr>
            </c:trendlineLbl>
          </c:trendline>
          <c:xVal>
            <c:numRef>
              <c:f>'Kaks pirni'!$G$4:$G$13</c:f>
              <c:numCache>
                <c:formatCode>General</c:formatCode>
                <c:ptCount val="1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</c:numCache>
            </c:numRef>
          </c:xVal>
          <c:yVal>
            <c:numRef>
              <c:f>'Kaks pirni'!$H$4:$H$13</c:f>
              <c:numCache>
                <c:formatCode>General</c:formatCode>
                <c:ptCount val="10"/>
                <c:pt idx="0">
                  <c:v>2350</c:v>
                </c:pt>
                <c:pt idx="1">
                  <c:v>636</c:v>
                </c:pt>
                <c:pt idx="2">
                  <c:v>305</c:v>
                </c:pt>
                <c:pt idx="3">
                  <c:v>184</c:v>
                </c:pt>
                <c:pt idx="4">
                  <c:v>126</c:v>
                </c:pt>
                <c:pt idx="5">
                  <c:v>69</c:v>
                </c:pt>
                <c:pt idx="6">
                  <c:v>49</c:v>
                </c:pt>
                <c:pt idx="7">
                  <c:v>31</c:v>
                </c:pt>
                <c:pt idx="8">
                  <c:v>23</c:v>
                </c:pt>
                <c:pt idx="9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8D-4E12-9609-8397504C68D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5.9258748906386702E-2"/>
                  <c:y val="-5.266987459900845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>
                        <a:solidFill>
                          <a:schemeClr val="accent2"/>
                        </a:solidFill>
                      </a:rPr>
                      <a:t>y = 105,26x</a:t>
                    </a:r>
                    <a:r>
                      <a:rPr lang="en-US" sz="1200" baseline="30000">
                        <a:solidFill>
                          <a:schemeClr val="accent2"/>
                        </a:solidFill>
                      </a:rPr>
                      <a:t>-2,068</a:t>
                    </a:r>
                    <a:br>
                      <a:rPr lang="en-US" sz="1200" baseline="0">
                        <a:solidFill>
                          <a:schemeClr val="accent2"/>
                        </a:solidFill>
                      </a:rPr>
                    </a:br>
                    <a:r>
                      <a:rPr lang="en-US" sz="1200" baseline="0">
                        <a:solidFill>
                          <a:schemeClr val="accent2"/>
                        </a:solidFill>
                      </a:rPr>
                      <a:t>R² = 0,9949</a:t>
                    </a:r>
                    <a:endParaRPr lang="en-US" sz="1200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t-EE"/>
                </a:p>
              </c:txPr>
            </c:trendlineLbl>
          </c:trendline>
          <c:xVal>
            <c:numRef>
              <c:f>'Kaks pirni'!$G$20:$G$29</c:f>
              <c:numCache>
                <c:formatCode>General</c:formatCode>
                <c:ptCount val="1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</c:numCache>
            </c:numRef>
          </c:xVal>
          <c:yVal>
            <c:numRef>
              <c:f>'Kaks pirni'!$H$20:$H$29</c:f>
              <c:numCache>
                <c:formatCode>General</c:formatCode>
                <c:ptCount val="10"/>
                <c:pt idx="0">
                  <c:v>2330</c:v>
                </c:pt>
                <c:pt idx="1">
                  <c:v>726</c:v>
                </c:pt>
                <c:pt idx="2">
                  <c:v>337</c:v>
                </c:pt>
                <c:pt idx="3">
                  <c:v>196</c:v>
                </c:pt>
                <c:pt idx="4">
                  <c:v>133</c:v>
                </c:pt>
                <c:pt idx="5">
                  <c:v>64</c:v>
                </c:pt>
                <c:pt idx="6">
                  <c:v>48</c:v>
                </c:pt>
                <c:pt idx="7">
                  <c:v>32</c:v>
                </c:pt>
                <c:pt idx="8">
                  <c:v>22</c:v>
                </c:pt>
                <c:pt idx="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8D-4E12-9609-8397504C6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795904"/>
        <c:axId val="1137797344"/>
      </c:scatterChart>
      <c:valAx>
        <c:axId val="113779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t-EE"/>
                  <a:t>r</a:t>
                </a:r>
                <a:r>
                  <a:rPr lang="et-EE" baseline="0"/>
                  <a:t>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t-E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137797344"/>
        <c:crosses val="autoZero"/>
        <c:crossBetween val="midCat"/>
      </c:valAx>
      <c:valAx>
        <c:axId val="113779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t-EE" baseline="0"/>
                  <a:t>E (lx)</a:t>
                </a:r>
                <a:endParaRPr lang="et-E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t-E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13779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t-EE">
                <a:solidFill>
                  <a:srgbClr val="FF0000"/>
                </a:solidFill>
              </a:rPr>
              <a:t>Valgustatus</a:t>
            </a:r>
            <a:r>
              <a:rPr lang="et-EE" baseline="0">
                <a:solidFill>
                  <a:srgbClr val="FF0000"/>
                </a:solidFill>
              </a:rPr>
              <a:t> sõltuvalt r</a:t>
            </a:r>
            <a:r>
              <a:rPr lang="en-US" baseline="0">
                <a:solidFill>
                  <a:srgbClr val="FF0000"/>
                </a:solidFill>
              </a:rPr>
              <a:t>^2 -st</a:t>
            </a:r>
            <a:endParaRPr lang="et-EE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4803280839895016"/>
                  <c:y val="-0.4697218576844561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>
                        <a:solidFill>
                          <a:schemeClr val="accent1"/>
                        </a:solidFill>
                      </a:rPr>
                      <a:t>y = 104,3x</a:t>
                    </a:r>
                    <a:r>
                      <a:rPr lang="en-US" sz="1200" baseline="30000">
                        <a:solidFill>
                          <a:schemeClr val="accent1"/>
                        </a:solidFill>
                      </a:rPr>
                      <a:t>-1,002</a:t>
                    </a:r>
                    <a:br>
                      <a:rPr lang="en-US" sz="1200" baseline="0">
                        <a:solidFill>
                          <a:schemeClr val="accent1"/>
                        </a:solidFill>
                      </a:rPr>
                    </a:br>
                    <a:r>
                      <a:rPr lang="en-US" sz="1200" baseline="0">
                        <a:solidFill>
                          <a:schemeClr val="accent1"/>
                        </a:solidFill>
                      </a:rPr>
                      <a:t>R² = 0,9996</a:t>
                    </a:r>
                    <a:endParaRPr lang="en-US" sz="1200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t-EE"/>
                </a:p>
              </c:txPr>
            </c:trendlineLbl>
          </c:trendline>
          <c:xVal>
            <c:numRef>
              <c:f>'Kaks pirni'!$I$4:$I$13</c:f>
              <c:numCache>
                <c:formatCode>General</c:formatCode>
                <c:ptCount val="10"/>
                <c:pt idx="0">
                  <c:v>4.0000000000000008E-2</c:v>
                </c:pt>
                <c:pt idx="1">
                  <c:v>0.16000000000000003</c:v>
                </c:pt>
                <c:pt idx="2">
                  <c:v>0.36</c:v>
                </c:pt>
                <c:pt idx="3">
                  <c:v>0.64000000000000012</c:v>
                </c:pt>
                <c:pt idx="4">
                  <c:v>1</c:v>
                </c:pt>
                <c:pt idx="5">
                  <c:v>2.25</c:v>
                </c:pt>
                <c:pt idx="6">
                  <c:v>4</c:v>
                </c:pt>
                <c:pt idx="7">
                  <c:v>6.25</c:v>
                </c:pt>
                <c:pt idx="8">
                  <c:v>9</c:v>
                </c:pt>
                <c:pt idx="9">
                  <c:v>12.25</c:v>
                </c:pt>
              </c:numCache>
            </c:numRef>
          </c:xVal>
          <c:yVal>
            <c:numRef>
              <c:f>'Kaks pirni'!$H$4:$H$13</c:f>
              <c:numCache>
                <c:formatCode>General</c:formatCode>
                <c:ptCount val="10"/>
                <c:pt idx="0">
                  <c:v>2350</c:v>
                </c:pt>
                <c:pt idx="1">
                  <c:v>636</c:v>
                </c:pt>
                <c:pt idx="2">
                  <c:v>305</c:v>
                </c:pt>
                <c:pt idx="3">
                  <c:v>184</c:v>
                </c:pt>
                <c:pt idx="4">
                  <c:v>126</c:v>
                </c:pt>
                <c:pt idx="5">
                  <c:v>69</c:v>
                </c:pt>
                <c:pt idx="6">
                  <c:v>49</c:v>
                </c:pt>
                <c:pt idx="7">
                  <c:v>31</c:v>
                </c:pt>
                <c:pt idx="8">
                  <c:v>23</c:v>
                </c:pt>
                <c:pt idx="9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2A-407A-9814-7D982250782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0647856517935258E-2"/>
                  <c:y val="-8.759514435695538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>
                        <a:solidFill>
                          <a:schemeClr val="accent2"/>
                        </a:solidFill>
                      </a:rPr>
                      <a:t>y = 105,26x</a:t>
                    </a:r>
                    <a:r>
                      <a:rPr lang="en-US" sz="1200" baseline="30000">
                        <a:solidFill>
                          <a:schemeClr val="accent2"/>
                        </a:solidFill>
                      </a:rPr>
                      <a:t>-1,034</a:t>
                    </a:r>
                    <a:br>
                      <a:rPr lang="en-US" sz="1200" baseline="0">
                        <a:solidFill>
                          <a:schemeClr val="accent2"/>
                        </a:solidFill>
                      </a:rPr>
                    </a:br>
                    <a:r>
                      <a:rPr lang="en-US" sz="1200" baseline="0">
                        <a:solidFill>
                          <a:schemeClr val="accent2"/>
                        </a:solidFill>
                      </a:rPr>
                      <a:t>R² = 0,9949</a:t>
                    </a:r>
                    <a:endParaRPr lang="en-US" sz="1200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t-EE"/>
                </a:p>
              </c:txPr>
            </c:trendlineLbl>
          </c:trendline>
          <c:xVal>
            <c:numRef>
              <c:f>'Kaks pirni'!$I$20:$I$29</c:f>
              <c:numCache>
                <c:formatCode>General</c:formatCode>
                <c:ptCount val="10"/>
                <c:pt idx="0">
                  <c:v>4.0000000000000008E-2</c:v>
                </c:pt>
                <c:pt idx="1">
                  <c:v>0.16000000000000003</c:v>
                </c:pt>
                <c:pt idx="2">
                  <c:v>0.36</c:v>
                </c:pt>
                <c:pt idx="3">
                  <c:v>0.64000000000000012</c:v>
                </c:pt>
                <c:pt idx="4">
                  <c:v>1</c:v>
                </c:pt>
                <c:pt idx="5">
                  <c:v>2.25</c:v>
                </c:pt>
                <c:pt idx="6">
                  <c:v>4</c:v>
                </c:pt>
                <c:pt idx="7">
                  <c:v>6.25</c:v>
                </c:pt>
                <c:pt idx="8">
                  <c:v>9</c:v>
                </c:pt>
                <c:pt idx="9">
                  <c:v>12.25</c:v>
                </c:pt>
              </c:numCache>
            </c:numRef>
          </c:xVal>
          <c:yVal>
            <c:numRef>
              <c:f>'Kaks pirni'!$H$20:$H$29</c:f>
              <c:numCache>
                <c:formatCode>General</c:formatCode>
                <c:ptCount val="10"/>
                <c:pt idx="0">
                  <c:v>2330</c:v>
                </c:pt>
                <c:pt idx="1">
                  <c:v>726</c:v>
                </c:pt>
                <c:pt idx="2">
                  <c:v>337</c:v>
                </c:pt>
                <c:pt idx="3">
                  <c:v>196</c:v>
                </c:pt>
                <c:pt idx="4">
                  <c:v>133</c:v>
                </c:pt>
                <c:pt idx="5">
                  <c:v>64</c:v>
                </c:pt>
                <c:pt idx="6">
                  <c:v>48</c:v>
                </c:pt>
                <c:pt idx="7">
                  <c:v>32</c:v>
                </c:pt>
                <c:pt idx="8">
                  <c:v>22</c:v>
                </c:pt>
                <c:pt idx="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2A-407A-9814-7D9822507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589040"/>
        <c:axId val="671593360"/>
      </c:scatterChart>
      <c:valAx>
        <c:axId val="67158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r^2 (m^2)</a:t>
                </a:r>
                <a:endParaRPr lang="et-E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t-E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671593360"/>
        <c:crosses val="autoZero"/>
        <c:crossBetween val="midCat"/>
      </c:valAx>
      <c:valAx>
        <c:axId val="67159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</a:t>
                </a:r>
                <a:r>
                  <a:rPr lang="en-US" baseline="0"/>
                  <a:t> (lx)</a:t>
                </a:r>
                <a:endParaRPr lang="et-E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t-E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67158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Valgustatus</a:t>
            </a:r>
            <a:r>
              <a:rPr lang="en-US" baseline="0">
                <a:solidFill>
                  <a:srgbClr val="FF0000"/>
                </a:solidFill>
              </a:rPr>
              <a:t> s</a:t>
            </a:r>
            <a:r>
              <a:rPr lang="et-EE" baseline="0">
                <a:solidFill>
                  <a:srgbClr val="FF0000"/>
                </a:solidFill>
              </a:rPr>
              <a:t>õltuvalt 1/r</a:t>
            </a:r>
            <a:r>
              <a:rPr lang="en-US" baseline="0">
                <a:solidFill>
                  <a:srgbClr val="FF0000"/>
                </a:solidFill>
              </a:rPr>
              <a:t>^2 -st</a:t>
            </a:r>
            <a:endParaRPr lang="et-EE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377974628171479"/>
                  <c:y val="2.273148148148148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>
                        <a:solidFill>
                          <a:schemeClr val="accent1"/>
                        </a:solidFill>
                      </a:rPr>
                      <a:t>y = 93,203x + 28,606</a:t>
                    </a:r>
                    <a:br>
                      <a:rPr lang="en-US" sz="1200" baseline="0">
                        <a:solidFill>
                          <a:schemeClr val="accent1"/>
                        </a:solidFill>
                      </a:rPr>
                    </a:br>
                    <a:r>
                      <a:rPr lang="en-US" sz="1200" baseline="0">
                        <a:solidFill>
                          <a:schemeClr val="accent1"/>
                        </a:solidFill>
                      </a:rPr>
                      <a:t>R² = 0,9996</a:t>
                    </a:r>
                    <a:endParaRPr lang="en-US" sz="1200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t-EE"/>
                </a:p>
              </c:txPr>
            </c:trendlineLbl>
          </c:trendline>
          <c:xVal>
            <c:numRef>
              <c:f>'Kaks pirni'!$J$4:$J$13</c:f>
              <c:numCache>
                <c:formatCode>0.0000</c:formatCode>
                <c:ptCount val="10"/>
                <c:pt idx="0">
                  <c:v>24.999999999999996</c:v>
                </c:pt>
                <c:pt idx="1">
                  <c:v>6.2499999999999991</c:v>
                </c:pt>
                <c:pt idx="2">
                  <c:v>2.7777777777777777</c:v>
                </c:pt>
                <c:pt idx="3">
                  <c:v>1.5624999999999998</c:v>
                </c:pt>
                <c:pt idx="4">
                  <c:v>1</c:v>
                </c:pt>
                <c:pt idx="5">
                  <c:v>0.44444444444444442</c:v>
                </c:pt>
                <c:pt idx="6">
                  <c:v>0.25</c:v>
                </c:pt>
                <c:pt idx="7">
                  <c:v>0.16</c:v>
                </c:pt>
                <c:pt idx="8">
                  <c:v>0.1111111111111111</c:v>
                </c:pt>
                <c:pt idx="9">
                  <c:v>8.1632653061224483E-2</c:v>
                </c:pt>
              </c:numCache>
            </c:numRef>
          </c:xVal>
          <c:yVal>
            <c:numRef>
              <c:f>'Kaks pirni'!$H$4:$H$13</c:f>
              <c:numCache>
                <c:formatCode>General</c:formatCode>
                <c:ptCount val="10"/>
                <c:pt idx="0">
                  <c:v>2350</c:v>
                </c:pt>
                <c:pt idx="1">
                  <c:v>636</c:v>
                </c:pt>
                <c:pt idx="2">
                  <c:v>305</c:v>
                </c:pt>
                <c:pt idx="3">
                  <c:v>184</c:v>
                </c:pt>
                <c:pt idx="4">
                  <c:v>126</c:v>
                </c:pt>
                <c:pt idx="5">
                  <c:v>69</c:v>
                </c:pt>
                <c:pt idx="6">
                  <c:v>49</c:v>
                </c:pt>
                <c:pt idx="7">
                  <c:v>31</c:v>
                </c:pt>
                <c:pt idx="8">
                  <c:v>23</c:v>
                </c:pt>
                <c:pt idx="9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29-48E7-BC3F-01F335AE503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6998031496062986E-2"/>
                  <c:y val="0.2912500000000000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>
                        <a:solidFill>
                          <a:schemeClr val="accent2"/>
                        </a:solidFill>
                      </a:rPr>
                      <a:t>y = 92,727x + 41,8</a:t>
                    </a:r>
                    <a:br>
                      <a:rPr lang="en-US" sz="1200" baseline="0">
                        <a:solidFill>
                          <a:schemeClr val="accent2"/>
                        </a:solidFill>
                      </a:rPr>
                    </a:br>
                    <a:r>
                      <a:rPr lang="en-US" sz="1200" baseline="0">
                        <a:solidFill>
                          <a:schemeClr val="accent2"/>
                        </a:solidFill>
                      </a:rPr>
                      <a:t>R² = 0,9964</a:t>
                    </a:r>
                    <a:endParaRPr lang="en-US" sz="1200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t-EE"/>
                </a:p>
              </c:txPr>
            </c:trendlineLbl>
          </c:trendline>
          <c:xVal>
            <c:numRef>
              <c:f>'Kaks pirni'!$J$20:$J$29</c:f>
              <c:numCache>
                <c:formatCode>0.0000</c:formatCode>
                <c:ptCount val="10"/>
                <c:pt idx="0">
                  <c:v>24.999999999999996</c:v>
                </c:pt>
                <c:pt idx="1">
                  <c:v>6.2499999999999991</c:v>
                </c:pt>
                <c:pt idx="2">
                  <c:v>2.7777777777777777</c:v>
                </c:pt>
                <c:pt idx="3">
                  <c:v>1.5624999999999998</c:v>
                </c:pt>
                <c:pt idx="4">
                  <c:v>1</c:v>
                </c:pt>
                <c:pt idx="5">
                  <c:v>0.44444444444444442</c:v>
                </c:pt>
                <c:pt idx="6">
                  <c:v>0.25</c:v>
                </c:pt>
                <c:pt idx="7">
                  <c:v>0.16</c:v>
                </c:pt>
                <c:pt idx="8">
                  <c:v>0.1111111111111111</c:v>
                </c:pt>
                <c:pt idx="9">
                  <c:v>8.1632653061224483E-2</c:v>
                </c:pt>
              </c:numCache>
            </c:numRef>
          </c:xVal>
          <c:yVal>
            <c:numRef>
              <c:f>'Kaks pirni'!$H$20:$H$29</c:f>
              <c:numCache>
                <c:formatCode>General</c:formatCode>
                <c:ptCount val="10"/>
                <c:pt idx="0">
                  <c:v>2330</c:v>
                </c:pt>
                <c:pt idx="1">
                  <c:v>726</c:v>
                </c:pt>
                <c:pt idx="2">
                  <c:v>337</c:v>
                </c:pt>
                <c:pt idx="3">
                  <c:v>196</c:v>
                </c:pt>
                <c:pt idx="4">
                  <c:v>133</c:v>
                </c:pt>
                <c:pt idx="5">
                  <c:v>64</c:v>
                </c:pt>
                <c:pt idx="6">
                  <c:v>48</c:v>
                </c:pt>
                <c:pt idx="7">
                  <c:v>32</c:v>
                </c:pt>
                <c:pt idx="8">
                  <c:v>22</c:v>
                </c:pt>
                <c:pt idx="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29-48E7-BC3F-01F335AE5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927728"/>
        <c:axId val="1260924848"/>
      </c:scatterChart>
      <c:valAx>
        <c:axId val="126092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</a:t>
                </a:r>
                <a:r>
                  <a:rPr lang="et-EE"/>
                  <a:t>/r</a:t>
                </a:r>
                <a:r>
                  <a:rPr lang="en-US"/>
                  <a:t>^2</a:t>
                </a:r>
                <a:r>
                  <a:rPr lang="en-US" baseline="0"/>
                  <a:t> (m^-2)</a:t>
                </a:r>
                <a:endParaRPr lang="et-E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t-EE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260924848"/>
        <c:crosses val="autoZero"/>
        <c:crossBetween val="midCat"/>
      </c:valAx>
      <c:valAx>
        <c:axId val="126092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</a:t>
                </a:r>
                <a:r>
                  <a:rPr lang="en-US" baseline="0"/>
                  <a:t> (lx)</a:t>
                </a:r>
                <a:endParaRPr lang="et-E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t-E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26092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28575</xdr:rowOff>
    </xdr:from>
    <xdr:to>
      <xdr:col>3</xdr:col>
      <xdr:colOff>76200</xdr:colOff>
      <xdr:row>4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6F43CCC-5766-1346-097C-63E9A11D0D3A}"/>
            </a:ext>
          </a:extLst>
        </xdr:cNvPr>
        <xdr:cNvSpPr txBox="1"/>
      </xdr:nvSpPr>
      <xdr:spPr>
        <a:xfrm>
          <a:off x="9525" y="28575"/>
          <a:ext cx="1895475" cy="742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t-EE" sz="1100" b="1" kern="1200"/>
            <a:t>Üliõpilane:</a:t>
          </a:r>
          <a:r>
            <a:rPr lang="et-EE" sz="1100" b="1" kern="1200" baseline="0"/>
            <a:t> </a:t>
          </a:r>
          <a:r>
            <a:rPr lang="et-EE" sz="1100" b="0" kern="1200" baseline="0"/>
            <a:t>Holger Maaker</a:t>
          </a:r>
        </a:p>
        <a:p>
          <a:r>
            <a:rPr lang="et-EE" sz="1100" b="1" kern="1200" baseline="0"/>
            <a:t>Juhendaja: </a:t>
          </a:r>
          <a:r>
            <a:rPr lang="et-EE"/>
            <a:t>Irina Kudrjavtseva</a:t>
          </a:r>
        </a:p>
        <a:p>
          <a:r>
            <a:rPr lang="et-EE" sz="1100" b="1" kern="1200"/>
            <a:t>Kuupäev: </a:t>
          </a:r>
          <a:r>
            <a:rPr lang="et-EE" sz="1100" b="0" kern="1200"/>
            <a:t>28.11.2024</a:t>
          </a:r>
          <a:endParaRPr lang="et-EE" sz="1100" b="1" kern="1200"/>
        </a:p>
      </xdr:txBody>
    </xdr:sp>
    <xdr:clientData/>
  </xdr:twoCellAnchor>
  <xdr:twoCellAnchor>
    <xdr:from>
      <xdr:col>0</xdr:col>
      <xdr:colOff>19050</xdr:colOff>
      <xdr:row>4</xdr:row>
      <xdr:rowOff>28575</xdr:rowOff>
    </xdr:from>
    <xdr:to>
      <xdr:col>3</xdr:col>
      <xdr:colOff>66675</xdr:colOff>
      <xdr:row>6</xdr:row>
      <xdr:rowOff>161925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5E8F4BE-88B9-4B6D-A2D9-5AD163243981}"/>
            </a:ext>
          </a:extLst>
        </xdr:cNvPr>
        <xdr:cNvSpPr txBox="1"/>
      </xdr:nvSpPr>
      <xdr:spPr>
        <a:xfrm>
          <a:off x="19050" y="790575"/>
          <a:ext cx="1876425" cy="514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t-EE" sz="1100" b="1" kern="1200"/>
            <a:t>Valgustatuse</a:t>
          </a:r>
          <a:r>
            <a:rPr lang="et-EE" sz="1100" b="1" kern="1200" baseline="0"/>
            <a:t> foon E0 = </a:t>
          </a:r>
          <a:r>
            <a:rPr lang="et-EE" sz="1100" b="0" kern="1200" baseline="0"/>
            <a:t>37 lx</a:t>
          </a:r>
          <a:endParaRPr lang="et-EE" sz="1100" b="1" kern="1200"/>
        </a:p>
      </xdr:txBody>
    </xdr:sp>
    <xdr:clientData/>
  </xdr:twoCellAnchor>
  <xdr:twoCellAnchor>
    <xdr:from>
      <xdr:col>7</xdr:col>
      <xdr:colOff>123825</xdr:colOff>
      <xdr:row>0</xdr:row>
      <xdr:rowOff>19050</xdr:rowOff>
    </xdr:from>
    <xdr:to>
      <xdr:col>9</xdr:col>
      <xdr:colOff>133350</xdr:colOff>
      <xdr:row>1</xdr:row>
      <xdr:rowOff>161925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9F3EB7A-3534-6C96-DE79-057D020081E1}"/>
            </a:ext>
          </a:extLst>
        </xdr:cNvPr>
        <xdr:cNvSpPr txBox="1"/>
      </xdr:nvSpPr>
      <xdr:spPr>
        <a:xfrm>
          <a:off x="5800725" y="19050"/>
          <a:ext cx="2638425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t-EE" sz="1400" b="1" kern="1200"/>
            <a:t>Katsetulemused,</a:t>
          </a:r>
          <a:r>
            <a:rPr lang="et-EE" sz="1400" b="1" kern="1200" baseline="0"/>
            <a:t> 75 W hõõglamp</a:t>
          </a:r>
          <a:endParaRPr lang="et-EE" sz="1400" b="1" kern="1200"/>
        </a:p>
      </xdr:txBody>
    </xdr:sp>
    <xdr:clientData/>
  </xdr:twoCellAnchor>
  <xdr:twoCellAnchor>
    <xdr:from>
      <xdr:col>7</xdr:col>
      <xdr:colOff>19050</xdr:colOff>
      <xdr:row>15</xdr:row>
      <xdr:rowOff>57150</xdr:rowOff>
    </xdr:from>
    <xdr:to>
      <xdr:col>8</xdr:col>
      <xdr:colOff>857250</xdr:colOff>
      <xdr:row>17</xdr:row>
      <xdr:rowOff>123825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9805370-2889-A8C8-70FA-B5F4CC671697}"/>
            </a:ext>
          </a:extLst>
        </xdr:cNvPr>
        <xdr:cNvSpPr txBox="1"/>
      </xdr:nvSpPr>
      <xdr:spPr>
        <a:xfrm>
          <a:off x="5695950" y="2914650"/>
          <a:ext cx="2152650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t-EE" sz="1400" b="1" kern="1200"/>
            <a:t>Katsetulemused, 9 W LED</a:t>
          </a:r>
        </a:p>
      </xdr:txBody>
    </xdr:sp>
    <xdr:clientData/>
  </xdr:twoCellAnchor>
  <xdr:twoCellAnchor>
    <xdr:from>
      <xdr:col>5</xdr:col>
      <xdr:colOff>19050</xdr:colOff>
      <xdr:row>30</xdr:row>
      <xdr:rowOff>33337</xdr:rowOff>
    </xdr:from>
    <xdr:to>
      <xdr:col>8</xdr:col>
      <xdr:colOff>647700</xdr:colOff>
      <xdr:row>44</xdr:row>
      <xdr:rowOff>109537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BBBE002-0961-6122-F413-FD9F06D0C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795337</xdr:colOff>
      <xdr:row>30</xdr:row>
      <xdr:rowOff>33337</xdr:rowOff>
    </xdr:from>
    <xdr:to>
      <xdr:col>13</xdr:col>
      <xdr:colOff>204787</xdr:colOff>
      <xdr:row>44</xdr:row>
      <xdr:rowOff>109537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51D92F0-84E4-9B59-8C87-0B1994B43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</xdr:colOff>
      <xdr:row>45</xdr:row>
      <xdr:rowOff>23812</xdr:rowOff>
    </xdr:from>
    <xdr:to>
      <xdr:col>8</xdr:col>
      <xdr:colOff>647700</xdr:colOff>
      <xdr:row>59</xdr:row>
      <xdr:rowOff>100012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8E7CEAB-7FFC-62D7-9909-03FCDBEF1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47625</xdr:colOff>
      <xdr:row>59</xdr:row>
      <xdr:rowOff>152400</xdr:rowOff>
    </xdr:from>
    <xdr:to>
      <xdr:col>8</xdr:col>
      <xdr:colOff>666751</xdr:colOff>
      <xdr:row>75</xdr:row>
      <xdr:rowOff>95250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1EF94255-CCE4-34AA-3452-A8C31F80F3DD}"/>
            </a:ext>
          </a:extLst>
        </xdr:cNvPr>
        <xdr:cNvSpPr txBox="1"/>
      </xdr:nvSpPr>
      <xdr:spPr>
        <a:xfrm>
          <a:off x="3095625" y="11391900"/>
          <a:ext cx="4562476" cy="2990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Graafikutel</a:t>
          </a:r>
          <a:r>
            <a:rPr lang="et-EE" sz="1100" kern="1200" baseline="0"/>
            <a:t> viitab sinine värv hõõglambile ja oranž värv LED lambile. </a:t>
          </a:r>
        </a:p>
        <a:p>
          <a:endParaRPr lang="et-EE" sz="1100" kern="1200" baseline="0"/>
        </a:p>
        <a:p>
          <a:r>
            <a:rPr lang="et-EE" sz="1100" kern="1200" baseline="0"/>
            <a:t>Nagu näha, kirjeldab saadud andmeid kõige paremini </a:t>
          </a:r>
          <a:r>
            <a:rPr lang="et-EE" sz="1100" u="sng" kern="1200" baseline="0"/>
            <a:t>pöördruutsõltuvus. </a:t>
          </a:r>
        </a:p>
        <a:p>
          <a:endParaRPr lang="et-EE" sz="1100" u="sng" kern="1200" baseline="0"/>
        </a:p>
        <a:p>
          <a:r>
            <a:rPr lang="et-EE" sz="1100" b="1" u="none" kern="1200" baseline="0"/>
            <a:t>Võrrand:</a:t>
          </a:r>
          <a:r>
            <a:rPr lang="et-EE" sz="1100" b="0" u="none" kern="1200" baseline="0"/>
            <a:t> E = I</a:t>
          </a:r>
          <a:r>
            <a:rPr lang="en-US" sz="1100" b="0" u="none" kern="1200" baseline="0"/>
            <a:t> * (1</a:t>
          </a:r>
          <a:r>
            <a:rPr lang="et-EE" sz="1100" b="0" u="none" kern="1200" baseline="0"/>
            <a:t> / r</a:t>
          </a:r>
          <a:r>
            <a:rPr lang="en-US" sz="1100" b="0" u="none" kern="1200" baseline="0"/>
            <a:t>^2)  </a:t>
          </a:r>
          <a:r>
            <a:rPr lang="et-EE" sz="1100" b="0" u="none" kern="1200" baseline="0"/>
            <a:t>+ E0</a:t>
          </a:r>
          <a:r>
            <a:rPr lang="en-US" sz="1100" b="0" u="none" kern="1200" baseline="0"/>
            <a:t> </a:t>
          </a:r>
          <a:r>
            <a:rPr lang="et-EE" sz="1100" b="0" u="none" kern="1200" baseline="0"/>
            <a:t>            See on y = ax +b tüüpi sõltuvus. </a:t>
          </a:r>
        </a:p>
        <a:p>
          <a:endParaRPr lang="et-EE" sz="1100" b="0" u="none" kern="1200" baseline="0"/>
        </a:p>
        <a:p>
          <a:r>
            <a:rPr lang="et-EE" sz="1100" b="0" u="none" kern="1200" baseline="0"/>
            <a:t>a on </a:t>
          </a:r>
          <a:r>
            <a:rPr lang="en-US" sz="1100" b="0" u="none" kern="1200" baseline="0"/>
            <a:t>lambi valgustugevus I</a:t>
          </a:r>
          <a:r>
            <a:rPr lang="et-EE" sz="1100" b="0" u="none" kern="1200" baseline="0"/>
            <a:t> ja ühtlasi viimase graafiku tõus.</a:t>
          </a:r>
        </a:p>
        <a:p>
          <a:r>
            <a:rPr lang="et-EE" sz="1100" b="0" u="none" kern="1200" baseline="0"/>
            <a:t>x on 1/r</a:t>
          </a:r>
          <a:r>
            <a:rPr lang="en-US" sz="1100" b="0" u="none" kern="1200" baseline="0"/>
            <a:t>^2</a:t>
          </a:r>
        </a:p>
        <a:p>
          <a:r>
            <a:rPr lang="en-US" sz="1100" b="0" u="none" kern="1200" baseline="0"/>
            <a:t>b on</a:t>
          </a:r>
          <a:r>
            <a:rPr lang="et-EE" sz="1100" b="0" u="none" kern="1200" baseline="0"/>
            <a:t> keskmine</a:t>
          </a:r>
          <a:r>
            <a:rPr lang="en-US" sz="1100" b="0" u="none" kern="1200" baseline="0"/>
            <a:t> taustavalgustatus</a:t>
          </a:r>
        </a:p>
        <a:p>
          <a:endParaRPr lang="en-US" sz="1100" b="0" u="none" kern="1200" baseline="0"/>
        </a:p>
        <a:p>
          <a:r>
            <a:rPr lang="et-EE" sz="1100" b="0" u="none" kern="1200" baseline="0"/>
            <a:t>Pirnide valgustugevused langevad enam vähem kokku, ja selleks on </a:t>
          </a:r>
          <a:r>
            <a:rPr lang="et-EE" sz="1100" b="1" u="none" kern="1200" baseline="0"/>
            <a:t>93 cd. </a:t>
          </a:r>
          <a:r>
            <a:rPr lang="et-EE" sz="1100" b="0" u="none" kern="1200" baseline="0"/>
            <a:t>Sellise pirni asendamiseks kulub umbes </a:t>
          </a:r>
          <a:r>
            <a:rPr lang="et-EE" sz="1100" b="1" u="none" kern="1200" baseline="0"/>
            <a:t>93 küünalt.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866774</xdr:colOff>
      <xdr:row>0</xdr:row>
      <xdr:rowOff>28575</xdr:rowOff>
    </xdr:from>
    <xdr:to>
      <xdr:col>7</xdr:col>
      <xdr:colOff>190499</xdr:colOff>
      <xdr:row>2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309E3D4-B563-AF03-7789-FCF65B83F47E}"/>
            </a:ext>
          </a:extLst>
        </xdr:cNvPr>
        <xdr:cNvSpPr txBox="1"/>
      </xdr:nvSpPr>
      <xdr:spPr>
        <a:xfrm>
          <a:off x="2085974" y="28575"/>
          <a:ext cx="4124325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t-EE" sz="1400" b="1" kern="1200"/>
            <a:t>Valgustatused</a:t>
          </a:r>
          <a:r>
            <a:rPr lang="et-EE" sz="1400" b="1" kern="1200" baseline="0"/>
            <a:t> erinevate nurkade all 30 cm kauguselt</a:t>
          </a:r>
          <a:endParaRPr lang="et-EE" sz="1400" b="1" kern="1200"/>
        </a:p>
      </xdr:txBody>
    </xdr:sp>
    <xdr:clientData/>
  </xdr:twoCellAnchor>
  <xdr:twoCellAnchor>
    <xdr:from>
      <xdr:col>2</xdr:col>
      <xdr:colOff>0</xdr:colOff>
      <xdr:row>16</xdr:row>
      <xdr:rowOff>28575</xdr:rowOff>
    </xdr:from>
    <xdr:to>
      <xdr:col>8</xdr:col>
      <xdr:colOff>47625</xdr:colOff>
      <xdr:row>19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49770D-0EB0-BE7D-EA6E-7DC272B759DF}"/>
            </a:ext>
          </a:extLst>
        </xdr:cNvPr>
        <xdr:cNvSpPr txBox="1"/>
      </xdr:nvSpPr>
      <xdr:spPr>
        <a:xfrm>
          <a:off x="1219200" y="3076575"/>
          <a:ext cx="5848350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t-EE" sz="1100" b="1" kern="1200"/>
            <a:t>Järeldus: </a:t>
          </a:r>
          <a:r>
            <a:rPr lang="et-EE" sz="1100" b="0" kern="1200"/>
            <a:t>Laelampi</a:t>
          </a:r>
          <a:r>
            <a:rPr lang="et-EE" sz="1100" b="0" kern="1200" baseline="0"/>
            <a:t> sobib siit kõige paremini LED-pirn. Ülejäänud pirne on pigem mõistlikum kasutada laualambis.</a:t>
          </a:r>
          <a:endParaRPr lang="et-EE" sz="1100" b="1" kern="1200"/>
        </a:p>
      </xdr:txBody>
    </xdr:sp>
    <xdr:clientData/>
  </xdr:twoCellAnchor>
  <xdr:twoCellAnchor>
    <xdr:from>
      <xdr:col>0</xdr:col>
      <xdr:colOff>28575</xdr:colOff>
      <xdr:row>0</xdr:row>
      <xdr:rowOff>19050</xdr:rowOff>
    </xdr:from>
    <xdr:to>
      <xdr:col>1</xdr:col>
      <xdr:colOff>590550</xdr:colOff>
      <xdr:row>3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79A29D2-0FBE-995C-CEBC-702A2B973FFA}"/>
            </a:ext>
          </a:extLst>
        </xdr:cNvPr>
        <xdr:cNvSpPr txBox="1"/>
      </xdr:nvSpPr>
      <xdr:spPr>
        <a:xfrm>
          <a:off x="28575" y="19050"/>
          <a:ext cx="1171575" cy="552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t-EE" sz="1100" kern="1200"/>
            <a:t>Elektrihind:</a:t>
          </a:r>
        </a:p>
        <a:p>
          <a:r>
            <a:rPr lang="et-EE" sz="1100" kern="1200"/>
            <a:t>0,00016 </a:t>
          </a:r>
          <a:r>
            <a:rPr lang="et-E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€/Wh</a:t>
          </a:r>
          <a:endParaRPr lang="et-EE" sz="1100" kern="1200"/>
        </a:p>
      </xdr:txBody>
    </xdr:sp>
    <xdr:clientData/>
  </xdr:twoCellAnchor>
  <xdr:twoCellAnchor>
    <xdr:from>
      <xdr:col>2</xdr:col>
      <xdr:colOff>19051</xdr:colOff>
      <xdr:row>19</xdr:row>
      <xdr:rowOff>85725</xdr:rowOff>
    </xdr:from>
    <xdr:to>
      <xdr:col>5</xdr:col>
      <xdr:colOff>695326</xdr:colOff>
      <xdr:row>44</xdr:row>
      <xdr:rowOff>133351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D37AA3D-F98C-3AC2-B311-E01164242CD6}"/>
            </a:ext>
          </a:extLst>
        </xdr:cNvPr>
        <xdr:cNvSpPr txBox="1"/>
      </xdr:nvSpPr>
      <xdr:spPr>
        <a:xfrm>
          <a:off x="1238251" y="3705225"/>
          <a:ext cx="3905250" cy="48101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t-EE" sz="1400" b="1" kern="1200"/>
            <a:t>Energia</a:t>
          </a:r>
          <a:r>
            <a:rPr lang="et-EE" sz="1400" b="1" kern="1200" baseline="0"/>
            <a:t> ja raha kulu pirni kohta aastas </a:t>
          </a:r>
        </a:p>
        <a:p>
          <a:endParaRPr lang="et-EE" sz="1400" b="1" kern="1200" baseline="0"/>
        </a:p>
        <a:p>
          <a:r>
            <a:rPr lang="et-EE" sz="1100" b="1" kern="1200"/>
            <a:t>Kui</a:t>
          </a:r>
          <a:r>
            <a:rPr lang="et-EE" sz="1100" b="1" kern="1200" baseline="0"/>
            <a:t> kasutada 24/7:</a:t>
          </a:r>
        </a:p>
        <a:p>
          <a:r>
            <a:rPr lang="et-EE" sz="1100" b="0" kern="1200" baseline="0"/>
            <a:t>LED 9 W: 78840 Wh / 12,61 eurot</a:t>
          </a:r>
        </a:p>
        <a:p>
          <a:r>
            <a:rPr lang="et-EE" sz="1100" b="0" kern="1200" baseline="0"/>
            <a:t>Luminofoorlamp 11 W: 96360 Wh / 14,21 eurot</a:t>
          </a:r>
        </a:p>
        <a:p>
          <a:r>
            <a:rPr lang="et-EE" sz="1100" b="0" kern="1200" baseline="0"/>
            <a:t>Hõõglamp 75 W: 657000 Wh / 105,12 eurot</a:t>
          </a:r>
        </a:p>
        <a:p>
          <a:r>
            <a:rPr lang="et-EE" sz="1100" b="0" kern="1200" baseline="0"/>
            <a:t>Halogeenlamp 77 W: 674520 Wh / 107,92 eurot</a:t>
          </a:r>
        </a:p>
        <a:p>
          <a:endParaRPr lang="et-EE" sz="1100" b="0" kern="1200" baseline="0"/>
        </a:p>
        <a:p>
          <a:r>
            <a:rPr lang="et-EE" sz="1100" b="1" kern="1200" baseline="0"/>
            <a:t>Kui kasutada 7 h nädalas:</a:t>
          </a:r>
        </a:p>
        <a:p>
          <a:r>
            <a:rPr lang="et-E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LED 9 W: 3285 Wh / 0,53 eurot</a:t>
          </a:r>
          <a:endParaRPr lang="et-EE">
            <a:effectLst/>
          </a:endParaRPr>
        </a:p>
        <a:p>
          <a:r>
            <a:rPr lang="et-E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Luminofoorlamp 11 W: 4015 Wh / 0,64 eurot</a:t>
          </a:r>
          <a:endParaRPr lang="et-EE">
            <a:effectLst/>
          </a:endParaRPr>
        </a:p>
        <a:p>
          <a:r>
            <a:rPr lang="et-E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Hõõglamp 75 W: 27375 Wh / 4,38 eurot</a:t>
          </a:r>
          <a:endParaRPr lang="et-EE">
            <a:effectLst/>
          </a:endParaRPr>
        </a:p>
        <a:p>
          <a:r>
            <a:rPr lang="et-E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Halogeenlamp 77 W: 28105 Wh / 4,50 eurot</a:t>
          </a:r>
        </a:p>
        <a:p>
          <a:endParaRPr lang="et-EE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t-E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Kui kasutada 1 h kuus: </a:t>
          </a:r>
          <a:endParaRPr lang="et-EE" b="1">
            <a:effectLst/>
          </a:endParaRPr>
        </a:p>
        <a:p>
          <a:r>
            <a:rPr lang="et-E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LED 9 W: 108 Wh / 0,02 eurot</a:t>
          </a:r>
          <a:endParaRPr lang="et-EE">
            <a:effectLst/>
          </a:endParaRPr>
        </a:p>
        <a:p>
          <a:r>
            <a:rPr lang="et-E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Luminofoorlamp 11 W: 132 / 0,02 eurot</a:t>
          </a:r>
          <a:endParaRPr lang="et-EE">
            <a:effectLst/>
          </a:endParaRPr>
        </a:p>
        <a:p>
          <a:r>
            <a:rPr lang="et-E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Hõõglamp 75 W: 900 Wh / 0,14 eurot</a:t>
          </a:r>
          <a:endParaRPr lang="et-EE">
            <a:effectLst/>
          </a:endParaRPr>
        </a:p>
        <a:p>
          <a:r>
            <a:rPr lang="et-E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Halogeenlamp 77 W: 924 Wh / 0,15 eurot</a:t>
          </a:r>
          <a:endParaRPr lang="et-EE">
            <a:effectLst/>
          </a:endParaRPr>
        </a:p>
        <a:p>
          <a:endParaRPr lang="et-EE" sz="1100" b="1" kern="1200" baseline="0"/>
        </a:p>
        <a:p>
          <a:r>
            <a:rPr lang="et-EE" sz="1100" b="1" kern="1200" baseline="0"/>
            <a:t>Kui kasutada 5 h päevas</a:t>
          </a:r>
        </a:p>
        <a:p>
          <a:r>
            <a:rPr lang="et-E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LED 9 W: 16425 Wh / 2,63 eurot</a:t>
          </a:r>
          <a:endParaRPr lang="et-EE">
            <a:effectLst/>
          </a:endParaRPr>
        </a:p>
        <a:p>
          <a:r>
            <a:rPr lang="et-E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Luminofoorlamp 11 W: 20075 / 3,21 eurot</a:t>
          </a:r>
          <a:endParaRPr lang="et-EE">
            <a:effectLst/>
          </a:endParaRPr>
        </a:p>
        <a:p>
          <a:r>
            <a:rPr lang="et-E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Hõõglamp 75 W: 136875 Wh / 21,90 eurot</a:t>
          </a:r>
          <a:endParaRPr lang="et-EE">
            <a:effectLst/>
          </a:endParaRPr>
        </a:p>
        <a:p>
          <a:r>
            <a:rPr lang="et-E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Halogeenlamp 77 W: 140525 Wh / 22,48 eurot</a:t>
          </a:r>
          <a:endParaRPr lang="et-EE">
            <a:effectLst/>
          </a:endParaRPr>
        </a:p>
        <a:p>
          <a:endParaRPr lang="et-EE" sz="1100" b="1" kern="1200" baseline="0"/>
        </a:p>
        <a:p>
          <a:endParaRPr lang="et-EE" sz="1100" b="0" kern="1200"/>
        </a:p>
      </xdr:txBody>
    </xdr:sp>
    <xdr:clientData/>
  </xdr:twoCellAnchor>
  <xdr:twoCellAnchor>
    <xdr:from>
      <xdr:col>6</xdr:col>
      <xdr:colOff>19051</xdr:colOff>
      <xdr:row>19</xdr:row>
      <xdr:rowOff>104775</xdr:rowOff>
    </xdr:from>
    <xdr:to>
      <xdr:col>8</xdr:col>
      <xdr:colOff>66676</xdr:colOff>
      <xdr:row>22</xdr:row>
      <xdr:rowOff>9525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2FC07B5-3197-DF4D-C319-2E0EDD404F02}"/>
            </a:ext>
          </a:extLst>
        </xdr:cNvPr>
        <xdr:cNvSpPr txBox="1"/>
      </xdr:nvSpPr>
      <xdr:spPr>
        <a:xfrm>
          <a:off x="5295901" y="3724275"/>
          <a:ext cx="1847850" cy="47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t-EE" sz="1400" b="1" kern="1200"/>
            <a:t>1 lx maksumus aastas</a:t>
          </a:r>
        </a:p>
      </xdr:txBody>
    </xdr:sp>
    <xdr:clientData/>
  </xdr:twoCellAnchor>
  <xdr:twoCellAnchor>
    <xdr:from>
      <xdr:col>6</xdr:col>
      <xdr:colOff>9525</xdr:colOff>
      <xdr:row>28</xdr:row>
      <xdr:rowOff>57150</xdr:rowOff>
    </xdr:from>
    <xdr:to>
      <xdr:col>9</xdr:col>
      <xdr:colOff>19050</xdr:colOff>
      <xdr:row>31</xdr:row>
      <xdr:rowOff>57150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153FF77-2FE0-C312-71EB-BE29A0A128A4}"/>
            </a:ext>
          </a:extLst>
        </xdr:cNvPr>
        <xdr:cNvSpPr txBox="1"/>
      </xdr:nvSpPr>
      <xdr:spPr>
        <a:xfrm>
          <a:off x="5286375" y="5391150"/>
          <a:ext cx="3286125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t-EE" sz="1100" b="1" kern="1200"/>
            <a:t>Järeldus: </a:t>
          </a:r>
          <a:r>
            <a:rPr lang="et-EE" sz="1100" kern="1200"/>
            <a:t>Kõige odavamalt</a:t>
          </a:r>
          <a:r>
            <a:rPr lang="et-EE" sz="1100" kern="1200" baseline="0"/>
            <a:t> saab valgust LED-pirni abil.</a:t>
          </a:r>
          <a:endParaRPr lang="et-EE" sz="1100" kern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EC9A-5A18-4539-8D82-5AA2F5964A2F}">
  <dimension ref="F1:R33"/>
  <sheetViews>
    <sheetView topLeftCell="A67" workbookViewId="0">
      <selection activeCell="J73" sqref="J73"/>
    </sheetView>
  </sheetViews>
  <sheetFormatPr defaultRowHeight="15" x14ac:dyDescent="0.25"/>
  <cols>
    <col min="6" max="6" width="19.7109375" bestFit="1" customWidth="1"/>
    <col min="7" max="11" width="19.7109375" customWidth="1"/>
  </cols>
  <sheetData>
    <row r="1" spans="6:18" x14ac:dyDescent="0.25"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6:18" x14ac:dyDescent="0.25"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6:18" x14ac:dyDescent="0.25">
      <c r="F3" s="10" t="s">
        <v>2</v>
      </c>
      <c r="G3" s="11" t="s">
        <v>0</v>
      </c>
      <c r="H3" s="12" t="s">
        <v>1</v>
      </c>
      <c r="I3" s="12" t="s">
        <v>3</v>
      </c>
      <c r="J3" s="13" t="s">
        <v>4</v>
      </c>
      <c r="K3" s="1"/>
      <c r="L3" s="1"/>
      <c r="M3" s="1"/>
      <c r="N3" s="1"/>
      <c r="O3" s="1"/>
      <c r="P3" s="1"/>
      <c r="Q3" s="1"/>
    </row>
    <row r="4" spans="6:18" x14ac:dyDescent="0.25">
      <c r="F4" s="6">
        <v>20</v>
      </c>
      <c r="G4" s="4">
        <f>F4/100</f>
        <v>0.2</v>
      </c>
      <c r="H4" s="2">
        <v>2350</v>
      </c>
      <c r="I4" s="2">
        <f>G4*G4</f>
        <v>4.0000000000000008E-2</v>
      </c>
      <c r="J4" s="14">
        <f>1/I4</f>
        <v>24.999999999999996</v>
      </c>
      <c r="K4" s="1"/>
      <c r="L4" s="1"/>
      <c r="M4" s="1"/>
      <c r="N4" s="1"/>
      <c r="O4" s="1"/>
      <c r="P4" s="1"/>
      <c r="Q4" s="1"/>
    </row>
    <row r="5" spans="6:18" x14ac:dyDescent="0.25">
      <c r="F5" s="6">
        <v>40</v>
      </c>
      <c r="G5" s="4">
        <f t="shared" ref="G5:G13" si="0">F5/100</f>
        <v>0.4</v>
      </c>
      <c r="H5" s="2">
        <v>636</v>
      </c>
      <c r="I5" s="2">
        <f>G5*G5</f>
        <v>0.16000000000000003</v>
      </c>
      <c r="J5" s="14">
        <f t="shared" ref="J5:J13" si="1">1/I5</f>
        <v>6.2499999999999991</v>
      </c>
      <c r="K5" s="1"/>
      <c r="L5" s="1"/>
      <c r="M5" s="1"/>
      <c r="N5" s="1"/>
      <c r="O5" s="1"/>
      <c r="P5" s="1"/>
      <c r="Q5" s="1"/>
    </row>
    <row r="6" spans="6:18" x14ac:dyDescent="0.25">
      <c r="F6" s="6">
        <v>60</v>
      </c>
      <c r="G6" s="4">
        <f t="shared" si="0"/>
        <v>0.6</v>
      </c>
      <c r="H6" s="2">
        <v>305</v>
      </c>
      <c r="I6" s="2">
        <f>G6*G6</f>
        <v>0.36</v>
      </c>
      <c r="J6" s="14">
        <f t="shared" si="1"/>
        <v>2.7777777777777777</v>
      </c>
      <c r="K6" s="1"/>
      <c r="L6" s="1"/>
      <c r="M6" s="1"/>
      <c r="N6" s="1"/>
      <c r="O6" s="1"/>
      <c r="P6" s="1"/>
      <c r="Q6" s="1"/>
    </row>
    <row r="7" spans="6:18" x14ac:dyDescent="0.25">
      <c r="F7" s="6">
        <v>80</v>
      </c>
      <c r="G7" s="4">
        <f t="shared" si="0"/>
        <v>0.8</v>
      </c>
      <c r="H7" s="2">
        <v>184</v>
      </c>
      <c r="I7" s="2">
        <f>G7*G7</f>
        <v>0.64000000000000012</v>
      </c>
      <c r="J7" s="14">
        <f t="shared" si="1"/>
        <v>1.5624999999999998</v>
      </c>
      <c r="K7" s="1"/>
      <c r="L7" s="1"/>
      <c r="M7" s="1"/>
      <c r="N7" s="1"/>
      <c r="O7" s="1"/>
      <c r="P7" s="1"/>
      <c r="Q7" s="1"/>
    </row>
    <row r="8" spans="6:18" x14ac:dyDescent="0.25">
      <c r="F8" s="6">
        <v>100</v>
      </c>
      <c r="G8" s="4">
        <f t="shared" si="0"/>
        <v>1</v>
      </c>
      <c r="H8" s="2">
        <v>126</v>
      </c>
      <c r="I8" s="2">
        <f>G8*G8</f>
        <v>1</v>
      </c>
      <c r="J8" s="14">
        <f t="shared" si="1"/>
        <v>1</v>
      </c>
      <c r="K8" s="1"/>
      <c r="L8" s="1"/>
      <c r="M8" s="1"/>
      <c r="N8" s="1"/>
      <c r="O8" s="1"/>
      <c r="P8" s="1"/>
      <c r="Q8" s="1"/>
    </row>
    <row r="9" spans="6:18" x14ac:dyDescent="0.25">
      <c r="F9" s="6">
        <v>150</v>
      </c>
      <c r="G9" s="4">
        <f t="shared" si="0"/>
        <v>1.5</v>
      </c>
      <c r="H9" s="2">
        <v>69</v>
      </c>
      <c r="I9" s="2">
        <f>G9*G9</f>
        <v>2.25</v>
      </c>
      <c r="J9" s="14">
        <f t="shared" si="1"/>
        <v>0.44444444444444442</v>
      </c>
      <c r="K9" s="1"/>
      <c r="L9" s="1"/>
      <c r="M9" s="1"/>
      <c r="N9" s="1"/>
      <c r="O9" s="1"/>
      <c r="P9" s="1"/>
      <c r="Q9" s="1"/>
    </row>
    <row r="10" spans="6:18" x14ac:dyDescent="0.25">
      <c r="F10" s="6">
        <v>200</v>
      </c>
      <c r="G10" s="4">
        <f t="shared" si="0"/>
        <v>2</v>
      </c>
      <c r="H10" s="2">
        <v>49</v>
      </c>
      <c r="I10" s="2">
        <f>G10*G10</f>
        <v>4</v>
      </c>
      <c r="J10" s="14">
        <f t="shared" si="1"/>
        <v>0.25</v>
      </c>
      <c r="K10" s="1"/>
      <c r="L10" s="1"/>
      <c r="M10" s="1"/>
      <c r="N10" s="1"/>
      <c r="O10" s="1"/>
      <c r="P10" s="1"/>
      <c r="Q10" s="1"/>
    </row>
    <row r="11" spans="6:18" x14ac:dyDescent="0.25">
      <c r="F11" s="6">
        <v>250</v>
      </c>
      <c r="G11" s="4">
        <f t="shared" si="0"/>
        <v>2.5</v>
      </c>
      <c r="H11" s="2">
        <v>31</v>
      </c>
      <c r="I11" s="2">
        <f>G11*G11</f>
        <v>6.25</v>
      </c>
      <c r="J11" s="14">
        <f t="shared" si="1"/>
        <v>0.16</v>
      </c>
      <c r="K11" s="1"/>
      <c r="L11" s="1"/>
      <c r="M11" s="1"/>
      <c r="N11" s="1"/>
      <c r="O11" s="1"/>
      <c r="P11" s="1"/>
      <c r="Q11" s="1"/>
    </row>
    <row r="12" spans="6:18" x14ac:dyDescent="0.25">
      <c r="F12" s="6">
        <v>300</v>
      </c>
      <c r="G12" s="4">
        <f t="shared" si="0"/>
        <v>3</v>
      </c>
      <c r="H12" s="2">
        <v>23</v>
      </c>
      <c r="I12" s="2">
        <f>G12*G12</f>
        <v>9</v>
      </c>
      <c r="J12" s="14">
        <f t="shared" si="1"/>
        <v>0.1111111111111111</v>
      </c>
      <c r="K12" s="1"/>
      <c r="L12" s="1"/>
      <c r="M12" s="1"/>
      <c r="N12" s="1"/>
      <c r="O12" s="1"/>
      <c r="P12" s="1"/>
      <c r="Q12" s="1"/>
    </row>
    <row r="13" spans="6:18" x14ac:dyDescent="0.25">
      <c r="F13" s="7">
        <v>350</v>
      </c>
      <c r="G13" s="9">
        <f t="shared" si="0"/>
        <v>3.5</v>
      </c>
      <c r="H13" s="8">
        <v>21</v>
      </c>
      <c r="I13" s="8">
        <f>G13*G13</f>
        <v>12.25</v>
      </c>
      <c r="J13" s="15">
        <f t="shared" si="1"/>
        <v>8.1632653061224483E-2</v>
      </c>
      <c r="K13" s="1"/>
      <c r="L13" s="1"/>
      <c r="M13" s="1"/>
      <c r="N13" s="1"/>
      <c r="O13" s="1"/>
      <c r="P13" s="1"/>
      <c r="Q13" s="1"/>
    </row>
    <row r="14" spans="6:18" x14ac:dyDescent="0.25"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6:18" x14ac:dyDescent="0.25"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6:18" x14ac:dyDescent="0.25">
      <c r="G16" s="1"/>
    </row>
    <row r="17" spans="6:18" x14ac:dyDescent="0.25"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6:18" x14ac:dyDescent="0.25"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6:18" x14ac:dyDescent="0.25">
      <c r="F19" s="10" t="s">
        <v>2</v>
      </c>
      <c r="G19" s="11" t="s">
        <v>0</v>
      </c>
      <c r="H19" s="12" t="s">
        <v>1</v>
      </c>
      <c r="I19" s="12" t="s">
        <v>3</v>
      </c>
      <c r="J19" s="13" t="s">
        <v>4</v>
      </c>
      <c r="K19" s="1"/>
      <c r="L19" s="1"/>
      <c r="M19" s="1"/>
      <c r="N19" s="1"/>
      <c r="O19" s="1"/>
      <c r="P19" s="1"/>
      <c r="Q19" s="1"/>
    </row>
    <row r="20" spans="6:18" x14ac:dyDescent="0.25">
      <c r="F20" s="17">
        <v>20</v>
      </c>
      <c r="G20" s="4">
        <f>F20/100</f>
        <v>0.2</v>
      </c>
      <c r="H20" s="2">
        <v>2330</v>
      </c>
      <c r="I20" s="2">
        <f>G20*G20</f>
        <v>4.0000000000000008E-2</v>
      </c>
      <c r="J20" s="14">
        <f>1/I20</f>
        <v>24.999999999999996</v>
      </c>
      <c r="K20" s="2"/>
      <c r="L20" s="2"/>
      <c r="M20" s="2"/>
      <c r="N20" s="2"/>
      <c r="O20" s="2"/>
      <c r="P20" s="1"/>
      <c r="Q20" s="1"/>
    </row>
    <row r="21" spans="6:18" x14ac:dyDescent="0.25">
      <c r="F21" s="17">
        <v>40</v>
      </c>
      <c r="G21" s="4">
        <f t="shared" ref="G21:G29" si="2">F21/100</f>
        <v>0.4</v>
      </c>
      <c r="H21" s="2">
        <v>726</v>
      </c>
      <c r="I21" s="2">
        <f>G21*G21</f>
        <v>0.16000000000000003</v>
      </c>
      <c r="J21" s="14">
        <f t="shared" ref="J21:J29" si="3">1/I21</f>
        <v>6.2499999999999991</v>
      </c>
      <c r="K21" s="2"/>
      <c r="L21" s="2"/>
      <c r="M21" s="2"/>
      <c r="N21" s="2"/>
      <c r="O21" s="2"/>
      <c r="P21" s="1"/>
      <c r="Q21" s="1"/>
    </row>
    <row r="22" spans="6:18" x14ac:dyDescent="0.25">
      <c r="F22" s="17">
        <v>60</v>
      </c>
      <c r="G22" s="4">
        <f t="shared" si="2"/>
        <v>0.6</v>
      </c>
      <c r="H22" s="2">
        <v>337</v>
      </c>
      <c r="I22" s="2">
        <f>G22*G22</f>
        <v>0.36</v>
      </c>
      <c r="J22" s="14">
        <f t="shared" si="3"/>
        <v>2.7777777777777777</v>
      </c>
      <c r="K22" s="2"/>
      <c r="L22" s="2"/>
      <c r="M22" s="2"/>
      <c r="N22" s="2"/>
      <c r="O22" s="2"/>
      <c r="P22" s="1"/>
      <c r="Q22" s="1"/>
    </row>
    <row r="23" spans="6:18" x14ac:dyDescent="0.25">
      <c r="F23" s="17">
        <v>80</v>
      </c>
      <c r="G23" s="4">
        <f t="shared" si="2"/>
        <v>0.8</v>
      </c>
      <c r="H23" s="2">
        <v>196</v>
      </c>
      <c r="I23" s="2">
        <f>G23*G23</f>
        <v>0.64000000000000012</v>
      </c>
      <c r="J23" s="14">
        <f t="shared" si="3"/>
        <v>1.5624999999999998</v>
      </c>
      <c r="K23" s="2"/>
      <c r="L23" s="2"/>
      <c r="M23" s="2"/>
      <c r="N23" s="2"/>
      <c r="O23" s="2"/>
      <c r="P23" s="1"/>
      <c r="Q23" s="1"/>
    </row>
    <row r="24" spans="6:18" x14ac:dyDescent="0.25">
      <c r="F24" s="17">
        <v>100</v>
      </c>
      <c r="G24" s="4">
        <f t="shared" si="2"/>
        <v>1</v>
      </c>
      <c r="H24" s="2">
        <v>133</v>
      </c>
      <c r="I24" s="2">
        <f>G24*G24</f>
        <v>1</v>
      </c>
      <c r="J24" s="14">
        <f t="shared" si="3"/>
        <v>1</v>
      </c>
      <c r="K24" s="2"/>
      <c r="L24" s="2"/>
      <c r="M24" s="2"/>
      <c r="N24" s="2"/>
      <c r="O24" s="2"/>
      <c r="P24" s="1"/>
      <c r="Q24" s="1"/>
    </row>
    <row r="25" spans="6:18" x14ac:dyDescent="0.25">
      <c r="F25" s="17">
        <v>150</v>
      </c>
      <c r="G25" s="4">
        <f t="shared" si="2"/>
        <v>1.5</v>
      </c>
      <c r="H25" s="2">
        <v>64</v>
      </c>
      <c r="I25" s="2">
        <f>G25*G25</f>
        <v>2.25</v>
      </c>
      <c r="J25" s="14">
        <f t="shared" si="3"/>
        <v>0.44444444444444442</v>
      </c>
      <c r="K25" s="2"/>
      <c r="L25" s="2"/>
      <c r="M25" s="2"/>
      <c r="N25" s="2"/>
      <c r="O25" s="2"/>
      <c r="P25" s="1"/>
      <c r="Q25" s="1"/>
    </row>
    <row r="26" spans="6:18" x14ac:dyDescent="0.25">
      <c r="F26" s="17">
        <v>200</v>
      </c>
      <c r="G26" s="4">
        <f t="shared" si="2"/>
        <v>2</v>
      </c>
      <c r="H26" s="2">
        <v>48</v>
      </c>
      <c r="I26" s="2">
        <f>G26*G26</f>
        <v>4</v>
      </c>
      <c r="J26" s="14">
        <f t="shared" si="3"/>
        <v>0.25</v>
      </c>
      <c r="K26" s="2"/>
      <c r="L26" s="2"/>
      <c r="M26" s="2"/>
      <c r="N26" s="2"/>
      <c r="O26" s="2"/>
      <c r="P26" s="1"/>
      <c r="Q26" s="1"/>
    </row>
    <row r="27" spans="6:18" x14ac:dyDescent="0.25">
      <c r="F27" s="17">
        <v>250</v>
      </c>
      <c r="G27" s="4">
        <f t="shared" si="2"/>
        <v>2.5</v>
      </c>
      <c r="H27" s="2">
        <v>32</v>
      </c>
      <c r="I27" s="2">
        <f>G27*G27</f>
        <v>6.25</v>
      </c>
      <c r="J27" s="14">
        <f t="shared" si="3"/>
        <v>0.16</v>
      </c>
      <c r="K27" s="2"/>
      <c r="L27" s="2"/>
      <c r="M27" s="2"/>
      <c r="N27" s="2"/>
      <c r="O27" s="2"/>
      <c r="P27" s="1"/>
      <c r="Q27" s="1"/>
    </row>
    <row r="28" spans="6:18" x14ac:dyDescent="0.25">
      <c r="F28" s="17">
        <v>300</v>
      </c>
      <c r="G28" s="4">
        <f t="shared" si="2"/>
        <v>3</v>
      </c>
      <c r="H28" s="2">
        <v>22</v>
      </c>
      <c r="I28" s="2">
        <f>G28*G28</f>
        <v>9</v>
      </c>
      <c r="J28" s="14">
        <f t="shared" si="3"/>
        <v>0.1111111111111111</v>
      </c>
      <c r="K28" s="2"/>
      <c r="L28" s="2"/>
      <c r="M28" s="2"/>
      <c r="N28" s="2"/>
      <c r="O28" s="2"/>
      <c r="P28" s="1"/>
      <c r="Q28" s="1"/>
    </row>
    <row r="29" spans="6:18" x14ac:dyDescent="0.25">
      <c r="F29" s="18">
        <v>350</v>
      </c>
      <c r="G29" s="9">
        <f t="shared" si="2"/>
        <v>3.5</v>
      </c>
      <c r="H29" s="19">
        <v>20</v>
      </c>
      <c r="I29" s="19">
        <f>G29*G29</f>
        <v>12.25</v>
      </c>
      <c r="J29" s="15">
        <f t="shared" si="3"/>
        <v>8.1632653061224483E-2</v>
      </c>
      <c r="K29" s="2"/>
      <c r="L29" s="2"/>
      <c r="M29" s="2"/>
      <c r="N29" s="2"/>
      <c r="O29" s="2"/>
      <c r="P29" s="1"/>
      <c r="Q29" s="1"/>
    </row>
    <row r="30" spans="6:18" x14ac:dyDescent="0.25">
      <c r="F30" s="4"/>
      <c r="G30" s="2"/>
      <c r="H30" s="4"/>
      <c r="I30" s="4"/>
      <c r="J30" s="4"/>
      <c r="K30" s="4"/>
      <c r="L30" s="4"/>
      <c r="M30" s="4"/>
      <c r="N30" s="4"/>
      <c r="O30" s="4"/>
      <c r="P30" s="4"/>
    </row>
    <row r="31" spans="6:18" x14ac:dyDescent="0.25">
      <c r="F31" s="4"/>
      <c r="G31" s="2"/>
      <c r="H31" s="4"/>
      <c r="I31" s="4"/>
      <c r="J31" s="4"/>
      <c r="K31" s="4"/>
      <c r="L31" s="4"/>
      <c r="M31" s="4"/>
      <c r="N31" s="4"/>
      <c r="O31" s="4"/>
      <c r="P31" s="4"/>
    </row>
    <row r="32" spans="6:18" x14ac:dyDescent="0.25">
      <c r="G32" s="1"/>
    </row>
    <row r="33" spans="7:7" x14ac:dyDescent="0.25">
      <c r="G3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6F922-CACC-4FFA-9E94-6115BF095681}">
  <dimension ref="C4:I28"/>
  <sheetViews>
    <sheetView tabSelected="1" workbookViewId="0">
      <selection activeCell="I35" sqref="I35"/>
    </sheetView>
  </sheetViews>
  <sheetFormatPr defaultRowHeight="15" x14ac:dyDescent="0.25"/>
  <cols>
    <col min="3" max="3" width="24.7109375" bestFit="1" customWidth="1"/>
    <col min="4" max="4" width="12.28515625" bestFit="1" customWidth="1"/>
    <col min="5" max="5" width="11.42578125" customWidth="1"/>
    <col min="6" max="6" width="12.42578125" bestFit="1" customWidth="1"/>
    <col min="7" max="7" width="13.5703125" customWidth="1"/>
    <col min="8" max="8" width="19.42578125" customWidth="1"/>
    <col min="9" max="9" width="16.140625" customWidth="1"/>
  </cols>
  <sheetData>
    <row r="4" spans="3:8" x14ac:dyDescent="0.25">
      <c r="C4" s="10" t="s">
        <v>5</v>
      </c>
      <c r="D4" s="11" t="s">
        <v>10</v>
      </c>
      <c r="E4" s="11" t="s">
        <v>9</v>
      </c>
      <c r="F4" s="11" t="s">
        <v>8</v>
      </c>
      <c r="G4" s="11" t="s">
        <v>7</v>
      </c>
      <c r="H4" s="34" t="s">
        <v>6</v>
      </c>
    </row>
    <row r="5" spans="3:8" x14ac:dyDescent="0.25">
      <c r="C5" s="26" t="s">
        <v>11</v>
      </c>
      <c r="D5" s="4">
        <v>5</v>
      </c>
      <c r="E5" s="4">
        <v>25000</v>
      </c>
      <c r="F5" s="4">
        <v>9</v>
      </c>
      <c r="G5" s="4">
        <v>0</v>
      </c>
      <c r="H5" s="24">
        <v>989</v>
      </c>
    </row>
    <row r="6" spans="3:8" x14ac:dyDescent="0.25">
      <c r="C6" s="26"/>
      <c r="D6" s="4"/>
      <c r="E6" s="4"/>
      <c r="F6" s="4"/>
      <c r="G6" s="4">
        <v>45</v>
      </c>
      <c r="H6" s="24">
        <v>1562</v>
      </c>
    </row>
    <row r="7" spans="3:8" x14ac:dyDescent="0.25">
      <c r="C7" s="27"/>
      <c r="D7" s="9"/>
      <c r="E7" s="9"/>
      <c r="F7" s="9"/>
      <c r="G7" s="16">
        <v>90</v>
      </c>
      <c r="H7" s="28">
        <v>1630</v>
      </c>
    </row>
    <row r="8" spans="3:8" x14ac:dyDescent="0.25">
      <c r="C8" s="29" t="s">
        <v>12</v>
      </c>
      <c r="D8" s="3">
        <v>1.5</v>
      </c>
      <c r="E8" s="3">
        <v>10000</v>
      </c>
      <c r="F8" s="3">
        <v>11</v>
      </c>
      <c r="G8" s="21">
        <v>0</v>
      </c>
      <c r="H8" s="23">
        <v>693</v>
      </c>
    </row>
    <row r="9" spans="3:8" x14ac:dyDescent="0.25">
      <c r="C9" s="26"/>
      <c r="D9" s="4"/>
      <c r="E9" s="4"/>
      <c r="F9" s="4"/>
      <c r="G9" s="20">
        <v>45</v>
      </c>
      <c r="H9" s="30">
        <v>1095</v>
      </c>
    </row>
    <row r="10" spans="3:8" x14ac:dyDescent="0.25">
      <c r="C10" s="27"/>
      <c r="D10" s="9"/>
      <c r="E10" s="9"/>
      <c r="F10" s="9"/>
      <c r="G10" s="22">
        <v>90</v>
      </c>
      <c r="H10" s="25">
        <v>822</v>
      </c>
    </row>
    <row r="11" spans="3:8" x14ac:dyDescent="0.25">
      <c r="C11" s="31" t="s">
        <v>13</v>
      </c>
      <c r="D11" s="3">
        <v>0.75</v>
      </c>
      <c r="E11" s="3">
        <v>1000</v>
      </c>
      <c r="F11" s="3">
        <v>75</v>
      </c>
      <c r="G11" s="21">
        <v>0</v>
      </c>
      <c r="H11" s="32">
        <v>1085</v>
      </c>
    </row>
    <row r="12" spans="3:8" x14ac:dyDescent="0.25">
      <c r="C12" s="26"/>
      <c r="D12" s="4"/>
      <c r="E12" s="4"/>
      <c r="F12" s="4"/>
      <c r="G12" s="20">
        <v>45</v>
      </c>
      <c r="H12" s="30">
        <v>1642</v>
      </c>
    </row>
    <row r="13" spans="3:8" x14ac:dyDescent="0.25">
      <c r="C13" s="27"/>
      <c r="D13" s="9"/>
      <c r="E13" s="9"/>
      <c r="F13" s="9"/>
      <c r="G13" s="22">
        <v>90</v>
      </c>
      <c r="H13" s="33">
        <v>1420</v>
      </c>
    </row>
    <row r="14" spans="3:8" x14ac:dyDescent="0.25">
      <c r="C14" s="31" t="s">
        <v>14</v>
      </c>
      <c r="D14" s="3">
        <v>2</v>
      </c>
      <c r="E14" s="3">
        <v>1000</v>
      </c>
      <c r="F14" s="3">
        <v>77</v>
      </c>
      <c r="G14" s="21">
        <v>0</v>
      </c>
      <c r="H14" s="23">
        <v>1435</v>
      </c>
    </row>
    <row r="15" spans="3:8" x14ac:dyDescent="0.25">
      <c r="C15" s="26"/>
      <c r="D15" s="4"/>
      <c r="E15" s="4"/>
      <c r="F15" s="4"/>
      <c r="G15" s="20">
        <v>45</v>
      </c>
      <c r="H15" s="30">
        <v>2470</v>
      </c>
    </row>
    <row r="16" spans="3:8" x14ac:dyDescent="0.25">
      <c r="C16" s="27"/>
      <c r="D16" s="9"/>
      <c r="E16" s="9"/>
      <c r="F16" s="9"/>
      <c r="G16" s="22">
        <v>90</v>
      </c>
      <c r="H16" s="25">
        <v>975</v>
      </c>
    </row>
    <row r="24" spans="7:9" x14ac:dyDescent="0.25">
      <c r="G24" s="5" t="s">
        <v>5</v>
      </c>
      <c r="H24" s="35" t="s">
        <v>18</v>
      </c>
      <c r="I24" s="5" t="s">
        <v>19</v>
      </c>
    </row>
    <row r="25" spans="7:9" x14ac:dyDescent="0.25">
      <c r="G25" t="s">
        <v>11</v>
      </c>
      <c r="H25">
        <f>12.61/H7</f>
        <v>7.7361963190184044E-3</v>
      </c>
      <c r="I25">
        <f>0.02/H7</f>
        <v>1.2269938650306748E-5</v>
      </c>
    </row>
    <row r="26" spans="7:9" x14ac:dyDescent="0.25">
      <c r="G26" t="s">
        <v>15</v>
      </c>
      <c r="H26">
        <f>14.21/H9</f>
        <v>1.2977168949771691E-2</v>
      </c>
      <c r="I26">
        <f>0.02/H9</f>
        <v>1.8264840182648402E-5</v>
      </c>
    </row>
    <row r="27" spans="7:9" x14ac:dyDescent="0.25">
      <c r="G27" t="s">
        <v>16</v>
      </c>
      <c r="H27">
        <f>105.12/H12</f>
        <v>6.4019488428745441E-2</v>
      </c>
      <c r="I27">
        <f>0.14/H12</f>
        <v>8.5261875761266751E-5</v>
      </c>
    </row>
    <row r="28" spans="7:9" x14ac:dyDescent="0.25">
      <c r="G28" t="s">
        <v>17</v>
      </c>
      <c r="H28">
        <f>107.92/H15</f>
        <v>4.369230769230769E-2</v>
      </c>
      <c r="I28">
        <f>0.15/H15</f>
        <v>6.0728744939271251E-5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86919F1DB695B4D9B1C06B49A881EAA" ma:contentTypeVersion="6" ma:contentTypeDescription="Loo uus dokument" ma:contentTypeScope="" ma:versionID="c79f57d259dcde234beb5512db245f2d">
  <xsd:schema xmlns:xsd="http://www.w3.org/2001/XMLSchema" xmlns:xs="http://www.w3.org/2001/XMLSchema" xmlns:p="http://schemas.microsoft.com/office/2006/metadata/properties" xmlns:ns3="69dd200c-054c-4f13-80a9-509ace3e6896" targetNamespace="http://schemas.microsoft.com/office/2006/metadata/properties" ma:root="true" ma:fieldsID="02bd73208a8e0d06d4bd2b046df932f9" ns3:_="">
    <xsd:import namespace="69dd200c-054c-4f13-80a9-509ace3e6896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dd200c-054c-4f13-80a9-509ace3e6896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utüüp"/>
        <xsd:element ref="dc:title" minOccurs="0" maxOccurs="1" ma:index="4" ma:displayName="Pealkiri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dd200c-054c-4f13-80a9-509ace3e6896" xsi:nil="true"/>
  </documentManagement>
</p:properties>
</file>

<file path=customXml/itemProps1.xml><?xml version="1.0" encoding="utf-8"?>
<ds:datastoreItem xmlns:ds="http://schemas.openxmlformats.org/officeDocument/2006/customXml" ds:itemID="{F67112E5-2EE4-4057-BC2A-7E2D4849C9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dd200c-054c-4f13-80a9-509ace3e68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58618D7-59E1-47EE-8D7A-0D2B908333A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8153FBB-1141-42C6-B554-FBA04F202367}">
  <ds:schemaRefs>
    <ds:schemaRef ds:uri="69dd200c-054c-4f13-80a9-509ace3e6896"/>
    <ds:schemaRef ds:uri="http://www.w3.org/XML/1998/namespace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purl.org/dc/elements/1.1/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Kaks pirni</vt:lpstr>
      <vt:lpstr>Nurgad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Holger Maaker</dc:creator>
  <cp:lastModifiedBy>Holger Maaker</cp:lastModifiedBy>
  <dcterms:created xsi:type="dcterms:W3CDTF">2025-01-24T09:41:58Z</dcterms:created>
  <dcterms:modified xsi:type="dcterms:W3CDTF">2025-01-24T12:11:31Z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0x010100B86919F1DB695B4D9B1C06B49A881EAA</vt:lpwstr>
  </property>
</Properties>
</file>