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0442DB94-0859-4244-8EE9-BBD74780ACFB}" xr6:coauthVersionLast="47" xr6:coauthVersionMax="47" xr10:uidLastSave="{00000000-0000-0000-0000-000000000000}"/>
  <bookViews>
    <workbookView xWindow="-120" yWindow="-120" windowWidth="20730" windowHeight="11040" activeTab="1" xr2:uid="{8B270A8D-C533-45A5-B944-107EFB89292D}"/>
  </bookViews>
  <sheets>
    <sheet name="Kraanivesi" sheetId="1" r:id="rId1"/>
    <sheet name="Ioon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4" i="2"/>
  <c r="J5" i="2"/>
  <c r="J6" i="2"/>
  <c r="J7" i="2"/>
  <c r="J8" i="2"/>
  <c r="J9" i="2"/>
  <c r="J4" i="2"/>
  <c r="K5" i="1"/>
  <c r="K6" i="1"/>
  <c r="K7" i="1"/>
  <c r="K8" i="1"/>
  <c r="K9" i="1"/>
  <c r="K4" i="1"/>
</calcChain>
</file>

<file path=xl/sharedStrings.xml><?xml version="1.0" encoding="utf-8"?>
<sst xmlns="http://schemas.openxmlformats.org/spreadsheetml/2006/main" count="9" uniqueCount="6">
  <si>
    <t>Elektroodide vahekaugus l (mm)</t>
  </si>
  <si>
    <t>Pinge U (V)</t>
  </si>
  <si>
    <t>Takistus R (oom)</t>
  </si>
  <si>
    <t>Voolutugevus I (A)</t>
  </si>
  <si>
    <t>NaCl mass m (mg)</t>
  </si>
  <si>
    <t>Erijuhtivus σ (S/m)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</si>
</sst>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>
                <a:solidFill>
                  <a:srgbClr val="FF0000"/>
                </a:solidFill>
              </a:rPr>
              <a:t>Takistus</a:t>
            </a:r>
            <a:r>
              <a:rPr lang="et-EE" baseline="0">
                <a:solidFill>
                  <a:srgbClr val="FF0000"/>
                </a:solidFill>
              </a:rPr>
              <a:t> sõltuvalt vahekaugusest</a:t>
            </a:r>
            <a:endParaRPr lang="et-EE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632764654418191E-2"/>
                  <c:y val="3.0144721493146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Kraanivesi!$H$4:$H$9</c:f>
              <c:numCache>
                <c:formatCode>General</c:formatCode>
                <c:ptCount val="6"/>
                <c:pt idx="0">
                  <c:v>200</c:v>
                </c:pt>
                <c:pt idx="1">
                  <c:v>157</c:v>
                </c:pt>
                <c:pt idx="2">
                  <c:v>126</c:v>
                </c:pt>
                <c:pt idx="3">
                  <c:v>92</c:v>
                </c:pt>
                <c:pt idx="4">
                  <c:v>70</c:v>
                </c:pt>
                <c:pt idx="5">
                  <c:v>37</c:v>
                </c:pt>
              </c:numCache>
            </c:numRef>
          </c:xVal>
          <c:yVal>
            <c:numRef>
              <c:f>Kraanivesi!$K$4:$K$9</c:f>
              <c:numCache>
                <c:formatCode>General</c:formatCode>
                <c:ptCount val="6"/>
                <c:pt idx="0">
                  <c:v>2678.5714285714284</c:v>
                </c:pt>
                <c:pt idx="1">
                  <c:v>2142.8571428571427</c:v>
                </c:pt>
                <c:pt idx="2">
                  <c:v>1744.1860465116279</c:v>
                </c:pt>
                <c:pt idx="3">
                  <c:v>1304.3478260869565</c:v>
                </c:pt>
                <c:pt idx="4">
                  <c:v>911.85410334346511</c:v>
                </c:pt>
                <c:pt idx="5">
                  <c:v>443.78698224852076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9-4CDE-8B62-ED35F120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67920"/>
        <c:axId val="2099169840"/>
      </c:scatterChart>
      <c:valAx>
        <c:axId val="209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099169840"/>
        <c:crosses val="autoZero"/>
        <c:crossBetween val="midCat"/>
      </c:valAx>
      <c:valAx>
        <c:axId val="20991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0991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Takistus</a:t>
            </a:r>
            <a:r>
              <a:rPr lang="en-US" baseline="0">
                <a:solidFill>
                  <a:srgbClr val="FF0000"/>
                </a:solidFill>
              </a:rPr>
              <a:t> s</a:t>
            </a:r>
            <a:r>
              <a:rPr lang="et-EE" baseline="0">
                <a:solidFill>
                  <a:srgbClr val="FF0000"/>
                </a:solidFill>
              </a:rPr>
              <a:t>õltuvalt lisatud NaCl massist</a:t>
            </a:r>
            <a:endParaRPr lang="et-EE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Ioonid!$G$4:$G$9</c:f>
              <c:numCache>
                <c:formatCode>General</c:formatCode>
                <c:ptCount val="6"/>
                <c:pt idx="0">
                  <c:v>0</c:v>
                </c:pt>
                <c:pt idx="1">
                  <c:v>27</c:v>
                </c:pt>
                <c:pt idx="2">
                  <c:v>49</c:v>
                </c:pt>
                <c:pt idx="3">
                  <c:v>74</c:v>
                </c:pt>
                <c:pt idx="4">
                  <c:v>94</c:v>
                </c:pt>
                <c:pt idx="5">
                  <c:v>120</c:v>
                </c:pt>
              </c:numCache>
            </c:numRef>
          </c:xVal>
          <c:yVal>
            <c:numRef>
              <c:f>Ioonid!$J$4:$J$9</c:f>
              <c:numCache>
                <c:formatCode>General</c:formatCode>
                <c:ptCount val="6"/>
                <c:pt idx="0">
                  <c:v>25000.000000000004</c:v>
                </c:pt>
                <c:pt idx="1">
                  <c:v>1973.6842105263158</c:v>
                </c:pt>
                <c:pt idx="2">
                  <c:v>1228.5714285714287</c:v>
                </c:pt>
                <c:pt idx="3">
                  <c:v>783.85416666666674</c:v>
                </c:pt>
                <c:pt idx="4">
                  <c:v>617.28395061728395</c:v>
                </c:pt>
                <c:pt idx="5">
                  <c:v>487.01298701298703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A-43C2-B74D-470299D6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41568"/>
        <c:axId val="407340608"/>
      </c:scatterChart>
      <c:valAx>
        <c:axId val="40734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m</a:t>
                </a:r>
                <a:r>
                  <a:rPr lang="et-EE" baseline="0"/>
                  <a:t> (NaCl)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07340608"/>
        <c:crosses val="autoZero"/>
        <c:crossBetween val="midCat"/>
      </c:valAx>
      <c:valAx>
        <c:axId val="4073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073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>
                <a:solidFill>
                  <a:srgbClr val="FF0000"/>
                </a:solidFill>
              </a:rPr>
              <a:t>Eritakistus</a:t>
            </a:r>
            <a:r>
              <a:rPr lang="et-EE" baseline="0">
                <a:solidFill>
                  <a:srgbClr val="FF0000"/>
                </a:solidFill>
              </a:rPr>
              <a:t> sõltuvalt lisatud NaCl massist</a:t>
            </a:r>
            <a:endParaRPr lang="et-EE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5741978835554463"/>
          <c:y val="4.6356025117113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52221983080562"/>
                  <c:y val="6.2911392405063285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Ioonid!$G$4:$G$9</c:f>
              <c:numCache>
                <c:formatCode>General</c:formatCode>
                <c:ptCount val="6"/>
                <c:pt idx="0">
                  <c:v>0</c:v>
                </c:pt>
                <c:pt idx="1">
                  <c:v>27</c:v>
                </c:pt>
                <c:pt idx="2">
                  <c:v>49</c:v>
                </c:pt>
                <c:pt idx="3">
                  <c:v>74</c:v>
                </c:pt>
                <c:pt idx="4">
                  <c:v>94</c:v>
                </c:pt>
                <c:pt idx="5">
                  <c:v>120</c:v>
                </c:pt>
              </c:numCache>
            </c:numRef>
          </c:xVal>
          <c:yVal>
            <c:numRef>
              <c:f>Ioonid!$K$4:$K$9</c:f>
              <c:numCache>
                <c:formatCode>General</c:formatCode>
                <c:ptCount val="6"/>
                <c:pt idx="0">
                  <c:v>1.6687526074259489E-3</c:v>
                </c:pt>
                <c:pt idx="1">
                  <c:v>2.1137533027395353E-2</c:v>
                </c:pt>
                <c:pt idx="2">
                  <c:v>3.3957175151109423E-2</c:v>
                </c:pt>
                <c:pt idx="3">
                  <c:v>5.3222674522555184E-2</c:v>
                </c:pt>
                <c:pt idx="4">
                  <c:v>6.7584480600750937E-2</c:v>
                </c:pt>
                <c:pt idx="5">
                  <c:v>8.5662633847865377E-2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2-498C-80EA-1A9E565E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30928"/>
        <c:axId val="538131888"/>
      </c:scatterChart>
      <c:valAx>
        <c:axId val="53813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m</a:t>
                </a:r>
                <a:r>
                  <a:rPr lang="et-EE" baseline="0"/>
                  <a:t> (NaCl)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38131888"/>
        <c:crosses val="autoZero"/>
        <c:crossBetween val="midCat"/>
      </c:valAx>
      <c:valAx>
        <c:axId val="5381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381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3</xdr:col>
      <xdr:colOff>504825</xdr:colOff>
      <xdr:row>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328255-1E9F-B383-B19C-852FCF3066CA}"/>
            </a:ext>
          </a:extLst>
        </xdr:cNvPr>
        <xdr:cNvSpPr txBox="1"/>
      </xdr:nvSpPr>
      <xdr:spPr>
        <a:xfrm>
          <a:off x="9525" y="9525"/>
          <a:ext cx="23241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Üliõpilase: Holger Maaker</a:t>
          </a:r>
        </a:p>
        <a:p>
          <a:r>
            <a:rPr lang="et-EE" sz="1100" kern="1200"/>
            <a:t>Juhendaja: Irina Bichele</a:t>
          </a:r>
        </a:p>
        <a:p>
          <a:r>
            <a:rPr lang="et-EE" sz="1100" kern="1200"/>
            <a:t>Katse</a:t>
          </a:r>
          <a:r>
            <a:rPr lang="et-EE" sz="1100" kern="1200" baseline="0"/>
            <a:t> tegemise kuupäev: 21.11.2024</a:t>
          </a:r>
          <a:endParaRPr lang="et-EE" sz="1100" kern="1200"/>
        </a:p>
      </xdr:txBody>
    </xdr:sp>
    <xdr:clientData/>
  </xdr:twoCellAnchor>
  <xdr:twoCellAnchor>
    <xdr:from>
      <xdr:col>0</xdr:col>
      <xdr:colOff>28574</xdr:colOff>
      <xdr:row>4</xdr:row>
      <xdr:rowOff>19050</xdr:rowOff>
    </xdr:from>
    <xdr:to>
      <xdr:col>5</xdr:col>
      <xdr:colOff>95249</xdr:colOff>
      <xdr:row>8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53CB86-BEAF-05BD-E92C-157261C53AE4}"/>
            </a:ext>
          </a:extLst>
        </xdr:cNvPr>
        <xdr:cNvSpPr txBox="1"/>
      </xdr:nvSpPr>
      <xdr:spPr>
        <a:xfrm>
          <a:off x="28574" y="781050"/>
          <a:ext cx="31146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Vee ruumala vannis</a:t>
          </a:r>
          <a:r>
            <a:rPr lang="et-EE" sz="1100" kern="1200" baseline="0"/>
            <a:t> V = 239,7 ml</a:t>
          </a:r>
        </a:p>
        <a:p>
          <a:r>
            <a:rPr lang="et-EE" sz="1100" kern="1200" baseline="0"/>
            <a:t>Vanni laius d = 51 mm</a:t>
          </a:r>
        </a:p>
        <a:p>
          <a:r>
            <a:rPr lang="et-EE" sz="1100" kern="1200" baseline="0"/>
            <a:t>Veetaseme kõrgus h = 23,5 mm </a:t>
          </a:r>
        </a:p>
        <a:p>
          <a:r>
            <a:rPr lang="et-EE" sz="1100" kern="1200" baseline="0"/>
            <a:t>Elektroodi veealune pindala S = d </a:t>
          </a:r>
          <a:r>
            <a:rPr lang="en-US" sz="1100" kern="1200" baseline="0"/>
            <a:t>* h </a:t>
          </a:r>
          <a:r>
            <a:rPr lang="et-EE" sz="1100" kern="1200" baseline="0"/>
            <a:t>= 1198,5 mm</a:t>
          </a:r>
          <a:r>
            <a:rPr lang="en-US" sz="1100" kern="1200" baseline="0"/>
            <a:t>^2</a:t>
          </a:r>
          <a:endParaRPr lang="et-EE" sz="1100" kern="1200"/>
        </a:p>
      </xdr:txBody>
    </xdr:sp>
    <xdr:clientData/>
  </xdr:twoCellAnchor>
  <xdr:twoCellAnchor>
    <xdr:from>
      <xdr:col>8</xdr:col>
      <xdr:colOff>1114424</xdr:colOff>
      <xdr:row>0</xdr:row>
      <xdr:rowOff>0</xdr:rowOff>
    </xdr:from>
    <xdr:to>
      <xdr:col>9</xdr:col>
      <xdr:colOff>600074</xdr:colOff>
      <xdr:row>1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271B606-991A-25BA-42A2-CE0A36120AC0}"/>
            </a:ext>
          </a:extLst>
        </xdr:cNvPr>
        <xdr:cNvSpPr txBox="1"/>
      </xdr:nvSpPr>
      <xdr:spPr>
        <a:xfrm>
          <a:off x="7381874" y="0"/>
          <a:ext cx="140017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400" b="1" kern="1200"/>
            <a:t>Katsetulemused</a:t>
          </a:r>
        </a:p>
      </xdr:txBody>
    </xdr:sp>
    <xdr:clientData/>
  </xdr:twoCellAnchor>
  <xdr:twoCellAnchor>
    <xdr:from>
      <xdr:col>6</xdr:col>
      <xdr:colOff>285750</xdr:colOff>
      <xdr:row>10</xdr:row>
      <xdr:rowOff>42862</xdr:rowOff>
    </xdr:from>
    <xdr:to>
      <xdr:col>9</xdr:col>
      <xdr:colOff>171450</xdr:colOff>
      <xdr:row>24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5D5E25-7C82-4907-E4DB-77D881F5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25</xdr:row>
      <xdr:rowOff>38100</xdr:rowOff>
    </xdr:from>
    <xdr:to>
      <xdr:col>9</xdr:col>
      <xdr:colOff>200025</xdr:colOff>
      <xdr:row>30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31D5FA-E432-51A9-3BDE-0A066F358C75}"/>
            </a:ext>
          </a:extLst>
        </xdr:cNvPr>
        <xdr:cNvSpPr txBox="1"/>
      </xdr:nvSpPr>
      <xdr:spPr>
        <a:xfrm>
          <a:off x="3962400" y="4800600"/>
          <a:ext cx="4581525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Selle</a:t>
          </a:r>
          <a:r>
            <a:rPr lang="et-EE" sz="1100" kern="1200" baseline="0"/>
            <a:t> graafiku tõus on k = 13,729 oom/mm</a:t>
          </a:r>
        </a:p>
        <a:p>
          <a:endParaRPr lang="et-EE" sz="1100" kern="1200" baseline="0"/>
        </a:p>
        <a:p>
          <a:r>
            <a:rPr lang="et-EE" sz="1100" kern="1200" baseline="0"/>
            <a:t>Eritakistus </a:t>
          </a:r>
          <a:r>
            <a:rPr lang="el-G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ρ</a:t>
          </a:r>
          <a:r>
            <a:rPr lang="et-E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S 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t-E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 oom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m</a:t>
          </a:r>
        </a:p>
        <a:p>
          <a:endParaRPr lang="en-US" sz="1100" b="1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Erijuhtivus </a:t>
          </a:r>
          <a:r>
            <a:rPr lang="el-G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1/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ρ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t-E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0,063 S/m</a:t>
          </a:r>
          <a:endParaRPr lang="et-EE" sz="1100" b="1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4</xdr:col>
      <xdr:colOff>304800</xdr:colOff>
      <xdr:row>6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420EF4-7E38-7E0B-0E3C-4FEA00A79549}"/>
            </a:ext>
          </a:extLst>
        </xdr:cNvPr>
        <xdr:cNvSpPr txBox="1"/>
      </xdr:nvSpPr>
      <xdr:spPr>
        <a:xfrm>
          <a:off x="9525" y="9525"/>
          <a:ext cx="2733675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Vee ruumala</a:t>
          </a:r>
          <a:r>
            <a:rPr lang="et-EE" sz="1100" kern="1200" baseline="0"/>
            <a:t> V = 239,7 ml</a:t>
          </a:r>
        </a:p>
        <a:p>
          <a:r>
            <a:rPr lang="et-EE" sz="1100" kern="1200" baseline="0"/>
            <a:t>Elektroodide vahekaugus l = 50 mm</a:t>
          </a:r>
        </a:p>
        <a:p>
          <a:r>
            <a:rPr lang="et-EE" sz="1100" kern="1200"/>
            <a:t>Veetaseme</a:t>
          </a:r>
          <a:r>
            <a:rPr lang="et-EE" sz="1100" kern="1200" baseline="0"/>
            <a:t> kõrgus h = 23,5 mm</a:t>
          </a:r>
        </a:p>
        <a:p>
          <a:r>
            <a:rPr lang="et-EE" sz="1100" kern="1200" baseline="0"/>
            <a:t>Elektroodi veealune pindala S = 11</a:t>
          </a:r>
          <a:r>
            <a:rPr lang="en-US" sz="1100" kern="1200" baseline="0"/>
            <a:t>98,5 mm^2</a:t>
          </a:r>
        </a:p>
        <a:p>
          <a:r>
            <a:rPr lang="en-US" sz="1100" kern="1200" baseline="0"/>
            <a:t>Vanni laius d </a:t>
          </a:r>
          <a:r>
            <a:rPr lang="et-EE" sz="1100" kern="1200" baseline="0"/>
            <a:t>= 51 mm </a:t>
          </a:r>
        </a:p>
        <a:p>
          <a:endParaRPr lang="et-EE" sz="1100" kern="1200"/>
        </a:p>
      </xdr:txBody>
    </xdr:sp>
    <xdr:clientData/>
  </xdr:twoCellAnchor>
  <xdr:twoCellAnchor>
    <xdr:from>
      <xdr:col>7</xdr:col>
      <xdr:colOff>1123950</xdr:colOff>
      <xdr:row>0</xdr:row>
      <xdr:rowOff>28575</xdr:rowOff>
    </xdr:from>
    <xdr:to>
      <xdr:col>9</xdr:col>
      <xdr:colOff>123825</xdr:colOff>
      <xdr:row>1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FAF7DD-FD84-D8BC-7AA8-9730E1ABBB38}"/>
            </a:ext>
          </a:extLst>
        </xdr:cNvPr>
        <xdr:cNvSpPr txBox="1"/>
      </xdr:nvSpPr>
      <xdr:spPr>
        <a:xfrm>
          <a:off x="5981700" y="28575"/>
          <a:ext cx="140017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/>
            <a:t>Katsetulemused</a:t>
          </a:r>
          <a:endParaRPr lang="et-EE" sz="1400" b="1" kern="1200"/>
        </a:p>
      </xdr:txBody>
    </xdr:sp>
    <xdr:clientData/>
  </xdr:twoCellAnchor>
  <xdr:twoCellAnchor>
    <xdr:from>
      <xdr:col>6</xdr:col>
      <xdr:colOff>0</xdr:colOff>
      <xdr:row>9</xdr:row>
      <xdr:rowOff>157162</xdr:rowOff>
    </xdr:from>
    <xdr:to>
      <xdr:col>9</xdr:col>
      <xdr:colOff>971550</xdr:colOff>
      <xdr:row>24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3ACD54-866A-EB98-EF34-2C7FB0F7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24</xdr:row>
      <xdr:rowOff>28575</xdr:rowOff>
    </xdr:from>
    <xdr:to>
      <xdr:col>10</xdr:col>
      <xdr:colOff>519112</xdr:colOff>
      <xdr:row>39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29E4E9-4F13-DA0E-B869-648010B78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40</xdr:row>
      <xdr:rowOff>104775</xdr:rowOff>
    </xdr:from>
    <xdr:to>
      <xdr:col>10</xdr:col>
      <xdr:colOff>561975</xdr:colOff>
      <xdr:row>73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233EAD7-5191-B216-B91E-541BE7161A7F}"/>
            </a:ext>
          </a:extLst>
        </xdr:cNvPr>
        <xdr:cNvSpPr txBox="1"/>
      </xdr:nvSpPr>
      <xdr:spPr>
        <a:xfrm>
          <a:off x="3276600" y="7743825"/>
          <a:ext cx="5743575" cy="621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Soola mass, mille korral erijuhtivus oleks võrdne</a:t>
          </a:r>
          <a:r>
            <a:rPr lang="et-EE" sz="1100" b="1" kern="1200" baseline="0"/>
            <a:t> kraanivee erijuhtivusega (</a:t>
          </a:r>
          <a:r>
            <a:rPr lang="et-E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0,063 S/m):</a:t>
          </a:r>
        </a:p>
        <a:p>
          <a:endParaRPr lang="et-E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0,000700464m + 0,001377363 = 0,063 </a:t>
          </a:r>
        </a:p>
        <a:p>
          <a:endParaRPr lang="et-E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= (0,063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- 0,001377363) / 0,000700464 = 87,974 mg</a:t>
          </a:r>
        </a:p>
        <a:p>
          <a:endParaRPr lang="et-E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t-E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t-E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Selles koguses leiduvate ioonide arv (kahekordne molemulide arv): </a:t>
          </a:r>
        </a:p>
        <a:p>
          <a:endParaRPr lang="et-EE" sz="1100" b="0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t-EE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N(ioonide) = </a:t>
          </a:r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t-EE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t-EE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(0,087977 g </a:t>
          </a:r>
          <a:r>
            <a:rPr lang="et-EE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58,5 g/mol) </a:t>
          </a:r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6,02*10^(23) 1</a:t>
          </a:r>
          <a:r>
            <a:rPr lang="et-EE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/mol = 1,81</a:t>
          </a:r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*10^(21)</a:t>
          </a:r>
        </a:p>
        <a:p>
          <a:endParaRPr lang="en-US" sz="1100" b="0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Kontsentratsioon</a:t>
          </a:r>
          <a:r>
            <a:rPr lang="et-EE" sz="1100" b="1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endParaRPr lang="et-EE" sz="1100" b="1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= 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1,81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*10^(21)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0,0002397 m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^3 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7,55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*10^24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^(-3)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Kasutatud veemolekulide arv</a:t>
          </a:r>
          <a:r>
            <a:rPr lang="et-E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N(H2O) = (239,7 g / 18 g/mol)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6,02*10^(23) 1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/mol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8,02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*10^(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t-E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0" i="0" kern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0" i="0" kern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1" i="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Iga</a:t>
          </a:r>
          <a:r>
            <a:rPr lang="et-EE" sz="1100" b="1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soola iooni kohta tulevate veemolekulide arv: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1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N(H2O) / N(ioonide) = 4431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0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0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1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Ioonide liikumiskiirus: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1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 = 30 V </a:t>
          </a:r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0,063 S/m</a:t>
          </a:r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t-EE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(0,05 m </a:t>
          </a:r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1,6*10^(-19) C *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7,55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*10^24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^(-3)) 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3,129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*10^(-5) m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Vanni pikkus on 21 cm, selle läbimiseks kuluks ioonil aega: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= 0,21 m / 3,129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*10^(-5) m</a:t>
          </a:r>
          <a:r>
            <a:rPr lang="et-E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/s = 6711 s = </a:t>
          </a:r>
          <a:r>
            <a:rPr lang="et-E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h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b="0">
            <a:effectLst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15B4-E219-4390-9A52-EA33EDD7C82D}">
  <dimension ref="H2:K9"/>
  <sheetViews>
    <sheetView topLeftCell="A12" workbookViewId="0">
      <selection activeCell="D22" sqref="D22"/>
    </sheetView>
  </sheetViews>
  <sheetFormatPr defaultRowHeight="15" x14ac:dyDescent="0.25"/>
  <cols>
    <col min="8" max="11" width="30.5703125" customWidth="1"/>
  </cols>
  <sheetData>
    <row r="2" spans="8:11" ht="15.75" thickBot="1" x14ac:dyDescent="0.3"/>
    <row r="3" spans="8:11" x14ac:dyDescent="0.25">
      <c r="H3" s="1" t="s">
        <v>0</v>
      </c>
      <c r="I3" s="2" t="s">
        <v>1</v>
      </c>
      <c r="J3" s="2" t="s">
        <v>3</v>
      </c>
      <c r="K3" s="3" t="s">
        <v>2</v>
      </c>
    </row>
    <row r="4" spans="8:11" x14ac:dyDescent="0.25">
      <c r="H4" s="4">
        <v>200</v>
      </c>
      <c r="I4">
        <v>30</v>
      </c>
      <c r="J4">
        <v>1.12E-2</v>
      </c>
      <c r="K4" s="5">
        <f>I4/J4</f>
        <v>2678.5714285714284</v>
      </c>
    </row>
    <row r="5" spans="8:11" x14ac:dyDescent="0.25">
      <c r="H5" s="4">
        <v>157</v>
      </c>
      <c r="I5">
        <v>30</v>
      </c>
      <c r="J5">
        <v>1.4E-2</v>
      </c>
      <c r="K5" s="5">
        <f t="shared" ref="K5:K9" si="0">I5/J5</f>
        <v>2142.8571428571427</v>
      </c>
    </row>
    <row r="6" spans="8:11" x14ac:dyDescent="0.25">
      <c r="H6" s="4">
        <v>126</v>
      </c>
      <c r="I6">
        <v>30</v>
      </c>
      <c r="J6">
        <v>1.72E-2</v>
      </c>
      <c r="K6" s="5">
        <f t="shared" si="0"/>
        <v>1744.1860465116279</v>
      </c>
    </row>
    <row r="7" spans="8:11" x14ac:dyDescent="0.25">
      <c r="H7" s="4">
        <v>92</v>
      </c>
      <c r="I7">
        <v>30</v>
      </c>
      <c r="J7">
        <v>2.3E-2</v>
      </c>
      <c r="K7" s="5">
        <f t="shared" si="0"/>
        <v>1304.3478260869565</v>
      </c>
    </row>
    <row r="8" spans="8:11" x14ac:dyDescent="0.25">
      <c r="H8" s="4">
        <v>70</v>
      </c>
      <c r="I8">
        <v>30</v>
      </c>
      <c r="J8">
        <v>3.2899999999999999E-2</v>
      </c>
      <c r="K8" s="5">
        <f t="shared" si="0"/>
        <v>911.85410334346511</v>
      </c>
    </row>
    <row r="9" spans="8:11" ht="15.75" thickBot="1" x14ac:dyDescent="0.3">
      <c r="H9" s="6">
        <v>37</v>
      </c>
      <c r="I9" s="7">
        <v>30</v>
      </c>
      <c r="J9" s="7">
        <v>6.7599999999999993E-2</v>
      </c>
      <c r="K9" s="8">
        <f t="shared" si="0"/>
        <v>443.78698224852076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4A5D-EFA5-4F61-8A2A-3CC016DB3476}">
  <dimension ref="G2:K9"/>
  <sheetViews>
    <sheetView tabSelected="1" workbookViewId="0">
      <selection activeCell="J79" sqref="J79"/>
    </sheetView>
  </sheetViews>
  <sheetFormatPr defaultRowHeight="15" x14ac:dyDescent="0.25"/>
  <cols>
    <col min="7" max="11" width="18" customWidth="1"/>
  </cols>
  <sheetData>
    <row r="2" spans="7:11" ht="15.75" thickBot="1" x14ac:dyDescent="0.3"/>
    <row r="3" spans="7:11" x14ac:dyDescent="0.25">
      <c r="G3" s="1" t="s">
        <v>4</v>
      </c>
      <c r="H3" s="2" t="s">
        <v>1</v>
      </c>
      <c r="I3" s="2" t="s">
        <v>3</v>
      </c>
      <c r="J3" s="2" t="s">
        <v>2</v>
      </c>
      <c r="K3" s="3" t="s">
        <v>5</v>
      </c>
    </row>
    <row r="4" spans="7:11" x14ac:dyDescent="0.25">
      <c r="G4" s="4">
        <v>0</v>
      </c>
      <c r="H4">
        <v>30</v>
      </c>
      <c r="I4">
        <v>1.1999999999999999E-3</v>
      </c>
      <c r="J4">
        <f>H4/I4</f>
        <v>25000.000000000004</v>
      </c>
      <c r="K4" s="5">
        <f>(50/(J4*1198.5))*1000</f>
        <v>1.6687526074259489E-3</v>
      </c>
    </row>
    <row r="5" spans="7:11" x14ac:dyDescent="0.25">
      <c r="G5" s="4">
        <v>27</v>
      </c>
      <c r="H5">
        <v>30</v>
      </c>
      <c r="I5">
        <v>1.52E-2</v>
      </c>
      <c r="J5">
        <f t="shared" ref="J5:J9" si="0">H5/I5</f>
        <v>1973.6842105263158</v>
      </c>
      <c r="K5" s="5">
        <f t="shared" ref="K5:K9" si="1">(50/(J5*1198.5))*1000</f>
        <v>2.1137533027395353E-2</v>
      </c>
    </row>
    <row r="6" spans="7:11" x14ac:dyDescent="0.25">
      <c r="G6" s="4">
        <v>49</v>
      </c>
      <c r="H6">
        <v>30.1</v>
      </c>
      <c r="I6">
        <v>2.4500000000000001E-2</v>
      </c>
      <c r="J6">
        <f t="shared" si="0"/>
        <v>1228.5714285714287</v>
      </c>
      <c r="K6" s="5">
        <f t="shared" si="1"/>
        <v>3.3957175151109423E-2</v>
      </c>
    </row>
    <row r="7" spans="7:11" x14ac:dyDescent="0.25">
      <c r="G7" s="4">
        <v>74</v>
      </c>
      <c r="H7">
        <v>30.1</v>
      </c>
      <c r="I7">
        <v>3.8399999999999997E-2</v>
      </c>
      <c r="J7">
        <f t="shared" si="0"/>
        <v>783.85416666666674</v>
      </c>
      <c r="K7" s="5">
        <f t="shared" si="1"/>
        <v>5.3222674522555184E-2</v>
      </c>
    </row>
    <row r="8" spans="7:11" x14ac:dyDescent="0.25">
      <c r="G8" s="4">
        <v>94</v>
      </c>
      <c r="H8">
        <v>30</v>
      </c>
      <c r="I8">
        <v>4.8599999999999997E-2</v>
      </c>
      <c r="J8">
        <f t="shared" si="0"/>
        <v>617.28395061728395</v>
      </c>
      <c r="K8" s="5">
        <f t="shared" si="1"/>
        <v>6.7584480600750937E-2</v>
      </c>
    </row>
    <row r="9" spans="7:11" ht="15.75" thickBot="1" x14ac:dyDescent="0.3">
      <c r="G9" s="6">
        <v>120</v>
      </c>
      <c r="H9" s="7">
        <v>30</v>
      </c>
      <c r="I9" s="7">
        <v>6.1600000000000002E-2</v>
      </c>
      <c r="J9" s="7">
        <f t="shared" si="0"/>
        <v>487.01298701298703</v>
      </c>
      <c r="K9" s="8">
        <f t="shared" si="1"/>
        <v>8.5662633847865377E-2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dd200c-054c-4f13-80a9-509ace3e68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6919F1DB695B4D9B1C06B49A881EAA" ma:contentTypeVersion="6" ma:contentTypeDescription="Loo uus dokument" ma:contentTypeScope="" ma:versionID="c79f57d259dcde234beb5512db245f2d">
  <xsd:schema xmlns:xsd="http://www.w3.org/2001/XMLSchema" xmlns:xs="http://www.w3.org/2001/XMLSchema" xmlns:p="http://schemas.microsoft.com/office/2006/metadata/properties" xmlns:ns3="69dd200c-054c-4f13-80a9-509ace3e6896" targetNamespace="http://schemas.microsoft.com/office/2006/metadata/properties" ma:root="true" ma:fieldsID="02bd73208a8e0d06d4bd2b046df932f9" ns3:_="">
    <xsd:import namespace="69dd200c-054c-4f13-80a9-509ace3e689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d200c-054c-4f13-80a9-509ace3e689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9065FF-A2A2-44CA-BEF2-B121AE06E2C3}">
  <ds:schemaRefs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69dd200c-054c-4f13-80a9-509ace3e689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0F5EC0B-32B6-433F-97E6-DDFCE4405A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680A70-58CC-4499-BAFD-B48BEBDE29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d200c-054c-4f13-80a9-509ace3e68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Kraanivesi</vt:lpstr>
      <vt:lpstr>Ioonid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Maaker</dc:creator>
  <cp:lastModifiedBy>Holger Maaker</cp:lastModifiedBy>
  <dcterms:created xsi:type="dcterms:W3CDTF">2025-01-20T07:31:37Z</dcterms:created>
  <dcterms:modified xsi:type="dcterms:W3CDTF">2025-01-21T08:40:53Z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0x010100B86919F1DB695B4D9B1C06B49A881EAA</vt:lpwstr>
  </property>
</Properties>
</file>