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xr:revisionPtr revIDLastSave="0" documentId="8_{A8D6E3CF-8A4E-C64F-AA73-E21E3DB3941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ágin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F2" i="1"/>
  <c r="F3" i="1"/>
  <c r="F4" i="1"/>
  <c r="F5" i="1"/>
  <c r="F6" i="1"/>
  <c r="B7" i="1"/>
  <c r="F7" i="1"/>
  <c r="F8" i="1"/>
  <c r="F9" i="1"/>
  <c r="F10" i="1"/>
  <c r="F11" i="1"/>
  <c r="F12" i="1"/>
  <c r="G2" i="1"/>
  <c r="G3" i="1"/>
  <c r="G4" i="1"/>
  <c r="G5" i="1"/>
  <c r="G6" i="1"/>
  <c r="G7" i="1"/>
  <c r="G8" i="1"/>
  <c r="G9" i="1"/>
  <c r="G10" i="1"/>
  <c r="G11" i="1"/>
  <c r="G12" i="1"/>
  <c r="H2" i="1"/>
  <c r="H3" i="1"/>
  <c r="H4" i="1"/>
  <c r="H5" i="1"/>
  <c r="H6" i="1"/>
  <c r="H7" i="1"/>
  <c r="H8" i="1"/>
  <c r="H9" i="1"/>
  <c r="H10" i="1"/>
  <c r="H11" i="1"/>
  <c r="H12" i="1"/>
  <c r="I12" i="1"/>
</calcChain>
</file>

<file path=xl/sharedStrings.xml><?xml version="1.0" encoding="utf-8"?>
<sst xmlns="http://schemas.openxmlformats.org/spreadsheetml/2006/main" count="11" uniqueCount="12">
  <si>
    <t>Rodada</t>
  </si>
  <si>
    <t>ERP (D,R,E)</t>
  </si>
  <si>
    <t>CRM (R,D,E)</t>
  </si>
  <si>
    <t>Supply Chain (D,R,E)</t>
  </si>
  <si>
    <t>Justificativa da Melhor Escolha</t>
  </si>
  <si>
    <t>Lucro</t>
  </si>
  <si>
    <t>Reputação</t>
  </si>
  <si>
    <t>Eficiencia logista</t>
  </si>
  <si>
    <t>Marketing e confiança</t>
  </si>
  <si>
    <t>Logistica</t>
  </si>
  <si>
    <t>Saldo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</si>
</sst>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6" formatCode="[$R$ -416]#,##0.000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0" xfId="0" applyFont="1" applyAlignment="1"/>
    <xf numFmtId="0" fontId="1" fillId="0" borderId="1" xfId="0" applyFont="1" applyBorder="1" applyAlignment="1"/>
    <xf numFmtId="164" fontId="1" fillId="0" borderId="1" xfId="0" applyNumberFormat="1" applyFont="1" applyBorder="1"/>
    <xf numFmtId="164" fontId="1" fillId="0" borderId="1" xfId="0" applyNumberFormat="1" applyFont="1" applyBorder="1" applyAlignment="1"/>
    <xf numFmtId="0" fontId="1" fillId="0" borderId="1" xfId="0" applyFont="1" applyBorder="1"/>
    <xf numFmtId="164" fontId="1" fillId="0" borderId="0" xfId="0" applyNumberFormat="1" applyFont="1"/>
    <xf numFmtId="164" fontId="1" fillId="0" borderId="0" xfId="0" applyNumberFormat="1" applyFont="1" applyAlignment="1"/>
    <xf numFmtId="166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2"/>
  <sheetViews>
    <sheetView tabSelected="1" workbookViewId="0">
      <selection activeCell="K24" sqref="K24"/>
    </sheetView>
  </sheetViews>
  <sheetFormatPr defaultColWidth="12.67578125" defaultRowHeight="15.75" customHeight="1" x14ac:dyDescent="0.15"/>
  <cols>
    <col min="2" max="2" width="13.34765625" customWidth="1"/>
    <col min="4" max="4" width="16.44921875" customWidth="1"/>
    <col min="5" max="5" width="23.19140625" customWidth="1"/>
    <col min="11" max="11" width="15.91015625" bestFit="1" customWidth="1"/>
  </cols>
  <sheetData>
    <row r="1" spans="1:12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K1" s="2" t="s">
        <v>10</v>
      </c>
    </row>
    <row r="2" spans="1:12" ht="12.75" x14ac:dyDescent="0.15">
      <c r="A2" s="3">
        <v>1</v>
      </c>
      <c r="B2" s="4"/>
      <c r="C2" s="5">
        <v>10000</v>
      </c>
      <c r="D2" s="4"/>
      <c r="E2" s="6"/>
      <c r="F2" s="7">
        <f>C2*0.3</f>
        <v>3000</v>
      </c>
      <c r="G2" s="7">
        <f>C2*0.4</f>
        <v>4000</v>
      </c>
      <c r="H2" s="7">
        <f>C2*0.1</f>
        <v>1000</v>
      </c>
      <c r="K2" s="9">
        <f>100000-C2-D3-B4-C5-D6-B7-C7-C8-D8+I12</f>
        <v>217700</v>
      </c>
      <c r="L2" s="7"/>
    </row>
    <row r="3" spans="1:12" ht="12.75" x14ac:dyDescent="0.15">
      <c r="A3" s="3">
        <v>2</v>
      </c>
      <c r="B3" s="4"/>
      <c r="C3" s="4"/>
      <c r="D3" s="5">
        <v>10000</v>
      </c>
      <c r="E3" s="6"/>
      <c r="F3" s="7">
        <f>D3*0.5</f>
        <v>5000</v>
      </c>
      <c r="G3" s="7">
        <f>D3*0.2</f>
        <v>2000</v>
      </c>
      <c r="H3" s="7">
        <f>D3*0.4</f>
        <v>4000</v>
      </c>
    </row>
    <row r="4" spans="1:12" ht="12.75" x14ac:dyDescent="0.15">
      <c r="A4" s="3">
        <v>3</v>
      </c>
      <c r="B4" s="5">
        <v>15000</v>
      </c>
      <c r="C4" s="4"/>
      <c r="D4" s="4"/>
      <c r="E4" s="6"/>
      <c r="F4" s="7">
        <f>B4*0.4</f>
        <v>6000</v>
      </c>
      <c r="G4" s="7">
        <f>B4*0.2</f>
        <v>3000</v>
      </c>
      <c r="H4" s="7">
        <f>B4*0.3</f>
        <v>4500</v>
      </c>
    </row>
    <row r="5" spans="1:12" ht="12.75" x14ac:dyDescent="0.15">
      <c r="A5" s="3">
        <v>4</v>
      </c>
      <c r="B5" s="4"/>
      <c r="C5" s="5">
        <v>15000</v>
      </c>
      <c r="D5" s="4"/>
      <c r="E5" s="6"/>
      <c r="F5" s="7">
        <f>C5*0.5</f>
        <v>7500</v>
      </c>
      <c r="G5" s="7">
        <f>C5*0.5</f>
        <v>7500</v>
      </c>
      <c r="H5" s="8">
        <f>15000*0.1</f>
        <v>1500</v>
      </c>
    </row>
    <row r="6" spans="1:12" ht="12.75" x14ac:dyDescent="0.15">
      <c r="A6" s="3">
        <v>5</v>
      </c>
      <c r="B6" s="4"/>
      <c r="C6" s="4"/>
      <c r="D6" s="5">
        <v>15000</v>
      </c>
      <c r="E6" s="6"/>
      <c r="F6" s="7">
        <f>D6*0.6</f>
        <v>9000</v>
      </c>
      <c r="G6" s="7">
        <f>D6*0.6</f>
        <v>9000</v>
      </c>
      <c r="H6" s="8">
        <f>15000*0.5</f>
        <v>7500</v>
      </c>
    </row>
    <row r="7" spans="1:12" ht="12.75" x14ac:dyDescent="0.15">
      <c r="A7" s="3">
        <v>6</v>
      </c>
      <c r="B7" s="5">
        <f>8000+5000</f>
        <v>13000</v>
      </c>
      <c r="C7" s="5"/>
      <c r="D7" s="4"/>
      <c r="E7" s="6"/>
      <c r="F7" s="7">
        <f>B7*0.5</f>
        <v>6500</v>
      </c>
      <c r="G7" s="7">
        <f>B7*0.3</f>
        <v>3900</v>
      </c>
      <c r="H7" s="7">
        <f>13000*0.4</f>
        <v>5200</v>
      </c>
    </row>
    <row r="8" spans="1:12" ht="12.75" x14ac:dyDescent="0.15">
      <c r="A8" s="3">
        <v>7</v>
      </c>
      <c r="B8" s="4"/>
      <c r="C8" s="5">
        <v>10000</v>
      </c>
      <c r="D8" s="5">
        <v>10000</v>
      </c>
      <c r="E8" s="6"/>
      <c r="F8" s="7">
        <f>(C8+D8)*0.7</f>
        <v>14000</v>
      </c>
      <c r="G8" s="7">
        <f>(C8+D8)*0.6</f>
        <v>12000</v>
      </c>
      <c r="H8" s="7">
        <f>20000*0.6</f>
        <v>12000</v>
      </c>
    </row>
    <row r="9" spans="1:12" ht="12.75" x14ac:dyDescent="0.15">
      <c r="A9" s="3">
        <v>8</v>
      </c>
      <c r="B9" s="4"/>
      <c r="C9" s="5">
        <v>20000</v>
      </c>
      <c r="D9" s="4"/>
      <c r="E9" s="3" t="s">
        <v>8</v>
      </c>
      <c r="F9" s="7">
        <f>C9*0.6</f>
        <v>12000</v>
      </c>
      <c r="G9" s="7">
        <f>C9*0.5</f>
        <v>10000</v>
      </c>
      <c r="H9" s="7">
        <f>20000*0.2</f>
        <v>4000</v>
      </c>
    </row>
    <row r="10" spans="1:12" ht="12.75" x14ac:dyDescent="0.15">
      <c r="A10" s="3">
        <v>9</v>
      </c>
      <c r="B10" s="4"/>
      <c r="C10" s="4"/>
      <c r="D10" s="5">
        <v>28000</v>
      </c>
      <c r="E10" s="3" t="s">
        <v>9</v>
      </c>
      <c r="F10" s="7">
        <f>D10*0.5</f>
        <v>14000</v>
      </c>
      <c r="G10" s="7">
        <f>D10*0.3</f>
        <v>8400</v>
      </c>
      <c r="H10" s="7">
        <f>28000*0.6</f>
        <v>16800</v>
      </c>
    </row>
    <row r="11" spans="1:12" ht="12.75" x14ac:dyDescent="0.15">
      <c r="A11" s="3">
        <v>10</v>
      </c>
      <c r="B11" s="5">
        <v>14000</v>
      </c>
      <c r="C11" s="6"/>
      <c r="D11" s="6"/>
      <c r="E11" s="6"/>
      <c r="F11" s="7">
        <f>B11*0.7</f>
        <v>9800</v>
      </c>
      <c r="G11" s="7">
        <f>B11*0.4</f>
        <v>5600</v>
      </c>
      <c r="H11" s="7">
        <f>14000*0.5</f>
        <v>7000</v>
      </c>
    </row>
    <row r="12" spans="1:12" ht="12.75" x14ac:dyDescent="0.15">
      <c r="F12" s="7">
        <f t="shared" ref="F12:H12" si="0">SUM(F2:F11)</f>
        <v>86800</v>
      </c>
      <c r="G12" s="7">
        <f t="shared" si="0"/>
        <v>65400</v>
      </c>
      <c r="H12" s="7">
        <f t="shared" si="0"/>
        <v>63500</v>
      </c>
      <c r="I12" s="7">
        <f>SUM(F12:H12)</f>
        <v>215700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Braz Chevitarese</dc:creator>
  <dcterms:created xsi:type="dcterms:W3CDTF">2025-05-21T21:36:47Z</dcterms:created>
</cp:coreProperties>
</file>