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80" windowWidth="19440" windowHeight="11760"/>
  </bookViews>
  <sheets>
    <sheet name="21052012" sheetId="3" r:id="rId1"/>
  </sheets>
  <calcPr calcId="125725"/>
</workbook>
</file>

<file path=xl/calcChain.xml><?xml version="1.0" encoding="utf-8"?>
<calcChain xmlns="http://schemas.openxmlformats.org/spreadsheetml/2006/main">
  <c r="L41" i="3"/>
  <c r="M41" s="1"/>
  <c r="L40"/>
  <c r="M40" s="1"/>
  <c r="L39"/>
  <c r="M39" s="1"/>
  <c r="L38"/>
  <c r="M38" s="1"/>
  <c r="L36"/>
  <c r="M36" s="1"/>
  <c r="L35"/>
  <c r="M35" s="1"/>
  <c r="L34"/>
  <c r="M34" s="1"/>
  <c r="L33"/>
  <c r="M33" s="1"/>
  <c r="L32"/>
  <c r="M32" s="1"/>
  <c r="L31"/>
  <c r="M31" s="1"/>
  <c r="L30"/>
  <c r="M30" s="1"/>
  <c r="L29"/>
  <c r="M29" s="1"/>
  <c r="L28"/>
  <c r="M28" s="1"/>
  <c r="L27"/>
  <c r="M27" s="1"/>
  <c r="L26"/>
  <c r="M26" s="1"/>
  <c r="L25"/>
  <c r="M25" s="1"/>
  <c r="L24"/>
  <c r="M24" s="1"/>
  <c r="L23"/>
  <c r="M23" s="1"/>
  <c r="L22"/>
  <c r="M22" s="1"/>
  <c r="L21"/>
  <c r="M21" s="1"/>
  <c r="L20"/>
  <c r="M20" s="1"/>
  <c r="L19"/>
  <c r="M19" s="1"/>
  <c r="L37" l="1"/>
  <c r="M37" s="1"/>
  <c r="L18" l="1"/>
  <c r="M18" s="1"/>
  <c r="L17" l="1"/>
  <c r="M17" s="1"/>
  <c r="L16"/>
  <c r="M16" s="1"/>
  <c r="L15"/>
  <c r="M15" s="1"/>
  <c r="L5" l="1"/>
  <c r="L6"/>
  <c r="L7"/>
  <c r="L8"/>
  <c r="L9"/>
  <c r="L10"/>
  <c r="L11"/>
  <c r="L12"/>
  <c r="L13"/>
  <c r="L14"/>
  <c r="L4"/>
  <c r="Q9" l="1"/>
  <c r="M11" l="1"/>
  <c r="M4" l="1"/>
  <c r="M5"/>
  <c r="M6"/>
  <c r="M7"/>
  <c r="M8"/>
  <c r="M9"/>
  <c r="M10"/>
  <c r="M12"/>
  <c r="M13"/>
  <c r="M14"/>
  <c r="M42" l="1"/>
  <c r="T9"/>
  <c r="Q14" l="1"/>
  <c r="R16" l="1"/>
  <c r="Q13"/>
  <c r="R17" l="1"/>
  <c r="U17" s="1"/>
</calcChain>
</file>

<file path=xl/sharedStrings.xml><?xml version="1.0" encoding="utf-8"?>
<sst xmlns="http://schemas.openxmlformats.org/spreadsheetml/2006/main" count="52" uniqueCount="52">
  <si>
    <t>QUANTIDADE</t>
  </si>
  <si>
    <t>PRODUTO</t>
  </si>
  <si>
    <t>PREÇO DE FABRICA</t>
  </si>
  <si>
    <t>TOTAL</t>
  </si>
  <si>
    <t>DESCONTO</t>
  </si>
  <si>
    <t>PREÇO FINAL</t>
  </si>
  <si>
    <t>Notas redepharma:</t>
  </si>
  <si>
    <t>LUCRO</t>
  </si>
  <si>
    <t>Jacó</t>
  </si>
  <si>
    <t>24%(investido)</t>
  </si>
  <si>
    <t>2% ----&gt;</t>
  </si>
  <si>
    <t>ASSINATURA: _______________________________</t>
  </si>
  <si>
    <t>DATA: ________ /________ /_____________</t>
  </si>
  <si>
    <t>BETATRINTA INJ AMP 1ML+S</t>
  </si>
  <si>
    <t xml:space="preserve">VERTIX 10MG 50CP </t>
  </si>
  <si>
    <t xml:space="preserve">CLUSIVOL COMP 240ML </t>
  </si>
  <si>
    <t xml:space="preserve">PYRIDIUM 100MG 25DRG </t>
  </si>
  <si>
    <t xml:space="preserve">BRONDILAT XPE ADT 120ML </t>
  </si>
  <si>
    <t xml:space="preserve">LACRIMA PLUS COL 15ML </t>
  </si>
  <si>
    <t xml:space="preserve">BI PROFENID 150MG 10CP </t>
  </si>
  <si>
    <t xml:space="preserve">AZUKON MR 30MG 30CP </t>
  </si>
  <si>
    <t>INDAPEN SR 1,5 MG C/30</t>
  </si>
  <si>
    <t>ALDACTONE 50MG 30CP</t>
  </si>
  <si>
    <t xml:space="preserve">PRIMERA 20MG 21CP </t>
  </si>
  <si>
    <t xml:space="preserve">DIPROSPAN INJ 1X1ML </t>
  </si>
  <si>
    <t xml:space="preserve">CANDICORT CR 30G </t>
  </si>
  <si>
    <t xml:space="preserve">CALMAN 20DRG </t>
  </si>
  <si>
    <t xml:space="preserve">ALENIA 12/400MCG 60CPS </t>
  </si>
  <si>
    <t xml:space="preserve">DIGESAN 10MG 20CP </t>
  </si>
  <si>
    <t xml:space="preserve">AAS PROTECT 100MG 30CP </t>
  </si>
  <si>
    <t xml:space="preserve">ESPERSON N POM 20G </t>
  </si>
  <si>
    <t xml:space="preserve">CICLOPRIMOGYNA 21DRG </t>
  </si>
  <si>
    <t xml:space="preserve">COMBIRON FOLICO 45DRG </t>
  </si>
  <si>
    <t xml:space="preserve">LOTAR 5/50MG 30CAPS </t>
  </si>
  <si>
    <t xml:space="preserve">LOTAR 5/100MG 30CAPS </t>
  </si>
  <si>
    <t xml:space="preserve">FENERGAN CR 30G </t>
  </si>
  <si>
    <t xml:space="preserve">FALMONOX 500MG 3CP </t>
  </si>
  <si>
    <t xml:space="preserve">NOVALGINA 1G CAIXA  10 COMP </t>
  </si>
  <si>
    <t xml:space="preserve">LABIRIN 16MG 30CPR </t>
  </si>
  <si>
    <t xml:space="preserve">LABIRIN 24MG 30CPR </t>
  </si>
  <si>
    <t xml:space="preserve">POLARAMINE LIQ 120ML FRUTAS </t>
  </si>
  <si>
    <t xml:space="preserve">POLARAMINE EXP 120ML </t>
  </si>
  <si>
    <t xml:space="preserve">ANGIPRESS CD 25+12MG CX 30COMP </t>
  </si>
  <si>
    <t xml:space="preserve">ANGIPRESS CD 50/12,5MCG C30COMP </t>
  </si>
  <si>
    <t xml:space="preserve">NISULID 100MG 12CPR </t>
  </si>
  <si>
    <t xml:space="preserve">CORUS H 50/12,5MG CX 30COMPT </t>
  </si>
  <si>
    <t xml:space="preserve">LASIX 40MG 20CAPS </t>
  </si>
  <si>
    <t xml:space="preserve">CLORANA 50MG 20CP </t>
  </si>
  <si>
    <t xml:space="preserve">ISKEMIL 6MG 20CPS </t>
  </si>
  <si>
    <t xml:space="preserve">ISKETAM 20CP </t>
  </si>
  <si>
    <t xml:space="preserve">BUCLINA 20CP </t>
  </si>
  <si>
    <t xml:space="preserve">PEDIDO Nº: 01001485 </t>
  </si>
</sst>
</file>

<file path=xl/styles.xml><?xml version="1.0" encoding="utf-8"?>
<styleSheet xmlns="http://schemas.openxmlformats.org/spreadsheetml/2006/main">
  <numFmts count="1">
    <numFmt numFmtId="164" formatCode="_-[$R$-416]\ * #,##0.00_-;\-[$R$-416]\ * #,##0.00_-;_-[$R$-416]\ 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0" fillId="0" borderId="0" xfId="0" applyNumberFormat="1" applyAlignment="1"/>
    <xf numFmtId="9" fontId="0" fillId="0" borderId="0" xfId="1" applyFont="1"/>
    <xf numFmtId="164" fontId="0" fillId="0" borderId="0" xfId="0" applyNumberForma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7"/>
  <sheetViews>
    <sheetView tabSelected="1" zoomScale="92" zoomScaleNormal="92" workbookViewId="0">
      <selection sqref="A1:N44"/>
    </sheetView>
  </sheetViews>
  <sheetFormatPr defaultRowHeight="15"/>
  <cols>
    <col min="7" max="8" width="6.7109375" customWidth="1"/>
    <col min="11" max="11" width="13.5703125" customWidth="1"/>
    <col min="12" max="12" width="14.85546875" customWidth="1"/>
    <col min="14" max="14" width="8.5703125" customWidth="1"/>
  </cols>
  <sheetData>
    <row r="1" spans="1:20">
      <c r="A1" s="21" t="s">
        <v>51</v>
      </c>
      <c r="B1" s="21"/>
      <c r="C1" s="21"/>
      <c r="D1" s="21"/>
      <c r="E1" s="5"/>
      <c r="F1" s="5"/>
      <c r="G1" s="5"/>
      <c r="H1" s="5"/>
      <c r="I1" s="5"/>
      <c r="J1" s="5"/>
      <c r="K1" s="5"/>
      <c r="L1" s="5"/>
      <c r="M1" s="5"/>
      <c r="N1" s="5"/>
      <c r="Q1" s="19"/>
      <c r="R1" s="19"/>
    </row>
    <row r="2" spans="1:20">
      <c r="A2" s="7"/>
      <c r="B2" s="7"/>
      <c r="C2" s="7"/>
      <c r="D2" s="7"/>
      <c r="E2" s="5"/>
      <c r="F2" s="5"/>
      <c r="G2" s="5"/>
      <c r="H2" s="5"/>
      <c r="I2" s="5"/>
      <c r="J2" s="5"/>
      <c r="K2" s="5"/>
      <c r="L2" s="5"/>
      <c r="M2" s="5"/>
      <c r="N2" s="5"/>
      <c r="Q2" s="19"/>
      <c r="R2" s="19"/>
    </row>
    <row r="3" spans="1:20">
      <c r="A3" s="26" t="s">
        <v>1</v>
      </c>
      <c r="B3" s="26"/>
      <c r="C3" s="26"/>
      <c r="D3" s="26"/>
      <c r="E3" s="26"/>
      <c r="F3" s="26"/>
      <c r="G3" s="22" t="s">
        <v>0</v>
      </c>
      <c r="H3" s="23"/>
      <c r="I3" s="26" t="s">
        <v>2</v>
      </c>
      <c r="J3" s="26"/>
      <c r="K3" s="6" t="s">
        <v>4</v>
      </c>
      <c r="L3" s="6" t="s">
        <v>5</v>
      </c>
      <c r="M3" s="26" t="s">
        <v>3</v>
      </c>
      <c r="N3" s="26"/>
      <c r="Q3" s="19"/>
      <c r="R3" s="19"/>
    </row>
    <row r="4" spans="1:20">
      <c r="A4" s="33" t="s">
        <v>13</v>
      </c>
      <c r="B4" s="34"/>
      <c r="C4" s="34"/>
      <c r="D4" s="34"/>
      <c r="E4" s="34"/>
      <c r="F4" s="35"/>
      <c r="G4" s="33">
        <v>20</v>
      </c>
      <c r="H4" s="35"/>
      <c r="I4" s="36">
        <v>10.62</v>
      </c>
      <c r="J4" s="36"/>
      <c r="K4" s="37">
        <v>0.1</v>
      </c>
      <c r="L4" s="38">
        <f>I4*0.9</f>
        <v>9.5579999999999998</v>
      </c>
      <c r="M4" s="36">
        <f>L4*G4</f>
        <v>191.16</v>
      </c>
      <c r="N4" s="36"/>
      <c r="O4" s="19" t="s">
        <v>6</v>
      </c>
      <c r="P4" s="19"/>
      <c r="Q4" s="20">
        <v>3111.92</v>
      </c>
      <c r="R4" s="19"/>
    </row>
    <row r="5" spans="1:20">
      <c r="A5" s="33" t="s">
        <v>14</v>
      </c>
      <c r="B5" s="34"/>
      <c r="C5" s="34"/>
      <c r="D5" s="34"/>
      <c r="E5" s="34"/>
      <c r="F5" s="35"/>
      <c r="G5" s="33">
        <v>15</v>
      </c>
      <c r="H5" s="35"/>
      <c r="I5" s="36">
        <v>17.66</v>
      </c>
      <c r="J5" s="36"/>
      <c r="K5" s="37">
        <v>0.1</v>
      </c>
      <c r="L5" s="38">
        <f t="shared" ref="L5:L14" si="0">I5*0.9</f>
        <v>15.894</v>
      </c>
      <c r="M5" s="36">
        <f t="shared" ref="M5:M9" si="1">L5*G5</f>
        <v>238.41</v>
      </c>
      <c r="N5" s="36"/>
      <c r="Q5" s="20">
        <v>2025.18</v>
      </c>
      <c r="R5" s="19"/>
    </row>
    <row r="6" spans="1:20">
      <c r="A6" s="33" t="s">
        <v>15</v>
      </c>
      <c r="B6" s="34"/>
      <c r="C6" s="34"/>
      <c r="D6" s="34"/>
      <c r="E6" s="34"/>
      <c r="F6" s="35"/>
      <c r="G6" s="33">
        <v>6</v>
      </c>
      <c r="H6" s="35"/>
      <c r="I6" s="36">
        <v>34.76</v>
      </c>
      <c r="J6" s="36"/>
      <c r="K6" s="37">
        <v>0.1</v>
      </c>
      <c r="L6" s="38">
        <f t="shared" si="0"/>
        <v>31.283999999999999</v>
      </c>
      <c r="M6" s="36">
        <f>L6*G6</f>
        <v>187.70400000000001</v>
      </c>
      <c r="N6" s="36"/>
      <c r="P6" s="1"/>
      <c r="Q6" s="19"/>
      <c r="R6" s="19"/>
    </row>
    <row r="7" spans="1:20">
      <c r="A7" s="33" t="s">
        <v>16</v>
      </c>
      <c r="B7" s="34"/>
      <c r="C7" s="34"/>
      <c r="D7" s="34"/>
      <c r="E7" s="34"/>
      <c r="F7" s="35"/>
      <c r="G7" s="33">
        <v>10</v>
      </c>
      <c r="H7" s="35"/>
      <c r="I7" s="36">
        <v>8.19</v>
      </c>
      <c r="J7" s="36"/>
      <c r="K7" s="37">
        <v>0.1</v>
      </c>
      <c r="L7" s="38">
        <f t="shared" si="0"/>
        <v>7.3709999999999996</v>
      </c>
      <c r="M7" s="36">
        <f t="shared" si="1"/>
        <v>73.709999999999994</v>
      </c>
      <c r="N7" s="36"/>
      <c r="Q7" s="24"/>
      <c r="R7" s="24"/>
    </row>
    <row r="8" spans="1:20">
      <c r="A8" s="33" t="s">
        <v>17</v>
      </c>
      <c r="B8" s="34"/>
      <c r="C8" s="34"/>
      <c r="D8" s="34"/>
      <c r="E8" s="34"/>
      <c r="F8" s="35"/>
      <c r="G8" s="33">
        <v>10</v>
      </c>
      <c r="H8" s="35"/>
      <c r="I8" s="36">
        <v>15.49</v>
      </c>
      <c r="J8" s="36"/>
      <c r="K8" s="37">
        <v>0.1</v>
      </c>
      <c r="L8" s="38">
        <f t="shared" si="0"/>
        <v>13.941000000000001</v>
      </c>
      <c r="M8" s="36">
        <f t="shared" si="1"/>
        <v>139.41</v>
      </c>
      <c r="N8" s="36"/>
      <c r="Q8" s="25"/>
      <c r="R8" s="25"/>
    </row>
    <row r="9" spans="1:20">
      <c r="A9" s="33" t="s">
        <v>18</v>
      </c>
      <c r="B9" s="34"/>
      <c r="C9" s="34"/>
      <c r="D9" s="34"/>
      <c r="E9" s="34"/>
      <c r="F9" s="35"/>
      <c r="G9" s="33">
        <v>10</v>
      </c>
      <c r="H9" s="35"/>
      <c r="I9" s="36">
        <v>12.37</v>
      </c>
      <c r="J9" s="36"/>
      <c r="K9" s="37">
        <v>0.1</v>
      </c>
      <c r="L9" s="38">
        <f t="shared" si="0"/>
        <v>11.132999999999999</v>
      </c>
      <c r="M9" s="36">
        <f t="shared" si="1"/>
        <v>111.32999999999998</v>
      </c>
      <c r="N9" s="36"/>
      <c r="Q9" s="24">
        <f>SUM(Q1:R8)</f>
        <v>5137.1000000000004</v>
      </c>
      <c r="R9" s="24"/>
      <c r="S9" t="s">
        <v>10</v>
      </c>
      <c r="T9">
        <f>Q9*0.02</f>
        <v>102.742</v>
      </c>
    </row>
    <row r="10" spans="1:20">
      <c r="A10" s="33" t="s">
        <v>19</v>
      </c>
      <c r="B10" s="34"/>
      <c r="C10" s="34"/>
      <c r="D10" s="34"/>
      <c r="E10" s="34"/>
      <c r="F10" s="35"/>
      <c r="G10" s="33">
        <v>6</v>
      </c>
      <c r="H10" s="35"/>
      <c r="I10" s="36">
        <v>30.05</v>
      </c>
      <c r="J10" s="36"/>
      <c r="K10" s="37">
        <v>0.1</v>
      </c>
      <c r="L10" s="38">
        <f t="shared" si="0"/>
        <v>27.045000000000002</v>
      </c>
      <c r="M10" s="36">
        <f t="shared" ref="M10" si="2">L10*G10</f>
        <v>162.27000000000001</v>
      </c>
      <c r="N10" s="36"/>
    </row>
    <row r="11" spans="1:20">
      <c r="A11" s="33" t="s">
        <v>20</v>
      </c>
      <c r="B11" s="34"/>
      <c r="C11" s="34"/>
      <c r="D11" s="34"/>
      <c r="E11" s="34"/>
      <c r="F11" s="35"/>
      <c r="G11" s="33">
        <v>20</v>
      </c>
      <c r="H11" s="35"/>
      <c r="I11" s="36">
        <v>12.16</v>
      </c>
      <c r="J11" s="36"/>
      <c r="K11" s="37">
        <v>0.1</v>
      </c>
      <c r="L11" s="38">
        <f t="shared" si="0"/>
        <v>10.944000000000001</v>
      </c>
      <c r="M11" s="36">
        <f t="shared" ref="M11" si="3">L11*G11</f>
        <v>218.88000000000002</v>
      </c>
      <c r="N11" s="36"/>
    </row>
    <row r="12" spans="1:20">
      <c r="A12" s="33" t="s">
        <v>21</v>
      </c>
      <c r="B12" s="34"/>
      <c r="C12" s="34"/>
      <c r="D12" s="34"/>
      <c r="E12" s="34"/>
      <c r="F12" s="35"/>
      <c r="G12" s="33">
        <v>20</v>
      </c>
      <c r="H12" s="35"/>
      <c r="I12" s="36">
        <v>12.33</v>
      </c>
      <c r="J12" s="36"/>
      <c r="K12" s="37">
        <v>0.1</v>
      </c>
      <c r="L12" s="38">
        <f t="shared" si="0"/>
        <v>11.097</v>
      </c>
      <c r="M12" s="36">
        <f>L12*G12</f>
        <v>221.94</v>
      </c>
      <c r="N12" s="36"/>
      <c r="O12" s="19" t="s">
        <v>7</v>
      </c>
      <c r="P12" s="19"/>
    </row>
    <row r="13" spans="1:20">
      <c r="A13" s="33" t="s">
        <v>22</v>
      </c>
      <c r="B13" s="34"/>
      <c r="C13" s="34"/>
      <c r="D13" s="34"/>
      <c r="E13" s="34"/>
      <c r="F13" s="35"/>
      <c r="G13" s="33">
        <v>5</v>
      </c>
      <c r="H13" s="35"/>
      <c r="I13" s="36">
        <v>29.68</v>
      </c>
      <c r="J13" s="36"/>
      <c r="K13" s="37">
        <v>0.1</v>
      </c>
      <c r="L13" s="38">
        <f t="shared" si="0"/>
        <v>26.712</v>
      </c>
      <c r="M13" s="36">
        <f t="shared" ref="M13:M14" si="4">L13*G13</f>
        <v>133.56</v>
      </c>
      <c r="N13" s="36"/>
      <c r="O13" s="19" t="s">
        <v>8</v>
      </c>
      <c r="P13" s="19"/>
      <c r="Q13" s="29">
        <f>M42</f>
        <v>4458.1410000000005</v>
      </c>
      <c r="R13" s="19"/>
    </row>
    <row r="14" spans="1:20">
      <c r="A14" s="33" t="s">
        <v>23</v>
      </c>
      <c r="B14" s="34"/>
      <c r="C14" s="34"/>
      <c r="D14" s="34"/>
      <c r="E14" s="34"/>
      <c r="F14" s="35"/>
      <c r="G14" s="33">
        <v>10</v>
      </c>
      <c r="H14" s="35"/>
      <c r="I14" s="36">
        <v>16.84</v>
      </c>
      <c r="J14" s="36"/>
      <c r="K14" s="37">
        <v>0.1</v>
      </c>
      <c r="L14" s="38">
        <f t="shared" si="0"/>
        <v>15.156000000000001</v>
      </c>
      <c r="M14" s="36">
        <f t="shared" si="4"/>
        <v>151.56</v>
      </c>
      <c r="N14" s="36"/>
      <c r="O14" s="32" t="s">
        <v>9</v>
      </c>
      <c r="P14" s="19"/>
      <c r="Q14" s="19">
        <f>Q9*0.76</f>
        <v>3904.1960000000004</v>
      </c>
      <c r="R14" s="19"/>
    </row>
    <row r="15" spans="1:20">
      <c r="A15" s="33" t="s">
        <v>24</v>
      </c>
      <c r="B15" s="34"/>
      <c r="C15" s="34"/>
      <c r="D15" s="34"/>
      <c r="E15" s="34"/>
      <c r="F15" s="35"/>
      <c r="G15" s="33">
        <v>18</v>
      </c>
      <c r="H15" s="35"/>
      <c r="I15" s="36">
        <v>17.82</v>
      </c>
      <c r="J15" s="36"/>
      <c r="K15" s="37">
        <v>0.1</v>
      </c>
      <c r="L15" s="38">
        <f t="shared" ref="L15:L29" si="5">I15*0.9</f>
        <v>16.038</v>
      </c>
      <c r="M15" s="36">
        <f t="shared" ref="M15:M29" si="6">L15*G15</f>
        <v>288.68400000000003</v>
      </c>
      <c r="N15" s="36"/>
      <c r="O15" s="9"/>
      <c r="P15" s="8"/>
      <c r="Q15" s="8"/>
      <c r="R15" s="8"/>
    </row>
    <row r="16" spans="1:20">
      <c r="A16" s="33" t="s">
        <v>25</v>
      </c>
      <c r="B16" s="34"/>
      <c r="C16" s="34"/>
      <c r="D16" s="34"/>
      <c r="E16" s="34"/>
      <c r="F16" s="35"/>
      <c r="G16" s="33">
        <v>10</v>
      </c>
      <c r="H16" s="35"/>
      <c r="I16" s="36">
        <v>16.61</v>
      </c>
      <c r="J16" s="36"/>
      <c r="K16" s="37">
        <v>0.1</v>
      </c>
      <c r="L16" s="38">
        <f t="shared" si="5"/>
        <v>14.949</v>
      </c>
      <c r="M16" s="36">
        <f t="shared" si="6"/>
        <v>149.49</v>
      </c>
      <c r="N16" s="36"/>
      <c r="O16" s="9"/>
      <c r="P16" s="32">
        <v>0.02</v>
      </c>
      <c r="Q16" s="19"/>
      <c r="R16" s="19">
        <f>T9</f>
        <v>102.742</v>
      </c>
      <c r="S16" s="19"/>
    </row>
    <row r="17" spans="1:21">
      <c r="A17" s="33" t="s">
        <v>26</v>
      </c>
      <c r="B17" s="34"/>
      <c r="C17" s="34"/>
      <c r="D17" s="34"/>
      <c r="E17" s="34"/>
      <c r="F17" s="35"/>
      <c r="G17" s="33">
        <v>20</v>
      </c>
      <c r="H17" s="35"/>
      <c r="I17" s="36">
        <v>17.21</v>
      </c>
      <c r="J17" s="36"/>
      <c r="K17" s="37">
        <v>0.1</v>
      </c>
      <c r="L17" s="38">
        <f t="shared" si="5"/>
        <v>15.489000000000001</v>
      </c>
      <c r="M17" s="36">
        <f t="shared" si="6"/>
        <v>309.78000000000003</v>
      </c>
      <c r="N17" s="36"/>
      <c r="O17" s="9"/>
      <c r="P17" s="19"/>
      <c r="Q17" s="19"/>
      <c r="R17" s="30">
        <f>Q13-Q14-R16</f>
        <v>451.20300000000015</v>
      </c>
      <c r="S17" s="31"/>
      <c r="U17" s="2">
        <f>R17/Q14</f>
        <v>0.11556873681546728</v>
      </c>
    </row>
    <row r="18" spans="1:21">
      <c r="A18" s="33" t="s">
        <v>27</v>
      </c>
      <c r="B18" s="34"/>
      <c r="C18" s="34"/>
      <c r="D18" s="34"/>
      <c r="E18" s="34"/>
      <c r="F18" s="35"/>
      <c r="G18" s="33">
        <v>4</v>
      </c>
      <c r="H18" s="35"/>
      <c r="I18" s="36">
        <v>64.73</v>
      </c>
      <c r="J18" s="36"/>
      <c r="K18" s="37">
        <v>0.1</v>
      </c>
      <c r="L18" s="38">
        <f t="shared" si="5"/>
        <v>58.257000000000005</v>
      </c>
      <c r="M18" s="36">
        <f t="shared" si="6"/>
        <v>233.02800000000002</v>
      </c>
      <c r="N18" s="36"/>
      <c r="O18" s="11"/>
      <c r="P18" s="10"/>
      <c r="Q18" s="10"/>
      <c r="R18" s="3"/>
      <c r="S18" s="12"/>
      <c r="U18" s="2"/>
    </row>
    <row r="19" spans="1:21">
      <c r="A19" s="33" t="s">
        <v>28</v>
      </c>
      <c r="B19" s="34"/>
      <c r="C19" s="34"/>
      <c r="D19" s="34"/>
      <c r="E19" s="34"/>
      <c r="F19" s="35"/>
      <c r="G19" s="33">
        <v>2</v>
      </c>
      <c r="H19" s="35"/>
      <c r="I19" s="36">
        <v>21.43</v>
      </c>
      <c r="J19" s="36"/>
      <c r="K19" s="37">
        <v>0.1</v>
      </c>
      <c r="L19" s="38">
        <f t="shared" si="5"/>
        <v>19.286999999999999</v>
      </c>
      <c r="M19" s="36">
        <f t="shared" si="6"/>
        <v>38.573999999999998</v>
      </c>
      <c r="N19" s="36"/>
      <c r="O19" s="17"/>
      <c r="P19" s="16"/>
      <c r="Q19" s="16"/>
      <c r="R19" s="3"/>
      <c r="S19" s="18"/>
      <c r="U19" s="2"/>
    </row>
    <row r="20" spans="1:21">
      <c r="A20" s="33" t="s">
        <v>29</v>
      </c>
      <c r="B20" s="34"/>
      <c r="C20" s="34"/>
      <c r="D20" s="34"/>
      <c r="E20" s="34"/>
      <c r="F20" s="35"/>
      <c r="G20" s="33">
        <v>2</v>
      </c>
      <c r="H20" s="35"/>
      <c r="I20" s="36">
        <v>10.46</v>
      </c>
      <c r="J20" s="36"/>
      <c r="K20" s="37">
        <v>0.1</v>
      </c>
      <c r="L20" s="38">
        <f t="shared" si="5"/>
        <v>9.4140000000000015</v>
      </c>
      <c r="M20" s="36">
        <f t="shared" si="6"/>
        <v>18.828000000000003</v>
      </c>
      <c r="N20" s="36"/>
      <c r="O20" s="17"/>
      <c r="P20" s="16"/>
      <c r="Q20" s="16"/>
      <c r="R20" s="3"/>
      <c r="S20" s="18"/>
      <c r="U20" s="2"/>
    </row>
    <row r="21" spans="1:21">
      <c r="A21" s="33" t="s">
        <v>30</v>
      </c>
      <c r="B21" s="34"/>
      <c r="C21" s="34"/>
      <c r="D21" s="34"/>
      <c r="E21" s="34"/>
      <c r="F21" s="35"/>
      <c r="G21" s="33">
        <v>3</v>
      </c>
      <c r="H21" s="35"/>
      <c r="I21" s="36">
        <v>20.8</v>
      </c>
      <c r="J21" s="36"/>
      <c r="K21" s="37">
        <v>0.1</v>
      </c>
      <c r="L21" s="38">
        <f t="shared" si="5"/>
        <v>18.720000000000002</v>
      </c>
      <c r="M21" s="36">
        <f t="shared" si="6"/>
        <v>56.160000000000011</v>
      </c>
      <c r="N21" s="36"/>
      <c r="O21" s="17"/>
      <c r="P21" s="16"/>
      <c r="Q21" s="16"/>
      <c r="R21" s="3"/>
      <c r="S21" s="18"/>
      <c r="U21" s="2"/>
    </row>
    <row r="22" spans="1:21">
      <c r="A22" s="33" t="s">
        <v>31</v>
      </c>
      <c r="B22" s="34"/>
      <c r="C22" s="34"/>
      <c r="D22" s="34"/>
      <c r="E22" s="34"/>
      <c r="F22" s="35"/>
      <c r="G22" s="33">
        <v>5</v>
      </c>
      <c r="H22" s="35"/>
      <c r="I22" s="36">
        <v>6.15</v>
      </c>
      <c r="J22" s="36"/>
      <c r="K22" s="37">
        <v>0.1</v>
      </c>
      <c r="L22" s="38">
        <f t="shared" si="5"/>
        <v>5.5350000000000001</v>
      </c>
      <c r="M22" s="36">
        <f t="shared" si="6"/>
        <v>27.675000000000001</v>
      </c>
      <c r="N22" s="36"/>
      <c r="O22" s="17"/>
      <c r="P22" s="16"/>
      <c r="Q22" s="16"/>
      <c r="R22" s="3"/>
      <c r="S22" s="18"/>
      <c r="U22" s="2"/>
    </row>
    <row r="23" spans="1:21">
      <c r="A23" s="33" t="s">
        <v>32</v>
      </c>
      <c r="B23" s="34"/>
      <c r="C23" s="34"/>
      <c r="D23" s="34"/>
      <c r="E23" s="34"/>
      <c r="F23" s="35"/>
      <c r="G23" s="33">
        <v>3</v>
      </c>
      <c r="H23" s="35"/>
      <c r="I23" s="36">
        <v>20.27</v>
      </c>
      <c r="J23" s="36"/>
      <c r="K23" s="37">
        <v>0.1</v>
      </c>
      <c r="L23" s="38">
        <f t="shared" si="5"/>
        <v>18.242999999999999</v>
      </c>
      <c r="M23" s="36">
        <f t="shared" si="6"/>
        <v>54.728999999999999</v>
      </c>
      <c r="N23" s="36"/>
      <c r="O23" s="17"/>
      <c r="P23" s="16"/>
      <c r="Q23" s="16"/>
      <c r="R23" s="3"/>
      <c r="S23" s="18"/>
      <c r="U23" s="2"/>
    </row>
    <row r="24" spans="1:21">
      <c r="A24" s="33" t="s">
        <v>33</v>
      </c>
      <c r="B24" s="34"/>
      <c r="C24" s="34"/>
      <c r="D24" s="34"/>
      <c r="E24" s="34"/>
      <c r="F24" s="35"/>
      <c r="G24" s="33">
        <v>1</v>
      </c>
      <c r="H24" s="35"/>
      <c r="I24" s="36">
        <v>35.26</v>
      </c>
      <c r="J24" s="36"/>
      <c r="K24" s="37">
        <v>0.1</v>
      </c>
      <c r="L24" s="38">
        <f t="shared" si="5"/>
        <v>31.733999999999998</v>
      </c>
      <c r="M24" s="36">
        <f t="shared" si="6"/>
        <v>31.733999999999998</v>
      </c>
      <c r="N24" s="36"/>
      <c r="O24" s="17"/>
      <c r="P24" s="16"/>
      <c r="Q24" s="16"/>
      <c r="R24" s="3"/>
      <c r="S24" s="18"/>
      <c r="U24" s="2"/>
    </row>
    <row r="25" spans="1:21">
      <c r="A25" s="33" t="s">
        <v>34</v>
      </c>
      <c r="B25" s="34"/>
      <c r="C25" s="34"/>
      <c r="D25" s="34"/>
      <c r="E25" s="34"/>
      <c r="F25" s="35"/>
      <c r="G25" s="33">
        <v>1</v>
      </c>
      <c r="H25" s="35"/>
      <c r="I25" s="36">
        <v>43.56</v>
      </c>
      <c r="J25" s="36"/>
      <c r="K25" s="37">
        <v>0.1</v>
      </c>
      <c r="L25" s="38">
        <f t="shared" si="5"/>
        <v>39.204000000000001</v>
      </c>
      <c r="M25" s="36">
        <f t="shared" si="6"/>
        <v>39.204000000000001</v>
      </c>
      <c r="N25" s="36"/>
      <c r="O25" s="17"/>
      <c r="P25" s="16"/>
      <c r="Q25" s="16"/>
      <c r="R25" s="3"/>
      <c r="S25" s="18"/>
      <c r="U25" s="2"/>
    </row>
    <row r="26" spans="1:21">
      <c r="A26" s="33" t="s">
        <v>35</v>
      </c>
      <c r="B26" s="34"/>
      <c r="C26" s="34"/>
      <c r="D26" s="34"/>
      <c r="E26" s="34"/>
      <c r="F26" s="35"/>
      <c r="G26" s="33">
        <v>5</v>
      </c>
      <c r="H26" s="35"/>
      <c r="I26" s="36">
        <v>9.9</v>
      </c>
      <c r="J26" s="36"/>
      <c r="K26" s="37">
        <v>0.1</v>
      </c>
      <c r="L26" s="38">
        <f t="shared" si="5"/>
        <v>8.91</v>
      </c>
      <c r="M26" s="36">
        <f t="shared" si="6"/>
        <v>44.55</v>
      </c>
      <c r="N26" s="36"/>
      <c r="O26" s="17"/>
      <c r="P26" s="16"/>
      <c r="Q26" s="16"/>
      <c r="R26" s="3"/>
      <c r="S26" s="18"/>
      <c r="U26" s="2"/>
    </row>
    <row r="27" spans="1:21">
      <c r="A27" s="33" t="s">
        <v>36</v>
      </c>
      <c r="B27" s="34"/>
      <c r="C27" s="34"/>
      <c r="D27" s="34"/>
      <c r="E27" s="34"/>
      <c r="F27" s="35"/>
      <c r="G27" s="33">
        <v>6</v>
      </c>
      <c r="H27" s="35"/>
      <c r="I27" s="36">
        <v>10.55</v>
      </c>
      <c r="J27" s="36"/>
      <c r="K27" s="37">
        <v>0.1</v>
      </c>
      <c r="L27" s="38">
        <f t="shared" si="5"/>
        <v>9.495000000000001</v>
      </c>
      <c r="M27" s="36">
        <f t="shared" si="6"/>
        <v>56.970000000000006</v>
      </c>
      <c r="N27" s="36"/>
      <c r="O27" s="17"/>
      <c r="P27" s="16"/>
      <c r="Q27" s="16"/>
      <c r="R27" s="3"/>
      <c r="S27" s="18"/>
      <c r="U27" s="2"/>
    </row>
    <row r="28" spans="1:21">
      <c r="A28" s="33" t="s">
        <v>37</v>
      </c>
      <c r="B28" s="34"/>
      <c r="C28" s="34"/>
      <c r="D28" s="34"/>
      <c r="E28" s="34"/>
      <c r="F28" s="35"/>
      <c r="G28" s="33">
        <v>4</v>
      </c>
      <c r="H28" s="35"/>
      <c r="I28" s="36">
        <v>10.58</v>
      </c>
      <c r="J28" s="36"/>
      <c r="K28" s="37">
        <v>0.1</v>
      </c>
      <c r="L28" s="38">
        <f t="shared" si="5"/>
        <v>9.5220000000000002</v>
      </c>
      <c r="M28" s="36">
        <f t="shared" si="6"/>
        <v>38.088000000000001</v>
      </c>
      <c r="N28" s="36"/>
      <c r="O28" s="17"/>
      <c r="P28" s="16"/>
      <c r="Q28" s="16"/>
      <c r="R28" s="3"/>
      <c r="S28" s="18"/>
      <c r="U28" s="2"/>
    </row>
    <row r="29" spans="1:21">
      <c r="A29" s="39" t="s">
        <v>38</v>
      </c>
      <c r="B29" s="39"/>
      <c r="C29" s="39"/>
      <c r="D29" s="39"/>
      <c r="E29" s="39"/>
      <c r="F29" s="39"/>
      <c r="G29" s="33">
        <v>14</v>
      </c>
      <c r="H29" s="35"/>
      <c r="I29" s="36">
        <v>20.100000000000001</v>
      </c>
      <c r="J29" s="36"/>
      <c r="K29" s="37">
        <v>0.1</v>
      </c>
      <c r="L29" s="38">
        <f t="shared" si="5"/>
        <v>18.090000000000003</v>
      </c>
      <c r="M29" s="36">
        <f t="shared" si="6"/>
        <v>253.26000000000005</v>
      </c>
      <c r="N29" s="36"/>
      <c r="O29" s="17"/>
      <c r="P29" s="16"/>
      <c r="Q29" s="16"/>
      <c r="R29" s="3"/>
      <c r="S29" s="18"/>
      <c r="U29" s="2"/>
    </row>
    <row r="30" spans="1:21">
      <c r="A30" s="33" t="s">
        <v>39</v>
      </c>
      <c r="B30" s="34"/>
      <c r="C30" s="34"/>
      <c r="D30" s="34"/>
      <c r="E30" s="34"/>
      <c r="F30" s="35"/>
      <c r="G30" s="33">
        <v>13</v>
      </c>
      <c r="H30" s="35"/>
      <c r="I30" s="36">
        <v>26.91</v>
      </c>
      <c r="J30" s="36"/>
      <c r="K30" s="37">
        <v>0.1</v>
      </c>
      <c r="L30" s="38">
        <f t="shared" ref="L30:L36" si="7">I30*0.9</f>
        <v>24.219000000000001</v>
      </c>
      <c r="M30" s="36">
        <f t="shared" ref="M30:M36" si="8">L30*G30</f>
        <v>314.84700000000004</v>
      </c>
      <c r="N30" s="36"/>
      <c r="O30" s="17"/>
      <c r="P30" s="16"/>
      <c r="Q30" s="16"/>
      <c r="R30" s="3"/>
      <c r="S30" s="18"/>
      <c r="U30" s="2"/>
    </row>
    <row r="31" spans="1:21">
      <c r="A31" s="33" t="s">
        <v>40</v>
      </c>
      <c r="B31" s="34"/>
      <c r="C31" s="34"/>
      <c r="D31" s="34"/>
      <c r="E31" s="34"/>
      <c r="F31" s="35"/>
      <c r="G31" s="33">
        <v>2</v>
      </c>
      <c r="H31" s="35"/>
      <c r="I31" s="36">
        <v>13.06</v>
      </c>
      <c r="J31" s="36"/>
      <c r="K31" s="37">
        <v>0.1</v>
      </c>
      <c r="L31" s="38">
        <f t="shared" si="7"/>
        <v>11.754000000000001</v>
      </c>
      <c r="M31" s="36">
        <f t="shared" si="8"/>
        <v>23.508000000000003</v>
      </c>
      <c r="N31" s="36"/>
      <c r="O31" s="17"/>
      <c r="P31" s="16"/>
      <c r="Q31" s="16"/>
      <c r="R31" s="3"/>
      <c r="S31" s="18"/>
      <c r="U31" s="2"/>
    </row>
    <row r="32" spans="1:21">
      <c r="A32" s="33" t="s">
        <v>41</v>
      </c>
      <c r="B32" s="34"/>
      <c r="C32" s="34"/>
      <c r="D32" s="34"/>
      <c r="E32" s="34"/>
      <c r="F32" s="35"/>
      <c r="G32" s="33">
        <v>4</v>
      </c>
      <c r="H32" s="35"/>
      <c r="I32" s="36">
        <v>18.89</v>
      </c>
      <c r="J32" s="36"/>
      <c r="K32" s="37">
        <v>0.1</v>
      </c>
      <c r="L32" s="38">
        <f t="shared" si="7"/>
        <v>17.001000000000001</v>
      </c>
      <c r="M32" s="36">
        <f t="shared" si="8"/>
        <v>68.004000000000005</v>
      </c>
      <c r="N32" s="36"/>
      <c r="O32" s="17"/>
      <c r="P32" s="16"/>
      <c r="Q32" s="16"/>
      <c r="R32" s="3"/>
      <c r="S32" s="18"/>
      <c r="U32" s="2"/>
    </row>
    <row r="33" spans="1:21">
      <c r="A33" s="33" t="s">
        <v>42</v>
      </c>
      <c r="B33" s="34"/>
      <c r="C33" s="34"/>
      <c r="D33" s="34"/>
      <c r="E33" s="34"/>
      <c r="F33" s="35"/>
      <c r="G33" s="33">
        <v>10</v>
      </c>
      <c r="H33" s="35"/>
      <c r="I33" s="36">
        <v>9.5399999999999991</v>
      </c>
      <c r="J33" s="36"/>
      <c r="K33" s="37">
        <v>0.1</v>
      </c>
      <c r="L33" s="38">
        <f t="shared" si="7"/>
        <v>8.5860000000000003</v>
      </c>
      <c r="M33" s="36">
        <f t="shared" si="8"/>
        <v>85.86</v>
      </c>
      <c r="N33" s="36"/>
      <c r="O33" s="17"/>
      <c r="P33" s="16"/>
      <c r="Q33" s="16"/>
      <c r="R33" s="3"/>
      <c r="S33" s="18"/>
      <c r="U33" s="2"/>
    </row>
    <row r="34" spans="1:21">
      <c r="A34" s="33" t="s">
        <v>43</v>
      </c>
      <c r="B34" s="34"/>
      <c r="C34" s="34"/>
      <c r="D34" s="34"/>
      <c r="E34" s="34"/>
      <c r="F34" s="35"/>
      <c r="G34" s="33">
        <v>6</v>
      </c>
      <c r="H34" s="35"/>
      <c r="I34" s="36">
        <v>14.1</v>
      </c>
      <c r="J34" s="36"/>
      <c r="K34" s="37">
        <v>0.1</v>
      </c>
      <c r="L34" s="38">
        <f t="shared" si="7"/>
        <v>12.69</v>
      </c>
      <c r="M34" s="36">
        <f t="shared" si="8"/>
        <v>76.14</v>
      </c>
      <c r="N34" s="36"/>
      <c r="O34" s="17"/>
      <c r="P34" s="16"/>
      <c r="Q34" s="16"/>
      <c r="R34" s="3"/>
      <c r="S34" s="18"/>
      <c r="U34" s="2"/>
    </row>
    <row r="35" spans="1:21">
      <c r="A35" s="33" t="s">
        <v>44</v>
      </c>
      <c r="B35" s="34"/>
      <c r="C35" s="34"/>
      <c r="D35" s="34"/>
      <c r="E35" s="34"/>
      <c r="F35" s="35"/>
      <c r="G35" s="33">
        <v>4</v>
      </c>
      <c r="H35" s="35"/>
      <c r="I35" s="36">
        <v>23.9</v>
      </c>
      <c r="J35" s="36"/>
      <c r="K35" s="37">
        <v>0.1</v>
      </c>
      <c r="L35" s="38">
        <f t="shared" si="7"/>
        <v>21.509999999999998</v>
      </c>
      <c r="M35" s="36">
        <f t="shared" si="8"/>
        <v>86.039999999999992</v>
      </c>
      <c r="N35" s="36"/>
      <c r="O35" s="17"/>
      <c r="P35" s="16"/>
      <c r="Q35" s="16"/>
      <c r="R35" s="3"/>
      <c r="S35" s="18"/>
      <c r="U35" s="2"/>
    </row>
    <row r="36" spans="1:21">
      <c r="A36" s="33" t="s">
        <v>45</v>
      </c>
      <c r="B36" s="34"/>
      <c r="C36" s="34"/>
      <c r="D36" s="34"/>
      <c r="E36" s="34"/>
      <c r="F36" s="35"/>
      <c r="G36" s="33">
        <v>6</v>
      </c>
      <c r="H36" s="35"/>
      <c r="I36" s="36">
        <v>25.09</v>
      </c>
      <c r="J36" s="36"/>
      <c r="K36" s="37">
        <v>0.1</v>
      </c>
      <c r="L36" s="38">
        <f t="shared" si="7"/>
        <v>22.581</v>
      </c>
      <c r="M36" s="36">
        <f t="shared" si="8"/>
        <v>135.48599999999999</v>
      </c>
      <c r="N36" s="36"/>
      <c r="O36" s="17"/>
      <c r="P36" s="16"/>
      <c r="Q36" s="16"/>
      <c r="R36" s="3"/>
      <c r="S36" s="18"/>
      <c r="U36" s="2"/>
    </row>
    <row r="37" spans="1:21">
      <c r="A37" s="33" t="s">
        <v>46</v>
      </c>
      <c r="B37" s="34"/>
      <c r="C37" s="34"/>
      <c r="D37" s="34"/>
      <c r="E37" s="34"/>
      <c r="F37" s="35"/>
      <c r="G37" s="33">
        <v>8</v>
      </c>
      <c r="H37" s="35"/>
      <c r="I37" s="36">
        <v>9.66</v>
      </c>
      <c r="J37" s="36"/>
      <c r="K37" s="37">
        <v>0.1</v>
      </c>
      <c r="L37" s="38">
        <f t="shared" ref="L37" si="9">I37*0.9</f>
        <v>8.6940000000000008</v>
      </c>
      <c r="M37" s="36">
        <f t="shared" ref="M37" si="10">L37*G37</f>
        <v>69.552000000000007</v>
      </c>
      <c r="N37" s="36"/>
      <c r="O37" s="15"/>
      <c r="P37" s="13"/>
      <c r="Q37" s="13"/>
      <c r="R37" s="3"/>
      <c r="S37" s="14"/>
      <c r="U37" s="2"/>
    </row>
    <row r="38" spans="1:21">
      <c r="A38" s="33" t="s">
        <v>47</v>
      </c>
      <c r="B38" s="34"/>
      <c r="C38" s="34"/>
      <c r="D38" s="34"/>
      <c r="E38" s="34"/>
      <c r="F38" s="35"/>
      <c r="G38" s="33">
        <v>7</v>
      </c>
      <c r="H38" s="35"/>
      <c r="I38" s="36">
        <v>5.84</v>
      </c>
      <c r="J38" s="36"/>
      <c r="K38" s="37">
        <v>0.1</v>
      </c>
      <c r="L38" s="38">
        <f t="shared" ref="L38:L41" si="11">I38*0.9</f>
        <v>5.2560000000000002</v>
      </c>
      <c r="M38" s="36">
        <f t="shared" ref="M38:M41" si="12">L38*G38</f>
        <v>36.792000000000002</v>
      </c>
      <c r="N38" s="36"/>
      <c r="O38" s="17"/>
      <c r="P38" s="16"/>
      <c r="Q38" s="16"/>
      <c r="R38" s="3"/>
      <c r="S38" s="18"/>
      <c r="U38" s="2"/>
    </row>
    <row r="39" spans="1:21">
      <c r="A39" s="33" t="s">
        <v>48</v>
      </c>
      <c r="B39" s="34"/>
      <c r="C39" s="34"/>
      <c r="D39" s="34"/>
      <c r="E39" s="34"/>
      <c r="F39" s="35"/>
      <c r="G39" s="33">
        <v>1</v>
      </c>
      <c r="H39" s="35"/>
      <c r="I39" s="36">
        <v>68.209999999999994</v>
      </c>
      <c r="J39" s="36"/>
      <c r="K39" s="37">
        <v>0.1</v>
      </c>
      <c r="L39" s="38">
        <f t="shared" si="11"/>
        <v>61.388999999999996</v>
      </c>
      <c r="M39" s="36">
        <f t="shared" si="12"/>
        <v>61.388999999999996</v>
      </c>
      <c r="N39" s="36"/>
      <c r="O39" s="17"/>
      <c r="P39" s="16"/>
      <c r="Q39" s="16"/>
      <c r="R39" s="3"/>
      <c r="S39" s="18"/>
      <c r="U39" s="2"/>
    </row>
    <row r="40" spans="1:21">
      <c r="A40" s="33" t="s">
        <v>49</v>
      </c>
      <c r="B40" s="34"/>
      <c r="C40" s="34"/>
      <c r="D40" s="34"/>
      <c r="E40" s="34"/>
      <c r="F40" s="35"/>
      <c r="G40" s="33">
        <v>2</v>
      </c>
      <c r="H40" s="35"/>
      <c r="I40" s="36">
        <v>13.76</v>
      </c>
      <c r="J40" s="36"/>
      <c r="K40" s="37">
        <v>0.1</v>
      </c>
      <c r="L40" s="38">
        <f t="shared" si="11"/>
        <v>12.384</v>
      </c>
      <c r="M40" s="36">
        <f t="shared" si="12"/>
        <v>24.768000000000001</v>
      </c>
      <c r="N40" s="36"/>
      <c r="O40" s="17"/>
      <c r="P40" s="16"/>
      <c r="Q40" s="16"/>
      <c r="R40" s="3"/>
      <c r="S40" s="18"/>
      <c r="U40" s="2"/>
    </row>
    <row r="41" spans="1:21">
      <c r="A41" s="33" t="s">
        <v>50</v>
      </c>
      <c r="B41" s="34"/>
      <c r="C41" s="34"/>
      <c r="D41" s="34"/>
      <c r="E41" s="34"/>
      <c r="F41" s="35"/>
      <c r="G41" s="33">
        <v>1</v>
      </c>
      <c r="H41" s="35"/>
      <c r="I41" s="36">
        <v>5.63</v>
      </c>
      <c r="J41" s="36"/>
      <c r="K41" s="37">
        <v>0.1</v>
      </c>
      <c r="L41" s="38">
        <f t="shared" si="11"/>
        <v>5.0670000000000002</v>
      </c>
      <c r="M41" s="36">
        <f t="shared" si="12"/>
        <v>5.0670000000000002</v>
      </c>
      <c r="N41" s="36"/>
      <c r="O41" s="17"/>
      <c r="P41" s="16"/>
      <c r="Q41" s="16"/>
      <c r="R41" s="3"/>
      <c r="S41" s="18"/>
      <c r="U41" s="2"/>
    </row>
    <row r="42" spans="1:21" s="4" customFormat="1">
      <c r="B42" s="27" t="s">
        <v>12</v>
      </c>
      <c r="C42" s="27"/>
      <c r="D42" s="27"/>
      <c r="E42" s="27"/>
      <c r="F42" s="27"/>
      <c r="J42" s="5"/>
      <c r="K42" s="5"/>
      <c r="L42" s="5"/>
      <c r="M42" s="28">
        <f>SUM(M4:N41)</f>
        <v>4458.1410000000005</v>
      </c>
      <c r="N42" s="28"/>
    </row>
    <row r="43" spans="1:21" s="4" customFormat="1"/>
    <row r="44" spans="1:21" s="4" customFormat="1">
      <c r="B44" s="27" t="s">
        <v>11</v>
      </c>
      <c r="C44" s="27"/>
      <c r="D44" s="27"/>
      <c r="E44" s="27"/>
      <c r="F44" s="27"/>
      <c r="G44" s="27"/>
      <c r="H44" s="27"/>
      <c r="I44" s="27"/>
      <c r="J44" s="27"/>
    </row>
    <row r="45" spans="1:21" s="4" customFormat="1"/>
    <row r="46" spans="1:21" s="4" customFormat="1"/>
    <row r="47" spans="1:21" s="4" customFormat="1"/>
    <row r="48" spans="1:21" s="4" customFormat="1"/>
    <row r="49" s="4" customFormat="1"/>
    <row r="50" s="4" customFormat="1"/>
    <row r="51" s="4" customFormat="1"/>
    <row r="52" s="4" customFormat="1"/>
    <row r="53" s="4" customFormat="1"/>
    <row r="54" s="4" customFormat="1"/>
    <row r="55" s="4" customFormat="1"/>
    <row r="56" s="4" customFormat="1"/>
    <row r="57" s="4" customFormat="1"/>
  </sheetData>
  <mergeCells count="179">
    <mergeCell ref="A39:F39"/>
    <mergeCell ref="G39:H39"/>
    <mergeCell ref="I39:J39"/>
    <mergeCell ref="M39:N39"/>
    <mergeCell ref="A40:F40"/>
    <mergeCell ref="G40:H40"/>
    <mergeCell ref="I40:J40"/>
    <mergeCell ref="M40:N40"/>
    <mergeCell ref="A41:F41"/>
    <mergeCell ref="G41:H41"/>
    <mergeCell ref="I41:J41"/>
    <mergeCell ref="M41:N41"/>
    <mergeCell ref="A35:F35"/>
    <mergeCell ref="G35:H35"/>
    <mergeCell ref="I35:J35"/>
    <mergeCell ref="M35:N35"/>
    <mergeCell ref="A36:F36"/>
    <mergeCell ref="G36:H36"/>
    <mergeCell ref="I36:J36"/>
    <mergeCell ref="M36:N36"/>
    <mergeCell ref="A38:F38"/>
    <mergeCell ref="G38:H38"/>
    <mergeCell ref="I38:J38"/>
    <mergeCell ref="M38:N38"/>
    <mergeCell ref="A32:F32"/>
    <mergeCell ref="G32:H32"/>
    <mergeCell ref="I32:J32"/>
    <mergeCell ref="M32:N32"/>
    <mergeCell ref="A33:F33"/>
    <mergeCell ref="G33:H33"/>
    <mergeCell ref="I33:J33"/>
    <mergeCell ref="M33:N33"/>
    <mergeCell ref="A34:F34"/>
    <mergeCell ref="G34:H34"/>
    <mergeCell ref="I34:J34"/>
    <mergeCell ref="M34:N34"/>
    <mergeCell ref="A29:F29"/>
    <mergeCell ref="G29:H29"/>
    <mergeCell ref="I29:J29"/>
    <mergeCell ref="M29:N29"/>
    <mergeCell ref="A30:F30"/>
    <mergeCell ref="G30:H30"/>
    <mergeCell ref="I30:J30"/>
    <mergeCell ref="M30:N30"/>
    <mergeCell ref="A31:F31"/>
    <mergeCell ref="G31:H31"/>
    <mergeCell ref="I31:J31"/>
    <mergeCell ref="M31:N31"/>
    <mergeCell ref="A26:F26"/>
    <mergeCell ref="G26:H26"/>
    <mergeCell ref="I26:J26"/>
    <mergeCell ref="M26:N26"/>
    <mergeCell ref="A27:F27"/>
    <mergeCell ref="G27:H27"/>
    <mergeCell ref="I27:J27"/>
    <mergeCell ref="M27:N27"/>
    <mergeCell ref="A28:F28"/>
    <mergeCell ref="G28:H28"/>
    <mergeCell ref="I28:J28"/>
    <mergeCell ref="M28:N28"/>
    <mergeCell ref="M23:N23"/>
    <mergeCell ref="A24:F24"/>
    <mergeCell ref="G24:H24"/>
    <mergeCell ref="I24:J24"/>
    <mergeCell ref="M24:N24"/>
    <mergeCell ref="A25:F25"/>
    <mergeCell ref="G25:H25"/>
    <mergeCell ref="I25:J25"/>
    <mergeCell ref="M25:N25"/>
    <mergeCell ref="M18:N18"/>
    <mergeCell ref="A37:F37"/>
    <mergeCell ref="G37:H37"/>
    <mergeCell ref="I37:J37"/>
    <mergeCell ref="M37:N37"/>
    <mergeCell ref="A19:F19"/>
    <mergeCell ref="G19:H19"/>
    <mergeCell ref="I19:J19"/>
    <mergeCell ref="M19:N19"/>
    <mergeCell ref="A20:F20"/>
    <mergeCell ref="G20:H20"/>
    <mergeCell ref="I20:J20"/>
    <mergeCell ref="M20:N20"/>
    <mergeCell ref="A21:F21"/>
    <mergeCell ref="G21:H21"/>
    <mergeCell ref="I21:J21"/>
    <mergeCell ref="M21:N21"/>
    <mergeCell ref="A22:F22"/>
    <mergeCell ref="G22:H22"/>
    <mergeCell ref="I22:J22"/>
    <mergeCell ref="M22:N22"/>
    <mergeCell ref="A23:F23"/>
    <mergeCell ref="G23:H23"/>
    <mergeCell ref="I23:J23"/>
    <mergeCell ref="O12:P12"/>
    <mergeCell ref="M12:N12"/>
    <mergeCell ref="Q13:R13"/>
    <mergeCell ref="O13:P13"/>
    <mergeCell ref="M13:N13"/>
    <mergeCell ref="Q14:R14"/>
    <mergeCell ref="R16:S16"/>
    <mergeCell ref="R17:S17"/>
    <mergeCell ref="O14:P14"/>
    <mergeCell ref="P16:Q16"/>
    <mergeCell ref="P17:Q17"/>
    <mergeCell ref="M15:N15"/>
    <mergeCell ref="M16:N16"/>
    <mergeCell ref="M17:N17"/>
    <mergeCell ref="I9:J9"/>
    <mergeCell ref="I8:J8"/>
    <mergeCell ref="B42:F42"/>
    <mergeCell ref="B44:J44"/>
    <mergeCell ref="M42:N42"/>
    <mergeCell ref="I14:J14"/>
    <mergeCell ref="M14:N14"/>
    <mergeCell ref="A14:F14"/>
    <mergeCell ref="G14:H14"/>
    <mergeCell ref="A15:F15"/>
    <mergeCell ref="G15:H15"/>
    <mergeCell ref="I15:J15"/>
    <mergeCell ref="A16:F16"/>
    <mergeCell ref="G16:H16"/>
    <mergeCell ref="I16:J16"/>
    <mergeCell ref="A17:F17"/>
    <mergeCell ref="G17:H17"/>
    <mergeCell ref="I17:J17"/>
    <mergeCell ref="G13:H13"/>
    <mergeCell ref="I13:J13"/>
    <mergeCell ref="A13:F13"/>
    <mergeCell ref="A18:F18"/>
    <mergeCell ref="G18:H18"/>
    <mergeCell ref="I18:J18"/>
    <mergeCell ref="G12:H12"/>
    <mergeCell ref="I12:J12"/>
    <mergeCell ref="A12:F12"/>
    <mergeCell ref="Q7:R7"/>
    <mergeCell ref="Q9:R9"/>
    <mergeCell ref="Q8:R8"/>
    <mergeCell ref="Q2:R2"/>
    <mergeCell ref="M7:N7"/>
    <mergeCell ref="M4:N4"/>
    <mergeCell ref="M5:N5"/>
    <mergeCell ref="M11:N11"/>
    <mergeCell ref="O4:P4"/>
    <mergeCell ref="M3:N3"/>
    <mergeCell ref="I4:J4"/>
    <mergeCell ref="A3:F3"/>
    <mergeCell ref="I3:J3"/>
    <mergeCell ref="I10:J10"/>
    <mergeCell ref="G8:H8"/>
    <mergeCell ref="A11:F11"/>
    <mergeCell ref="G11:H11"/>
    <mergeCell ref="I11:J11"/>
    <mergeCell ref="A10:F10"/>
    <mergeCell ref="G10:H10"/>
    <mergeCell ref="G9:H9"/>
    <mergeCell ref="Q1:R1"/>
    <mergeCell ref="Q3:R3"/>
    <mergeCell ref="Q4:R4"/>
    <mergeCell ref="Q5:R5"/>
    <mergeCell ref="Q6:R6"/>
    <mergeCell ref="A5:F5"/>
    <mergeCell ref="G5:H5"/>
    <mergeCell ref="A6:F6"/>
    <mergeCell ref="M10:N10"/>
    <mergeCell ref="M9:N9"/>
    <mergeCell ref="M8:N8"/>
    <mergeCell ref="A7:F7"/>
    <mergeCell ref="I6:J6"/>
    <mergeCell ref="I7:J7"/>
    <mergeCell ref="A8:F8"/>
    <mergeCell ref="A9:F9"/>
    <mergeCell ref="G6:H6"/>
    <mergeCell ref="G7:H7"/>
    <mergeCell ref="M6:N6"/>
    <mergeCell ref="I5:J5"/>
    <mergeCell ref="G4:H4"/>
    <mergeCell ref="A1:D1"/>
    <mergeCell ref="A4:F4"/>
    <mergeCell ref="G3:H3"/>
  </mergeCells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21052012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Joeci farias Lima</cp:lastModifiedBy>
  <cp:lastPrinted>2015-02-20T03:41:41Z</cp:lastPrinted>
  <dcterms:created xsi:type="dcterms:W3CDTF">2012-04-26T20:52:29Z</dcterms:created>
  <dcterms:modified xsi:type="dcterms:W3CDTF">2015-02-20T03:41:56Z</dcterms:modified>
</cp:coreProperties>
</file>