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M:\SE\SIG\Diretoria\Felipe\Estatísticas básicas\"/>
    </mc:Choice>
  </mc:AlternateContent>
  <bookViews>
    <workbookView xWindow="0" yWindow="0" windowWidth="28800" windowHeight="12345" tabRatio="947" firstSheet="26"/>
  </bookViews>
  <sheets>
    <sheet name="Capa" sheetId="148" r:id="rId1"/>
    <sheet name="Sumário" sheetId="61" r:id="rId2"/>
    <sheet name="1.Fluxo Receptivo Intern" sheetId="124" r:id="rId3"/>
    <sheet name="1.1_Chegadas Região " sheetId="64" r:id="rId4"/>
    <sheet name="1.2_Cheg Mundo America Brasil" sheetId="1" r:id="rId5"/>
    <sheet name="1.3_Participação turistas" sheetId="2" r:id="rId6"/>
    <sheet name="1.4_Rank paises" sheetId="29" r:id="rId7"/>
    <sheet name="2.Receita cambial gerada" sheetId="125" r:id="rId8"/>
    <sheet name="2.1_Receita Região" sheetId="65" r:id="rId9"/>
    <sheet name="2.2_Receita Mundo" sheetId="3" r:id="rId10"/>
    <sheet name="2.3_Participação Receita" sheetId="6" r:id="rId11"/>
    <sheet name="2.4_Ranking receita" sheetId="30" r:id="rId12"/>
    <sheet name="3. Chegadas turistas ao Brasil" sheetId="126" r:id="rId13"/>
    <sheet name="3.1 Chegadas de Brasil" sheetId="109" r:id="rId14"/>
    <sheet name="3.2 Cheg. Princ Emissores" sheetId="110" r:id="rId15"/>
    <sheet name="3.3 Cheg. Brasil Ano " sheetId="149" r:id="rId16"/>
    <sheet name="4.Movimento de passageiros" sheetId="128" r:id="rId17"/>
    <sheet name="4.1_Desesmbarque Internacional" sheetId="5" r:id="rId18"/>
    <sheet name="4.2 Des. Internacional mensal" sheetId="9" r:id="rId19"/>
    <sheet name="4.3 Desemb Nacional" sheetId="4" r:id="rId20"/>
    <sheet name="4.4_desemb nacionais_mensal" sheetId="8" r:id="rId21"/>
    <sheet name="5.Equip Prest de serv turístico" sheetId="129" r:id="rId22"/>
    <sheet name="5.1 Agências" sheetId="147" r:id="rId23"/>
    <sheet name="5.2 Oferta hoteleira" sheetId="133" r:id="rId24"/>
    <sheet name="5.3 Acampamentos turístico" sheetId="134" r:id="rId25"/>
    <sheet name="5.4.Restaur bares e similares" sheetId="135" r:id="rId26"/>
    <sheet name="5.5 Parq temáticos" sheetId="136" r:id="rId27"/>
    <sheet name="5.6 Transport. Turísticas" sheetId="137" r:id="rId28"/>
    <sheet name="5.7 Locadora de veículos" sheetId="138" r:id="rId29"/>
    <sheet name="5.8 Organ. Eventos" sheetId="142" r:id="rId30"/>
    <sheet name="5.9 Prest. Serv. Infra eventos" sheetId="139" r:id="rId31"/>
    <sheet name="6.Locad de Automóveis" sheetId="130" r:id="rId32"/>
    <sheet name="6.1_Locad. automóveis" sheetId="22" r:id="rId33"/>
    <sheet name="7. Resultado Econômicos" sheetId="131" r:id="rId34"/>
    <sheet name="7.1 - Conta Turismo" sheetId="143" r:id="rId35"/>
    <sheet name="Ficha Técnica" sheetId="150" r:id="rId36"/>
  </sheets>
  <definedNames>
    <definedName name="_Hlk75854501" localSheetId="9">'2.2_Receita Mundo'!#REF!</definedName>
    <definedName name="_Hlk75858455" localSheetId="17">'4.1_Desesmbarque Internacional'!#REF!</definedName>
    <definedName name="_xlnm.Print_Area" localSheetId="3">'1.1_Chegadas Região '!$A$2:$G$71</definedName>
    <definedName name="_xlnm.Print_Area" localSheetId="4">'1.2_Cheg Mundo America Brasil'!$A$2:$G$29</definedName>
    <definedName name="_xlnm.Print_Area" localSheetId="5">'1.3_Participação turistas'!$A$2:$G$28</definedName>
    <definedName name="_xlnm.Print_Area" localSheetId="6">'1.4_Rank paises'!$A$2:$G$33</definedName>
    <definedName name="_xlnm.Print_Area" localSheetId="2">'1.Fluxo Receptivo Intern'!$A$2:$R$13</definedName>
    <definedName name="_xlnm.Print_Area" localSheetId="8">'2.1_Receita Região'!$A$2:$F$30</definedName>
    <definedName name="_xlnm.Print_Area" localSheetId="9">'2.2_Receita Mundo'!$A$2:$G$30</definedName>
    <definedName name="_xlnm.Print_Area" localSheetId="10">'2.3_Participação Receita'!$A$2:$G$28</definedName>
    <definedName name="_xlnm.Print_Area" localSheetId="11">'2.4_Ranking receita'!$A$2:$F$32</definedName>
    <definedName name="_xlnm.Print_Area" localSheetId="7">'2.Receita cambial gerada'!$A$2:$R$13</definedName>
    <definedName name="_xlnm.Print_Area" localSheetId="12">'3. Chegadas turistas ao Brasil'!$A$2:$R$13</definedName>
    <definedName name="_xlnm.Print_Area" localSheetId="13">'3.1 Chegadas de Brasil'!$A$2:$K$73</definedName>
    <definedName name="_xlnm.Print_Area" localSheetId="14">'3.2 Cheg. Princ Emissores'!$A$2:$P$32</definedName>
    <definedName name="_xlnm.Print_Area" localSheetId="15">'3.3 Cheg. Brasil Ano '!$A$2:$H$20</definedName>
    <definedName name="_xlnm.Print_Area" localSheetId="17">'4.1_Desesmbarque Internacional'!$A$2:$G$27</definedName>
    <definedName name="_xlnm.Print_Area" localSheetId="18">'4.2 Des. Internacional mensal'!$A$2:$H$22</definedName>
    <definedName name="_xlnm.Print_Area" localSheetId="19">'4.3 Desemb Nacional'!$A$2:$G$26</definedName>
    <definedName name="_xlnm.Print_Area" localSheetId="20">'4.4_desemb nacionais_mensal'!$A$2:$H$23</definedName>
    <definedName name="_xlnm.Print_Area" localSheetId="16">'4.Movimento de passageiros'!$A$2:$R$13</definedName>
    <definedName name="_xlnm.Print_Area" localSheetId="22">'5.1 Agências'!$A$2:$C$44</definedName>
    <definedName name="_xlnm.Print_Area" localSheetId="23">'5.2 Oferta hoteleira'!$A$2:$G$45</definedName>
    <definedName name="_xlnm.Print_Area" localSheetId="24">'5.3 Acampamentos turístico'!$A$2:$C$43</definedName>
    <definedName name="_xlnm.Print_Area" localSheetId="25">'5.4.Restaur bares e similares'!$A$2:$C$45</definedName>
    <definedName name="_xlnm.Print_Area" localSheetId="26">'5.5 Parq temáticos'!$A$2:$C$44</definedName>
    <definedName name="_xlnm.Print_Area" localSheetId="27">'5.6 Transport. Turísticas'!$A$2:$C$44</definedName>
    <definedName name="_xlnm.Print_Area" localSheetId="28">'5.7 Locadora de veículos'!$A$2:$C$44</definedName>
    <definedName name="_xlnm.Print_Area" localSheetId="29">'5.8 Organ. Eventos'!$A$2:$C$44</definedName>
    <definedName name="_xlnm.Print_Area" localSheetId="30">'5.9 Prest. Serv. Infra eventos'!$A$2:$C$45</definedName>
    <definedName name="_xlnm.Print_Area" localSheetId="21">'5.Equip Prest de serv turístico'!$A$2:$R$13</definedName>
    <definedName name="_xlnm.Print_Area" localSheetId="32">'6.1_Locad. automóveis'!$A$2:$F$27</definedName>
    <definedName name="_xlnm.Print_Area" localSheetId="31">'6.Locad de Automóveis'!$A$2:$R$13</definedName>
    <definedName name="_xlnm.Print_Area" localSheetId="33">'7. Resultado Econômicos'!$A$2:$R$13</definedName>
    <definedName name="_xlnm.Print_Area" localSheetId="34">'7.1 - Conta Turismo'!$A$2:$D$28</definedName>
    <definedName name="_xlnm.Print_Area" localSheetId="0">Capa!$A$1:$F$63</definedName>
    <definedName name="_xlnm.Print_Area" localSheetId="35">'Ficha Técnica'!$A$2:$D$54</definedName>
    <definedName name="_xlnm.Print_Area" localSheetId="1">Sumário!$A$1:$Y$46</definedName>
    <definedName name="e" localSheetId="15">#REF!</definedName>
    <definedName name="e" localSheetId="22">#REF!</definedName>
    <definedName name="e" localSheetId="29">#REF!</definedName>
    <definedName name="e">#REF!</definedName>
    <definedName name="OLE_LINK6___0" localSheetId="15">#REF!</definedName>
    <definedName name="OLE_LINK6___0" localSheetId="22">#REF!</definedName>
    <definedName name="OLE_LINK6___0" localSheetId="29">#REF!</definedName>
    <definedName name="OLE_LINK6___0">#REF!</definedName>
  </definedNames>
  <calcPr calcId="152511"/>
</workbook>
</file>

<file path=xl/calcChain.xml><?xml version="1.0" encoding="utf-8"?>
<calcChain xmlns="http://schemas.openxmlformats.org/spreadsheetml/2006/main">
  <c r="C25" i="61" l="1"/>
  <c r="C26" i="61"/>
  <c r="C27" i="61"/>
  <c r="C19" i="61"/>
  <c r="C8" i="8" l="1"/>
  <c r="D8" i="8"/>
  <c r="E8" i="8"/>
  <c r="F8" i="8"/>
  <c r="G8" i="8"/>
  <c r="B8" i="8"/>
  <c r="G25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E25" i="5"/>
  <c r="E16" i="5"/>
  <c r="E17" i="5"/>
  <c r="E18" i="5"/>
  <c r="E19" i="5"/>
  <c r="E20" i="5"/>
  <c r="E21" i="5"/>
  <c r="E22" i="5"/>
  <c r="E23" i="5"/>
  <c r="E24" i="5"/>
  <c r="C25" i="5"/>
  <c r="C15" i="5"/>
  <c r="C16" i="5"/>
  <c r="C17" i="5"/>
  <c r="C18" i="5"/>
  <c r="C19" i="5"/>
  <c r="C20" i="5"/>
  <c r="C21" i="5"/>
  <c r="C22" i="5"/>
  <c r="C23" i="5"/>
  <c r="C24" i="5"/>
  <c r="H6" i="8" l="1"/>
  <c r="G21" i="4"/>
  <c r="G22" i="4"/>
  <c r="G23" i="4"/>
  <c r="G24" i="4"/>
  <c r="G25" i="4"/>
  <c r="E25" i="4"/>
  <c r="E24" i="4"/>
  <c r="E23" i="4"/>
  <c r="C25" i="4"/>
  <c r="C24" i="4"/>
  <c r="C23" i="4"/>
  <c r="C21" i="4"/>
  <c r="C22" i="4"/>
  <c r="H6" i="9" l="1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E8" i="64" l="1"/>
  <c r="H8" i="64"/>
  <c r="I8" i="64"/>
  <c r="J8" i="64"/>
  <c r="H13" i="64"/>
  <c r="I13" i="64"/>
  <c r="J13" i="64"/>
  <c r="J23" i="64"/>
  <c r="J18" i="64"/>
  <c r="I23" i="64"/>
  <c r="H23" i="64"/>
  <c r="I18" i="64"/>
  <c r="H18" i="64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E11" i="6" s="1"/>
  <c r="D11" i="6"/>
  <c r="B12" i="6"/>
  <c r="C12" i="6"/>
  <c r="D12" i="6"/>
  <c r="F12" i="6" s="1"/>
  <c r="B13" i="6"/>
  <c r="C13" i="6"/>
  <c r="D13" i="6"/>
  <c r="B14" i="6"/>
  <c r="G14" i="6" s="1"/>
  <c r="C14" i="6"/>
  <c r="D14" i="6"/>
  <c r="B15" i="6"/>
  <c r="C15" i="6"/>
  <c r="E15" i="6" s="1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E18" i="6" l="1"/>
  <c r="F13" i="6"/>
  <c r="I7" i="64"/>
  <c r="D7" i="29" s="1"/>
  <c r="J7" i="64"/>
  <c r="E7" i="29" s="1"/>
  <c r="H7" i="64"/>
  <c r="C7" i="29" s="1"/>
  <c r="F20" i="6"/>
  <c r="E19" i="6"/>
  <c r="E7" i="6"/>
  <c r="G10" i="6"/>
  <c r="G18" i="6"/>
  <c r="E10" i="6"/>
  <c r="G19" i="6"/>
  <c r="G15" i="6"/>
  <c r="F17" i="6"/>
  <c r="F15" i="6"/>
  <c r="E14" i="6"/>
  <c r="E13" i="6"/>
  <c r="F9" i="6"/>
  <c r="F7" i="6"/>
  <c r="F16" i="6"/>
  <c r="F8" i="6"/>
  <c r="E17" i="6"/>
  <c r="G13" i="6"/>
  <c r="F11" i="6"/>
  <c r="G7" i="6"/>
  <c r="G20" i="6"/>
  <c r="F19" i="6"/>
  <c r="E16" i="6"/>
  <c r="F14" i="6"/>
  <c r="G12" i="6"/>
  <c r="G11" i="6"/>
  <c r="E8" i="6"/>
  <c r="G17" i="6"/>
  <c r="G9" i="6"/>
  <c r="E20" i="6"/>
  <c r="F18" i="6"/>
  <c r="G16" i="6"/>
  <c r="E12" i="6"/>
  <c r="F10" i="6"/>
  <c r="E9" i="6"/>
  <c r="G8" i="6"/>
  <c r="B18" i="65"/>
  <c r="R8" i="110" l="1"/>
  <c r="C68" i="109" l="1"/>
  <c r="D68" i="109"/>
  <c r="E68" i="109"/>
  <c r="F68" i="109"/>
  <c r="G68" i="109"/>
  <c r="H68" i="109"/>
  <c r="I68" i="109"/>
  <c r="J68" i="109"/>
  <c r="K68" i="109"/>
  <c r="B68" i="109"/>
  <c r="C46" i="109"/>
  <c r="D46" i="109"/>
  <c r="E46" i="109"/>
  <c r="F46" i="109"/>
  <c r="G46" i="109"/>
  <c r="H46" i="109"/>
  <c r="I46" i="109"/>
  <c r="J46" i="109"/>
  <c r="K46" i="109"/>
  <c r="B46" i="109"/>
  <c r="K39" i="109"/>
  <c r="J39" i="109"/>
  <c r="I39" i="109"/>
  <c r="H39" i="109"/>
  <c r="G39" i="109"/>
  <c r="F39" i="109"/>
  <c r="E39" i="109"/>
  <c r="D39" i="109"/>
  <c r="C39" i="109"/>
  <c r="B39" i="109"/>
  <c r="C26" i="109"/>
  <c r="D26" i="109"/>
  <c r="E26" i="109"/>
  <c r="F26" i="109"/>
  <c r="G26" i="109"/>
  <c r="H26" i="109"/>
  <c r="I26" i="109"/>
  <c r="J26" i="109"/>
  <c r="K26" i="109"/>
  <c r="B26" i="109"/>
  <c r="C22" i="109"/>
  <c r="D22" i="109"/>
  <c r="E22" i="109"/>
  <c r="F22" i="109"/>
  <c r="G22" i="109"/>
  <c r="H22" i="109"/>
  <c r="I22" i="109"/>
  <c r="J22" i="109"/>
  <c r="K22" i="109"/>
  <c r="B22" i="109"/>
  <c r="C16" i="109"/>
  <c r="D16" i="109"/>
  <c r="E16" i="109"/>
  <c r="F16" i="109"/>
  <c r="G16" i="109"/>
  <c r="H16" i="109"/>
  <c r="I16" i="109"/>
  <c r="J16" i="109"/>
  <c r="K16" i="109"/>
  <c r="B16" i="109"/>
  <c r="C10" i="109"/>
  <c r="C9" i="109" s="1"/>
  <c r="D10" i="109"/>
  <c r="E10" i="109"/>
  <c r="F10" i="109"/>
  <c r="F9" i="109" s="1"/>
  <c r="G10" i="109"/>
  <c r="G9" i="109" s="1"/>
  <c r="H10" i="109"/>
  <c r="I10" i="109"/>
  <c r="J10" i="109"/>
  <c r="K10" i="109"/>
  <c r="K9" i="109" s="1"/>
  <c r="B10" i="109"/>
  <c r="B9" i="109" s="1"/>
  <c r="D9" i="109" l="1"/>
  <c r="H9" i="109"/>
  <c r="J9" i="109"/>
  <c r="I9" i="109"/>
  <c r="E9" i="109"/>
  <c r="G8" i="64"/>
  <c r="F8" i="64"/>
  <c r="D8" i="64"/>
  <c r="C8" i="64"/>
  <c r="C13" i="64"/>
  <c r="D13" i="64"/>
  <c r="E13" i="64"/>
  <c r="F13" i="64"/>
  <c r="G13" i="64"/>
  <c r="C18" i="64"/>
  <c r="D18" i="64"/>
  <c r="E18" i="64"/>
  <c r="F18" i="64"/>
  <c r="G18" i="64"/>
  <c r="C23" i="64"/>
  <c r="D23" i="64"/>
  <c r="E23" i="64"/>
  <c r="F23" i="64"/>
  <c r="G23" i="64"/>
  <c r="F7" i="64" l="1"/>
  <c r="D7" i="64"/>
  <c r="E7" i="64"/>
  <c r="C7" i="64"/>
  <c r="G7" i="64"/>
  <c r="C20" i="61"/>
  <c r="E20" i="4" l="1"/>
  <c r="E19" i="4"/>
  <c r="E18" i="4"/>
  <c r="E17" i="4"/>
  <c r="E16" i="4"/>
  <c r="E15" i="4"/>
  <c r="E14" i="4"/>
  <c r="G20" i="4"/>
  <c r="G19" i="4"/>
  <c r="G18" i="4"/>
  <c r="C44" i="61" l="1"/>
  <c r="C41" i="61"/>
  <c r="C38" i="61"/>
  <c r="C37" i="61"/>
  <c r="C36" i="61"/>
  <c r="C35" i="61"/>
  <c r="C34" i="61"/>
  <c r="C33" i="61"/>
  <c r="C32" i="61"/>
  <c r="C31" i="61"/>
  <c r="C30" i="61"/>
  <c r="C24" i="61"/>
  <c r="C18" i="61"/>
  <c r="C14" i="61"/>
  <c r="C13" i="61"/>
  <c r="C12" i="61"/>
  <c r="C11" i="61"/>
  <c r="C8" i="61"/>
  <c r="C7" i="61"/>
  <c r="C6" i="61"/>
  <c r="C5" i="61"/>
  <c r="B23" i="65" l="1"/>
  <c r="C23" i="65"/>
  <c r="D23" i="65"/>
  <c r="E23" i="65"/>
  <c r="C18" i="65"/>
  <c r="D18" i="65"/>
  <c r="E18" i="65"/>
  <c r="B13" i="65"/>
  <c r="C13" i="65"/>
  <c r="D13" i="65"/>
  <c r="E13" i="65"/>
  <c r="B8" i="65"/>
  <c r="B7" i="65" s="1"/>
  <c r="C8" i="65"/>
  <c r="C7" i="65" s="1"/>
  <c r="D8" i="65"/>
  <c r="E8" i="65"/>
  <c r="F23" i="65"/>
  <c r="F18" i="65"/>
  <c r="F13" i="65"/>
  <c r="F8" i="65"/>
  <c r="D7" i="65" l="1"/>
  <c r="F7" i="65"/>
  <c r="E7" i="65"/>
  <c r="H20" i="8" l="1"/>
  <c r="H19" i="8"/>
  <c r="H18" i="8"/>
  <c r="H17" i="8"/>
  <c r="H16" i="8"/>
  <c r="H15" i="8"/>
  <c r="H14" i="8"/>
  <c r="H13" i="8"/>
  <c r="H12" i="8"/>
  <c r="H11" i="8"/>
  <c r="H10" i="8"/>
  <c r="H9" i="8"/>
  <c r="H8" i="8"/>
  <c r="C18" i="4"/>
  <c r="C19" i="4" l="1"/>
  <c r="C20" i="4"/>
  <c r="A7" i="29"/>
  <c r="G17" i="4" l="1"/>
  <c r="G16" i="4"/>
  <c r="G15" i="4"/>
  <c r="G14" i="4"/>
  <c r="G13" i="4"/>
  <c r="G12" i="4"/>
  <c r="G11" i="4"/>
  <c r="G10" i="4"/>
  <c r="G9" i="4"/>
  <c r="G8" i="4"/>
  <c r="E13" i="4"/>
  <c r="E12" i="4"/>
  <c r="E11" i="4"/>
  <c r="E10" i="4"/>
  <c r="E9" i="4"/>
  <c r="E8" i="4"/>
  <c r="E15" i="5"/>
  <c r="E14" i="5"/>
  <c r="E13" i="5"/>
  <c r="C13" i="5"/>
  <c r="E12" i="5"/>
  <c r="E11" i="5"/>
  <c r="C11" i="5"/>
  <c r="E10" i="5"/>
  <c r="E9" i="5"/>
  <c r="C9" i="5"/>
  <c r="G8" i="5"/>
  <c r="E8" i="5"/>
  <c r="C8" i="4" l="1"/>
  <c r="C10" i="4"/>
  <c r="C12" i="4"/>
  <c r="C14" i="4"/>
  <c r="C16" i="4"/>
  <c r="C17" i="4"/>
  <c r="C9" i="4"/>
  <c r="C11" i="4"/>
  <c r="C13" i="4"/>
  <c r="C15" i="4"/>
  <c r="C8" i="5"/>
  <c r="C10" i="5"/>
  <c r="C12" i="5"/>
  <c r="C14" i="5"/>
</calcChain>
</file>

<file path=xl/sharedStrings.xml><?xml version="1.0" encoding="utf-8"?>
<sst xmlns="http://schemas.openxmlformats.org/spreadsheetml/2006/main" count="917" uniqueCount="334">
  <si>
    <t>Ano</t>
  </si>
  <si>
    <t>Total</t>
  </si>
  <si>
    <t>Mês</t>
  </si>
  <si>
    <t>Despesa</t>
  </si>
  <si>
    <t>Outros</t>
  </si>
  <si>
    <t>Brasil</t>
  </si>
  <si>
    <t>França</t>
  </si>
  <si>
    <t>Espanha</t>
  </si>
  <si>
    <t>China</t>
  </si>
  <si>
    <t>Itália</t>
  </si>
  <si>
    <t>México</t>
  </si>
  <si>
    <t>Alemanha</t>
  </si>
  <si>
    <t>Áustria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</si>
  <si>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</si>
  <si>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</si>
  <si>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</si>
  <si>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</si>
  <si>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</si>
  <si>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</si>
  <si>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</si>
  <si>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</si>
  <si>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</si>
  <si>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</si>
  <si>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</si>
  <si>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</si>
  <si>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Estados Unidos</t>
  </si>
  <si>
    <t>Austrália</t>
  </si>
  <si>
    <t>Mundo</t>
  </si>
  <si>
    <t>Europa do Norte</t>
  </si>
  <si>
    <t>Europa Ocidental</t>
  </si>
  <si>
    <t>Europa Central/Oriental</t>
  </si>
  <si>
    <t>Oceania</t>
  </si>
  <si>
    <t>América do Norte</t>
  </si>
  <si>
    <t>Caribe</t>
  </si>
  <si>
    <t>América Central</t>
  </si>
  <si>
    <t>América do Sul</t>
  </si>
  <si>
    <t>África do Norte</t>
  </si>
  <si>
    <t>1. Fluxo receptivo internacional</t>
  </si>
  <si>
    <t xml:space="preserve">2. Receita cambial gerada pelo turismo </t>
  </si>
  <si>
    <t>I - Turismo no mundo</t>
  </si>
  <si>
    <t>II - Turismo no Brasil</t>
  </si>
  <si>
    <t xml:space="preserve">Total                     </t>
  </si>
  <si>
    <t xml:space="preserve">Total                        </t>
  </si>
  <si>
    <t xml:space="preserve">Mundo                    </t>
  </si>
  <si>
    <t xml:space="preserve">América do Sul         </t>
  </si>
  <si>
    <t xml:space="preserve">Brasil </t>
  </si>
  <si>
    <t>Brasil na América do Sul</t>
  </si>
  <si>
    <t>Desembarque internacional</t>
  </si>
  <si>
    <t>Desembarque nacional</t>
  </si>
  <si>
    <t>Frota do setor</t>
  </si>
  <si>
    <t>Geração de empregos        (Diretos e indiretos)</t>
  </si>
  <si>
    <t>Regiões e sub-regiões</t>
  </si>
  <si>
    <t>Variação anual  (%)</t>
  </si>
  <si>
    <t>Países de residência permanente</t>
  </si>
  <si>
    <t>Variação anual (%)</t>
  </si>
  <si>
    <t>Grandes Regiões e Unidades da Federação</t>
  </si>
  <si>
    <t xml:space="preserve">          Norte</t>
  </si>
  <si>
    <t>Acre</t>
  </si>
  <si>
    <t>Amapá</t>
  </si>
  <si>
    <t>Amazonas</t>
  </si>
  <si>
    <t>Pará</t>
  </si>
  <si>
    <t>Rondônia</t>
  </si>
  <si>
    <t>Roraima</t>
  </si>
  <si>
    <t>Tocantins</t>
  </si>
  <si>
    <t xml:space="preserve">          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</si>
  <si>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</si>
  <si>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</si>
  <si>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</si>
  <si>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</si>
  <si>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</si>
  <si>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</si>
  <si>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</si>
  <si>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</si>
  <si>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</si>
  <si>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 xml:space="preserve">          Sudeste</t>
  </si>
  <si>
    <t>Espírito Santo</t>
  </si>
  <si>
    <t>Minas Gerais</t>
  </si>
  <si>
    <t>Rio de Janeiro</t>
  </si>
  <si>
    <t>São Paulo</t>
  </si>
  <si>
    <t xml:space="preserve">          Sul</t>
  </si>
  <si>
    <t>Paraná</t>
  </si>
  <si>
    <t>Rio Grande do Sul</t>
  </si>
  <si>
    <t>Santa Catarina</t>
  </si>
  <si>
    <t xml:space="preserve">          Centro-Oeste</t>
  </si>
  <si>
    <t>Distrito Federal</t>
  </si>
  <si>
    <t>Goiás</t>
  </si>
  <si>
    <t>Mato Grosso</t>
  </si>
  <si>
    <t>Mato Grosso do Sul</t>
  </si>
  <si>
    <t>Parques temáticos</t>
  </si>
  <si>
    <t>Conta turismo (milhões de US$)</t>
  </si>
  <si>
    <t xml:space="preserve">Receita </t>
  </si>
  <si>
    <t>Saldo</t>
  </si>
  <si>
    <t>Estatísticas básicas de turismo</t>
  </si>
  <si>
    <t>Continentes e países de residência permanente</t>
  </si>
  <si>
    <t>Chegadas de turistas</t>
  </si>
  <si>
    <t>Vias de acesso</t>
  </si>
  <si>
    <t>Aérea</t>
  </si>
  <si>
    <t>Marítima</t>
  </si>
  <si>
    <t>Terrestre</t>
  </si>
  <si>
    <t>Fluvial</t>
  </si>
  <si>
    <t>África do Sul</t>
  </si>
  <si>
    <t>Angola</t>
  </si>
  <si>
    <t>Costa Rica</t>
  </si>
  <si>
    <t>Panamá</t>
  </si>
  <si>
    <t>Canadá</t>
  </si>
  <si>
    <t>Argentina</t>
  </si>
  <si>
    <t>Bolívia</t>
  </si>
  <si>
    <t>Chile</t>
  </si>
  <si>
    <t>Colômbia</t>
  </si>
  <si>
    <t>Equador</t>
  </si>
  <si>
    <t>Guiana Francesa</t>
  </si>
  <si>
    <t>Paraguai</t>
  </si>
  <si>
    <t>Peru</t>
  </si>
  <si>
    <t>Suriname</t>
  </si>
  <si>
    <t>Uruguai</t>
  </si>
  <si>
    <t>Venezuela</t>
  </si>
  <si>
    <t>Japão</t>
  </si>
  <si>
    <t>Bélgica</t>
  </si>
  <si>
    <t>Dinamarca</t>
  </si>
  <si>
    <t>Finlândia</t>
  </si>
  <si>
    <t>Grécia</t>
  </si>
  <si>
    <t>Holanda</t>
  </si>
  <si>
    <t>Inglaterra</t>
  </si>
  <si>
    <t>Irlanda</t>
  </si>
  <si>
    <t>Noruega</t>
  </si>
  <si>
    <t>Polônia</t>
  </si>
  <si>
    <t>Portugal</t>
  </si>
  <si>
    <t>Suécia</t>
  </si>
  <si>
    <t>Suíça</t>
  </si>
  <si>
    <t>Nova Zelândia</t>
  </si>
  <si>
    <t>Israel</t>
  </si>
  <si>
    <t>Principais países emissores</t>
  </si>
  <si>
    <t>Posição</t>
  </si>
  <si>
    <t>Rússia</t>
  </si>
  <si>
    <t>Turistas (milhões de chegadas)</t>
  </si>
  <si>
    <t>Receita cambial (bilhões de US$)</t>
  </si>
  <si>
    <t>Receita Cambial (bilhões de US$)</t>
  </si>
  <si>
    <t>Faturamento                      (bilhões de R$)</t>
  </si>
  <si>
    <t>1 - Chegadas de turistas ao Brasil</t>
  </si>
  <si>
    <t>Outros países da África</t>
  </si>
  <si>
    <t>Cuba</t>
  </si>
  <si>
    <t>Guatemala</t>
  </si>
  <si>
    <t>Índia</t>
  </si>
  <si>
    <t>Outros países da Ásia</t>
  </si>
  <si>
    <t>Outros países da Europa</t>
  </si>
  <si>
    <t xml:space="preserve"> </t>
  </si>
  <si>
    <t xml:space="preserve">Europa Meridional/Mediterrâneo </t>
  </si>
  <si>
    <t>Ásia Nordeste</t>
  </si>
  <si>
    <t>Ásia Sudeste</t>
  </si>
  <si>
    <t>Ásia Meridional</t>
  </si>
  <si>
    <t>África Subsaariana</t>
  </si>
  <si>
    <t>Participação (%)</t>
  </si>
  <si>
    <t xml:space="preserve">Mundo                  </t>
  </si>
  <si>
    <t xml:space="preserve">América do Sul  </t>
  </si>
  <si>
    <t>América do Sul no Mundo</t>
  </si>
  <si>
    <t>Brasil no Mundo</t>
  </si>
  <si>
    <t>Voos regulares</t>
  </si>
  <si>
    <t>Fonte: Organização Mundial do Turismo - OMT.</t>
  </si>
  <si>
    <t>Outros países da Oceania</t>
  </si>
  <si>
    <t>Voos não regulares</t>
  </si>
  <si>
    <t>Agências de turismo</t>
  </si>
  <si>
    <t>Fonte: Ministério do Turismo.</t>
  </si>
  <si>
    <t>Meios de hospedagem (MH)</t>
  </si>
  <si>
    <t>Unidades habitacionais (UH)</t>
  </si>
  <si>
    <t>Leitos</t>
  </si>
  <si>
    <t>Acampamentos turísticos</t>
  </si>
  <si>
    <t>Restaurantes, bares e similares</t>
  </si>
  <si>
    <t>Transportadoras turísticas</t>
  </si>
  <si>
    <t>Locadoras de veículos</t>
  </si>
  <si>
    <t>Prestadoras de serviços de infraestrutura para eventos</t>
  </si>
  <si>
    <t>Organizadoras de eventos (congressos, convenções e congêneres)</t>
  </si>
  <si>
    <t>Usuários                                            (milhões)</t>
  </si>
  <si>
    <t>Fonte: Associação Brasileira de Locadoras de Automóveis - ABLA.</t>
  </si>
  <si>
    <t>(1) Inclui IPI e ICMS sobre os veículos e PIS, CONFINS e ISS sobre a operação do negócio. Estão excluídos os demais impostos, CSSL e imposto de renda.</t>
  </si>
  <si>
    <t>Participação %</t>
  </si>
  <si>
    <t>I - TURISMO NO MUNDO - Panorama geral</t>
  </si>
  <si>
    <t>II - TURISMO NO BRASIL</t>
  </si>
  <si>
    <t>&lt;&lt; Sumário</t>
  </si>
  <si>
    <t>Europa</t>
  </si>
  <si>
    <t>Ásia e Pacífico</t>
  </si>
  <si>
    <t>Américas</t>
  </si>
  <si>
    <t>África</t>
  </si>
  <si>
    <t>Oriente Médio</t>
  </si>
  <si>
    <t>Sumário</t>
  </si>
  <si>
    <t>REPÚBLICA FEDERATIVA DO BRASIL</t>
  </si>
  <si>
    <t>MINISTÉRIO DO TURISMO</t>
  </si>
  <si>
    <t>Equipe Técnica</t>
  </si>
  <si>
    <t>João Felismario Batista Junior</t>
  </si>
  <si>
    <t>Fontes: Organização Mundial do Turismo  e Ministério do Turismo.</t>
  </si>
  <si>
    <t xml:space="preserve">Fontes: Departamento de Polícia Federal e Ministério do Turismo.                                                    </t>
  </si>
  <si>
    <t>Fonte: Organização Mundial do Turismo – OMT.</t>
  </si>
  <si>
    <t xml:space="preserve">          Oriente Médio</t>
  </si>
  <si>
    <t>Fonte: Organização Mundial do Turismo - OMT e Banco Central do Brasil - BACEN.</t>
  </si>
  <si>
    <t xml:space="preserve">          África</t>
  </si>
  <si>
    <t xml:space="preserve">          América Central e Caribe</t>
  </si>
  <si>
    <t>Outros países da América Central e Caribe</t>
  </si>
  <si>
    <t xml:space="preserve">          América do Norte</t>
  </si>
  <si>
    <t xml:space="preserve">          América do Sul</t>
  </si>
  <si>
    <t xml:space="preserve">          Ásia</t>
  </si>
  <si>
    <t xml:space="preserve">          Europa</t>
  </si>
  <si>
    <t xml:space="preserve">          Oceania</t>
  </si>
  <si>
    <t xml:space="preserve">          Países não especificados</t>
  </si>
  <si>
    <t xml:space="preserve">Fonte: Departamento de Polícia Federal e Ministério do Turismo                                                     </t>
  </si>
  <si>
    <t>Outros países</t>
  </si>
  <si>
    <t xml:space="preserve">              2. A Lei 11.771/08, institui o cadastro obrigatório dos prestadores de serviços turísticos junto ao Ministério do Turismo. Incluem-se como prestadores de serviços turísticos: 1- Sociedade Empresária, 2- Sociedade Simples, 3- Empresário Individual, 4- Serviços Social Autônomo, 5- Cooperativa, 6- Microempreendedor Individual (MEI) e 7- Empresa Individual de Responsabilidade Limitada (EIRELI).</t>
  </si>
  <si>
    <t xml:space="preserve">              3. Incluem-se em Oferta Hoteleira os subtipos de atividades à ela vinculadas no CADASTUR: I- Albergue, II- Alojamento de Floresta, III- Cama e Café, IV- Flat/Apart Hotel, V- Hotel, VI- Hotel Fazenda, VII- Hotel Histórico, VIII- Pousada, IX- Resort.</t>
  </si>
  <si>
    <t xml:space="preserve">              2. A Lei 11.771/08, institui o cadastro opcional dos prestadores de serviços turísticos junto ao Ministério do Turismo. Incluem-se como prestadores de serviços turísticos: 1- Sociedade Empresária, 2- Sociedade Simples, 3- Empresário Individual, 4- Serviços Social Autônomo, 5- Cooperativa, 6- Microempreendedor Individual (MEI) e 7- Empresa Individual de Responsabilidade Limitada (EIRELI).</t>
  </si>
  <si>
    <t xml:space="preserve">              3. Incluem-se em Organizadoras de eventos os subtipos de atividades à ela vinculadas no CADASTUR: I- Organizadora de Congressos, Convenções e Congêneres e II- Organizadora de Feiras de Negócios, Exposições e Congêneres</t>
  </si>
  <si>
    <t xml:space="preserve">              4. Dados de 2013 foram revisados.</t>
  </si>
  <si>
    <t>Pedro Vicente da Silva Neto</t>
  </si>
  <si>
    <t>Turquia</t>
  </si>
  <si>
    <t>Reino Unido</t>
  </si>
  <si>
    <t>Tailândia</t>
  </si>
  <si>
    <t>Malásia</t>
  </si>
  <si>
    <t>Hong Kong (China)</t>
  </si>
  <si>
    <t>Macao (China)</t>
  </si>
  <si>
    <t>...</t>
  </si>
  <si>
    <t>Singapura</t>
  </si>
  <si>
    <t>Notas: 1. Quantidade de prestadores de serviços turísticos regularmente cadastrados no Sistema de Cadastro dos Empreendimentos, Equipamentos e Profissionais da Área de Turismo (CADASTUR), que declararam exercer a atividade de prestadoras de serviços de infraestrutura para eventos. Note-se que cada prestador de serviços pode se cadastrar em mais de uma atividade. Posição: 31 de dezembro de cada ano, exceto  2014 que foi utilizado a data de 30 de novembro de 2014, para mais informações consultar a Nota Técnica MTur 001/15.</t>
  </si>
  <si>
    <r>
      <t xml:space="preserve">    </t>
    </r>
    <r>
      <rPr>
        <sz val="8"/>
        <rFont val="Arial"/>
        <family val="2"/>
      </rPr>
      <t xml:space="preserve">     </t>
    </r>
    <r>
      <rPr>
        <sz val="9"/>
        <rFont val="Arial"/>
        <family val="2"/>
      </rPr>
      <t xml:space="preserve">     2. A Lei 11.771/08, institui o cadastro obrigatório dos prestadores de serviços turísticos junto ao Ministério do Turismo. Incluem-se como prestadores de serviços turísticos: 1- Sociedade Empresária, 2- Sociedade Simples, 3- Empresário Individual, 4- Serviços Social Autônomo, 5- Cooperativa, 6- Microempreendedor Individual (MEI) e 7- Empresa Individual de Responsabilidade Limitada (EIRELI).</t>
    </r>
  </si>
  <si>
    <r>
      <t xml:space="preserve"> </t>
    </r>
    <r>
      <rPr>
        <sz val="8"/>
        <rFont val="Arial"/>
        <family val="2"/>
      </rPr>
      <t xml:space="preserve">   </t>
    </r>
    <r>
      <rPr>
        <sz val="9"/>
        <rFont val="Arial"/>
        <family val="2"/>
      </rPr>
      <t xml:space="preserve">          3. Incluem-se em Agências de Turismo os subtipos de atividades à ela vinculadas no CADASTUR: I- Agência de Viagens, II- Agência de Receptivo e IV- Operadora de Turismo.</t>
    </r>
  </si>
  <si>
    <t>Notas: 1. Quantidade de prestadores de serviços turísticos regularmente cadastrados no Sistema de Cadastro dos Empreendimentos, Equipamentos e Profissionais da Área de Turismo (CADASTUR), que declararam exercer a atividade de prestadoras de serviços de infraestrutura para eventos. Note-se que cada prestador de serviços pode se cadastrar em mais de uma atividade.Posição: 31 de dezembro de cada ano, exceto  2014 que foi utilizado a data de 30 de novembro de 2014, para mais informações consultar a Nota Técnica MTur 001/15.</t>
  </si>
  <si>
    <t xml:space="preserve">              3. Incluem-se em Restaurantes, bares e similares os subtipos de atividades à ela vinculadas no CADASTUR: I- Restaurante, II- Bar, III- Cafeteria e IV- Similar</t>
  </si>
  <si>
    <r>
      <t xml:space="preserve">Geração de impostos                                   (bilhões de R$) </t>
    </r>
    <r>
      <rPr>
        <b/>
        <vertAlign val="superscript"/>
        <sz val="10"/>
        <color theme="0"/>
        <rFont val="Arial"/>
        <family val="2"/>
      </rPr>
      <t>(1)</t>
    </r>
  </si>
  <si>
    <t>Fonte: Banco Central do Brasil - BACEN.</t>
  </si>
  <si>
    <t>(2) A partir de 2014 a ABLA iniciou nova série histórica por meio do cruzamento de dados e números obtidos junto às montadoras, diretorias regionais e sindicatos de locadoras (Sindlocs) com os dados e números das Secretarias de Fazenda, da Confederação Nacional do Transporte, das Juntas Comerciais, da Fenabrave, da Anfavea e do Denatran.</t>
  </si>
  <si>
    <t>André Ricardo Santana da Costa</t>
  </si>
  <si>
    <t>1. Fluxo receptivo internacional mundial</t>
  </si>
  <si>
    <t>2. Receita cambial gerada pelo turismo mundial</t>
  </si>
  <si>
    <r>
      <t>Oferta hoteleira</t>
    </r>
    <r>
      <rPr>
        <b/>
        <vertAlign val="superscript"/>
        <sz val="11"/>
        <color theme="0"/>
        <rFont val="Arial"/>
        <family val="2"/>
      </rPr>
      <t>(1)</t>
    </r>
  </si>
  <si>
    <t>Notas: 1. Dados de 2011 revisados de acordo com o "UNWTO Tourism Highlights, 2014 Edition".</t>
  </si>
  <si>
    <t>Notas:  1. Os dados incluem desembarques de passageiros residentes e não-residentes no Brasil.</t>
  </si>
  <si>
    <t>Secretário Executivo</t>
  </si>
  <si>
    <t>Presidente da República</t>
  </si>
  <si>
    <t>Guiana</t>
  </si>
  <si>
    <t>Marrocos</t>
  </si>
  <si>
    <t>Moçambique</t>
  </si>
  <si>
    <t>República da Coreia</t>
  </si>
  <si>
    <t>Romênia</t>
  </si>
  <si>
    <t>Notas: 1. Dados de 1999 a 2017 revisados.</t>
  </si>
  <si>
    <t xml:space="preserve">           2. Dados de 2018 preliminares.</t>
  </si>
  <si>
    <t>1.1 - Chegadas de turistas internacionais no mundo por regiões e sub-regiões - 2010-2018</t>
  </si>
  <si>
    <t>Notas: (1) Dados de  2010, 2016 e 2017 foram revisados.</t>
  </si>
  <si>
    <t xml:space="preserve">           (2) Dados de 2018 são preliminares.</t>
  </si>
  <si>
    <t>Notas: (1) Dados de 2000 a 2017 revisados.</t>
  </si>
  <si>
    <t xml:space="preserve">    2018 (3)</t>
  </si>
  <si>
    <t>Notas: (1) Dados de 2000 a 2016 foram revisados.</t>
  </si>
  <si>
    <t>Notas: (1) Ordem definida conforme dados de 2018.</t>
  </si>
  <si>
    <t xml:space="preserve">            (2) Dados de 2010, 2016 e de 2017 foram revisados.</t>
  </si>
  <si>
    <t xml:space="preserve">            (3) Dados de 2018 são preliminares.</t>
  </si>
  <si>
    <t>1.2 - Chegadas de turistas internacionais: Mundo, América do Sul e Brasil - 2000-2018</t>
  </si>
  <si>
    <t>1.3 - Comparativo de chegadas de turistas internacionais: Mundo, América do Sul e Brasil - 2000-2018</t>
  </si>
  <si>
    <t>1.4 - Principais países receptores de turistas internacionais - 2010-2018</t>
  </si>
  <si>
    <t>2.1 - Receita cambial turística no mundo por regiões e sub-regiões - 2011-2018</t>
  </si>
  <si>
    <t>2.2 - Receita cambial turística: Mundo, América do Sul e Brasil - 2000-2018</t>
  </si>
  <si>
    <t>2.3 - Comparativo da receita cambial turística: Mundo, América do Sul e Brasil - 2000-2018</t>
  </si>
  <si>
    <t>2.4 - Receita cambial turística dos principais países receptores de turistas - 2011-2018</t>
  </si>
  <si>
    <t>Fonte: Empresa Brasileira de Infraestrutura Aeroportuária - INFRAERO e Agência Nacional de Aviação Civil - ANAC (Informações a partir de 2015)</t>
  </si>
  <si>
    <t xml:space="preserve">           2. Dados dos aeroportos disponibilizados pela ANAC: Guarulhos-SP, Campinas-SP e Brasília-DF – desde 2013; Confins (MG) e Galeão (RJ) - desde Agosto/2014; Governador Aluízio Alves Natal (RN) - desde Junho/2014.</t>
  </si>
  <si>
    <t xml:space="preserve">           3. Dados de 2018 preliminares.</t>
  </si>
  <si>
    <t xml:space="preserve">           2. Dados de 2016 a 2017 revisados de acordo como o "UNWTO World Tourism Barometer - Volume 14 - July 2016".</t>
  </si>
  <si>
    <t>Notas: 1. Quantidade de prestadores de serviços turísticos regularmente cadastrados no Sistema de Cadastro dos Empreendimentos, Equipamentos e Profissionais da Área de Turismo (CADASTUR), que declararam exercer a atividade de prestadoras de serviços de infraestrutura para eventos. Note-se que cada prestador de serviços pode se cadastrar em mais de uma atividade. Posição: referem-se ao dia 30 de dezembro de 2015.</t>
  </si>
  <si>
    <t xml:space="preserve">             4. Variações  no número e  tamanho de estabelecimentos, de um ano para o outro, influenciam a variação de  número de Unidades habitacionais - UH e leitos.</t>
  </si>
  <si>
    <t xml:space="preserve">             3. Dados de 2016, 2017 e 2018 foram revisados.</t>
  </si>
  <si>
    <t>Notas: 1. Quantidade de prestadores de serviços turísticos regularmente cadastrados no Sistema de Cadastro dos Empreendimentos, Equipamentos e Profissionais da Área de Turismo (CADASTUR), que declararam exercer a atividade de prestadoras de serviços de infraestrutura para eventos. Note-se que cada prestador de serviços pode se cadastrar em mais de uma atividade. Posição: referem-se ao dia 30 de dezembro de 2016.</t>
  </si>
  <si>
    <t>Notas: (1) Os valores de Receita e Despesa são referentes ao período de janeiro a dezembro dos respectivos anos, com aproximações decimais.</t>
  </si>
  <si>
    <t xml:space="preserve">            (2) Valores atualizados de acordo com a nova metodologia do Banco Central do Brasil.</t>
  </si>
  <si>
    <r>
      <t xml:space="preserve">SUBSECRETARIA DE 
</t>
    </r>
    <r>
      <rPr>
        <b/>
        <sz val="14"/>
        <color theme="1" tint="0.34998626667073579"/>
        <rFont val="Tahoma"/>
        <family val="2"/>
      </rPr>
      <t>INOVAÇÃO E GESTÃO DO CONHECIMENTO</t>
    </r>
  </si>
  <si>
    <t>Brasil - Ano base 2018</t>
  </si>
  <si>
    <t>SECRETARIA
EXECUTIVA</t>
  </si>
  <si>
    <t>Brasília-DF, Janeiro de 2019.</t>
  </si>
  <si>
    <t>(3) Valores de Faturamento a partir de 2016 referem-se ao faturamento Bruto.</t>
  </si>
  <si>
    <t>Estatísticas básicas de turismo - Brasil - Ano Base 2018</t>
  </si>
  <si>
    <t>Jair Messias Bolsonaro</t>
  </si>
  <si>
    <t>João Henrinque Gouveia</t>
  </si>
  <si>
    <t>Coordenador-Geral de Estudos e Pesquisas</t>
  </si>
  <si>
    <t>Daniel Diniz Nepomuceno</t>
  </si>
  <si>
    <t>Marcelo Henrique Teixeira Dias</t>
  </si>
  <si>
    <t>Ministro de Estado de Turismo</t>
  </si>
  <si>
    <t>Higino Brito Vieira</t>
  </si>
  <si>
    <t>Secretário Executivo Adjunto</t>
  </si>
  <si>
    <t>Felipe da Costa Nascimento</t>
  </si>
  <si>
    <t>Gabriel de Lacerda Rangel</t>
  </si>
  <si>
    <t>Equipe Operacional</t>
  </si>
  <si>
    <t>Helena Rodrigues da Silva</t>
  </si>
  <si>
    <t>Sérgio Tavares Santos</t>
  </si>
  <si>
    <t>Ministério do Turismo - MTur</t>
  </si>
  <si>
    <t>Secretaria Executiva - SE</t>
  </si>
  <si>
    <t>Subsecretaria de Inovação e Gestão do Conhecimento - SIG</t>
  </si>
  <si>
    <t>Esplanada dos Ministério, Bloco U, Sala 209, 2º Andar</t>
  </si>
  <si>
    <t xml:space="preserve"> CEP: 70065-900 - Brasília-DF</t>
  </si>
  <si>
    <t>Tel.: +55 (61) 2023-8250</t>
  </si>
  <si>
    <t>E-mail: sig@turismo.gov.br</t>
  </si>
  <si>
    <t>Portal Internet: http://www.turismo.gov.br</t>
  </si>
  <si>
    <r>
      <t>77.899</t>
    </r>
    <r>
      <rPr>
        <vertAlign val="superscript"/>
        <sz val="10"/>
        <rFont val="Arial"/>
        <family val="2"/>
      </rPr>
      <t>(4)</t>
    </r>
  </si>
  <si>
    <r>
      <t>82.638</t>
    </r>
    <r>
      <rPr>
        <vertAlign val="superscript"/>
        <sz val="10"/>
        <rFont val="Arial"/>
        <family val="2"/>
      </rPr>
      <t>(4)</t>
    </r>
  </si>
  <si>
    <t>(4) Apenas Empregos Diretos foram contablizados.</t>
  </si>
  <si>
    <t>Emirados Árabes Unidos</t>
  </si>
  <si>
    <t xml:space="preserve">             2. Dados de 2012 e 2013 revisados de acordo com o "UNWTO Tourism Highlights, 2016 Edition".</t>
  </si>
  <si>
    <t xml:space="preserve">             3. Dados de 2014 e 2015 revisados de acordo como o "UNWTO World Tourism Barometer - Volume 14 - July 2016".</t>
  </si>
  <si>
    <t xml:space="preserve">             4. Dados de  2010, 2016 e 2017 foram revisados.</t>
  </si>
  <si>
    <t xml:space="preserve">             5. Dados de 2018 são preliminares.</t>
  </si>
  <si>
    <t>Subsecretário de Inovação e Gestão do Conhecimento (Interino)</t>
  </si>
  <si>
    <t>Francisco Chaves do Narcimento Neto</t>
  </si>
  <si>
    <t>3 - Chegadas de turistas ao Brasil</t>
  </si>
  <si>
    <t>3- Chegadas de turistas ao Brasil</t>
  </si>
  <si>
    <t>3.1 - Chegadas de turistas ao Brasil, por vias de acesso, segundo Continentes e países de residência permanente - 2017-2018</t>
  </si>
  <si>
    <t>3. Chegadas de turistas ao Brasil</t>
  </si>
  <si>
    <t>3.2 - Chegadas de turistas ao Brasil, segundo principais países emissores - 2011-2018</t>
  </si>
  <si>
    <t>3.3 - Chegadas de turistas ao Brasil, segundo os anos - 1970-2018</t>
  </si>
  <si>
    <t>4. Movimento de passageiros nos aeroportos do Brasil</t>
  </si>
  <si>
    <t>4.1 - Desembarques de passageiros em voos internacionais - variação anual - 2000-2018</t>
  </si>
  <si>
    <t>4.2 - Desembarques de passageiros em voos internacionais, segundo os meses - 2017-2018</t>
  </si>
  <si>
    <t>4.3 - Desembarques de passageiros em voos nacionais - variação anual - 2000-2018</t>
  </si>
  <si>
    <t>4.4 - Desembarques de passageiros em voos nacionais, segundo os meses - 2017-2018</t>
  </si>
  <si>
    <t>5. Equipamentos, prestadores de serviços
turísticos e profissionais da área de turismo
cadastrados no Ministério do Turismo</t>
  </si>
  <si>
    <t>5 - Equipamentos, prestadores de serviços turísticos e profissionais da área de turismo cadastrados no Ministério do Turismo</t>
  </si>
  <si>
    <t>5.1 - Agências de turismo cadastradas no Ministério do Turismo, segundo Grandes Regiões e Unidades da Federação - 2016-2018</t>
  </si>
  <si>
    <t>5.2 - Oferta hoteleira, cadastrada no Ministério do Turismo, segundo Grandes Regiões e Unidades da Federação - 2016-2018</t>
  </si>
  <si>
    <t>5.3 - Acampamentos turísticos cadastrados no Ministério do Turismo, segundo Grandes Regiões e Unidades da Federação - 2016-2018</t>
  </si>
  <si>
    <t>5.4 - Restaurantes, bares e similares cadastrados no Ministério do Turismo, segundo Grandes Regiões e Unidades da Federação - 2016-2018</t>
  </si>
  <si>
    <t>5.5 - Parques temáticos cadastrados no Ministério do Turismo, segundo Grandes Regiões e Unidades da Federação - 2016-2018</t>
  </si>
  <si>
    <t>5.6 - Transportadoras turísticas cadastradas no Ministério do Turismo, segundo Grandes Regiões e Unidades da Federação - 2016-2018</t>
  </si>
  <si>
    <t>5.7 - Locadoras de veículos cadastradas no Ministério do Turismo, segundo Grandes Regiões e Unidades da Federação - 2016-2018</t>
  </si>
  <si>
    <t>5.8 - Organizadoras de eventos (congressos, convenções e congêneres) cadastradas no Ministério do Turismo, segundo Grandes Regiões 
e Unidades da Federação - 2016-2018</t>
  </si>
  <si>
    <t>6. Locação de automóveis</t>
  </si>
  <si>
    <t>6. Equipamentos, prestadores de serviços turísticos e profissionais da área de turismo cadastrados no Ministério do Turismo</t>
  </si>
  <si>
    <t>6.1 - Locadoras de veículos cadastradas no Ministério do Turismo, segundo Grandes Regiões e Unidades da Federação - 2000 - 2018</t>
  </si>
  <si>
    <t>6 - Locação de autovóveis</t>
  </si>
  <si>
    <t>7 - Resultados econômicos e investimentos em turismo no Brasil</t>
  </si>
  <si>
    <t>7. Resultados econômicos e
investimentos em turismo no Brasil</t>
  </si>
  <si>
    <t>7 - Resultados econômicos e financiamentos concedidos por instituições financeiras federais para o turismo no Brasil</t>
  </si>
  <si>
    <t>7.1 - Conta turismo do Brasil - 2000-2018</t>
  </si>
  <si>
    <t>5.9 - Prestadoras de serviços de infraestrutura para eventos, cadastradas no Ministério do Turismo, segundo Grandes Regiões e Unidades da Federação - 2016-2018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</si>
</sst>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(* #,##0.0_);_(* \(#,##0.0\);_(* &quot;-&quot;?_);_(@_)"/>
    <numFmt numFmtId="169" formatCode="_(* #,##0_);_(* \(#,##0\);_(* \-??_);_(@_)"/>
    <numFmt numFmtId="170" formatCode="0.0;[Red]0.0"/>
    <numFmt numFmtId="171" formatCode="0.0"/>
    <numFmt numFmtId="172" formatCode="00"/>
    <numFmt numFmtId="173" formatCode="_-* #,##0_-;\-* #,##0_-;_-* &quot;-&quot;??_-;_-@_-"/>
    <numFmt numFmtId="174" formatCode="_(* #,##0_);_(* \(#,##0\);_(* &quot;-&quot;?_);_(@_)"/>
    <numFmt numFmtId="175" formatCode="0\º"/>
    <numFmt numFmtId="176" formatCode="_(* #,##0.000_);_(* \(#,##0.000\);_(* &quot;-&quot;??_);_(@_)"/>
    <numFmt numFmtId="177" formatCode="##\º"/>
    <numFmt numFmtId="178" formatCode="_(* #,##0.00_);_(* \(#,##0.00\);_(* \-??_);_(@_)"/>
    <numFmt numFmtId="179" formatCode="_-* #,##0.0_-;\-* #,##0.0_-;_-* &quot;-&quot;??_-;_-@_-"/>
  </numFmts>
  <fonts count="6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36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2"/>
      <name val="Times New Roman"/>
      <family val="1"/>
    </font>
    <font>
      <sz val="48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b/>
      <sz val="42"/>
      <color rgb="FF002060"/>
      <name val="Arial"/>
      <family val="2"/>
    </font>
    <font>
      <sz val="10"/>
      <color rgb="FF002060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32"/>
      <name val="Arial"/>
      <family val="2"/>
    </font>
    <font>
      <sz val="10"/>
      <color theme="1" tint="0.34998626667073579"/>
      <name val="Arial"/>
      <family val="2"/>
    </font>
    <font>
      <b/>
      <sz val="14"/>
      <color theme="1" tint="0.34998626667073579"/>
      <name val="Arial"/>
      <family val="2"/>
    </font>
    <font>
      <b/>
      <sz val="20"/>
      <color theme="1" tint="0.34998626667073579"/>
      <name val="Arial"/>
      <family val="2"/>
    </font>
    <font>
      <b/>
      <sz val="14"/>
      <color theme="1" tint="0.34998626667073579"/>
      <name val="Times New Roman"/>
      <family val="1"/>
    </font>
    <font>
      <b/>
      <sz val="20"/>
      <color theme="1" tint="0.249977111117893"/>
      <name val="Arial"/>
      <family val="2"/>
    </font>
    <font>
      <sz val="10"/>
      <color theme="1" tint="0.249977111117893"/>
      <name val="Arial"/>
      <family val="2"/>
    </font>
    <font>
      <sz val="14"/>
      <color theme="1" tint="0.249977111117893"/>
      <name val="Arial"/>
      <family val="2"/>
    </font>
    <font>
      <b/>
      <sz val="14"/>
      <color theme="1" tint="0.249977111117893"/>
      <name val="Times New Roman"/>
      <family val="1"/>
    </font>
    <font>
      <b/>
      <sz val="36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vertAlign val="superscript"/>
      <sz val="11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22"/>
      <color rgb="FF002060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sz val="14"/>
      <color theme="1" tint="0.34998626667073579"/>
      <name val="Tahoma"/>
      <family val="2"/>
    </font>
    <font>
      <b/>
      <sz val="14"/>
      <color theme="1" tint="0.34998626667073579"/>
      <name val="Tahoma"/>
      <family val="2"/>
    </font>
    <font>
      <b/>
      <sz val="16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vertAlign val="superscript"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auto="1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</borders>
  <cellStyleXfs count="78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8" fillId="7" borderId="1" applyNumberFormat="0" applyAlignment="0" applyProtection="0"/>
    <xf numFmtId="0" fontId="19" fillId="3" borderId="0" applyNumberFormat="0" applyBorder="0" applyAlignment="0" applyProtection="0"/>
    <xf numFmtId="164" fontId="3" fillId="0" borderId="0" applyFont="0" applyFill="0" applyBorder="0" applyAlignment="0" applyProtection="0"/>
    <xf numFmtId="0" fontId="20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16" borderId="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</cellStyleXfs>
  <cellXfs count="604">
    <xf numFmtId="0" fontId="0" fillId="0" borderId="0" xfId="0"/>
    <xf numFmtId="0" fontId="3" fillId="24" borderId="0" xfId="0" applyFont="1" applyFill="1" applyBorder="1" applyAlignment="1">
      <alignment vertical="center"/>
    </xf>
    <xf numFmtId="0" fontId="42" fillId="24" borderId="0" xfId="0" applyFont="1" applyFill="1" applyBorder="1"/>
    <xf numFmtId="0" fontId="42" fillId="24" borderId="0" xfId="0" applyFont="1" applyFill="1"/>
    <xf numFmtId="0" fontId="2" fillId="24" borderId="0" xfId="0" applyFont="1" applyFill="1" applyBorder="1"/>
    <xf numFmtId="0" fontId="2" fillId="24" borderId="0" xfId="0" applyFont="1" applyFill="1"/>
    <xf numFmtId="0" fontId="10" fillId="24" borderId="0" xfId="33" applyFont="1" applyFill="1" applyAlignment="1">
      <alignment horizontal="left" vertical="center"/>
    </xf>
    <xf numFmtId="166" fontId="10" fillId="24" borderId="0" xfId="47" applyNumberFormat="1" applyFont="1" applyFill="1" applyBorder="1" applyAlignment="1">
      <alignment horizontal="left" vertical="center"/>
    </xf>
    <xf numFmtId="0" fontId="9" fillId="24" borderId="0" xfId="0" applyFont="1" applyFill="1"/>
    <xf numFmtId="170" fontId="9" fillId="24" borderId="0" xfId="0" applyNumberFormat="1" applyFont="1" applyFill="1"/>
    <xf numFmtId="0" fontId="3" fillId="24" borderId="0" xfId="33" applyFont="1" applyFill="1" applyBorder="1" applyAlignment="1">
      <alignment horizontal="left" vertical="center"/>
    </xf>
    <xf numFmtId="168" fontId="3" fillId="24" borderId="0" xfId="47" applyNumberFormat="1" applyFont="1" applyFill="1" applyBorder="1" applyAlignment="1">
      <alignment horizontal="left" vertical="center"/>
    </xf>
    <xf numFmtId="0" fontId="2" fillId="24" borderId="0" xfId="33" applyFont="1" applyFill="1" applyBorder="1" applyAlignment="1">
      <alignment horizontal="left" vertical="center"/>
    </xf>
    <xf numFmtId="0" fontId="30" fillId="24" borderId="0" xfId="33" applyFont="1" applyFill="1" applyAlignment="1">
      <alignment horizontal="right" vertical="center"/>
    </xf>
    <xf numFmtId="0" fontId="11" fillId="24" borderId="0" xfId="0" applyFont="1" applyFill="1" applyBorder="1"/>
    <xf numFmtId="0" fontId="11" fillId="24" borderId="0" xfId="0" applyFont="1" applyFill="1"/>
    <xf numFmtId="0" fontId="3" fillId="24" borderId="0" xfId="0" applyFont="1" applyFill="1" applyBorder="1"/>
    <xf numFmtId="0" fontId="38" fillId="24" borderId="0" xfId="0" applyFont="1" applyFill="1" applyBorder="1" applyAlignment="1">
      <alignment vertical="center"/>
    </xf>
    <xf numFmtId="0" fontId="2" fillId="24" borderId="0" xfId="0" applyFont="1" applyFill="1" applyBorder="1" applyAlignment="1">
      <alignment vertical="center"/>
    </xf>
    <xf numFmtId="0" fontId="2" fillId="24" borderId="0" xfId="0" applyFont="1" applyFill="1" applyBorder="1" applyAlignment="1"/>
    <xf numFmtId="0" fontId="41" fillId="24" borderId="0" xfId="0" applyFont="1" applyFill="1" applyBorder="1" applyAlignment="1"/>
    <xf numFmtId="0" fontId="41" fillId="24" borderId="0" xfId="0" applyFont="1" applyFill="1"/>
    <xf numFmtId="0" fontId="41" fillId="24" borderId="0" xfId="0" applyFont="1" applyFill="1" applyBorder="1"/>
    <xf numFmtId="0" fontId="3" fillId="24" borderId="0" xfId="0" applyFont="1" applyFill="1" applyBorder="1" applyAlignment="1"/>
    <xf numFmtId="0" fontId="45" fillId="24" borderId="0" xfId="0" applyFont="1" applyFill="1" applyBorder="1" applyAlignment="1">
      <alignment vertical="center"/>
    </xf>
    <xf numFmtId="0" fontId="2" fillId="24" borderId="0" xfId="33" applyFont="1" applyFill="1" applyBorder="1" applyAlignment="1">
      <alignment vertical="center"/>
    </xf>
    <xf numFmtId="172" fontId="2" fillId="24" borderId="0" xfId="0" applyNumberFormat="1" applyFont="1" applyFill="1" applyBorder="1" applyAlignment="1">
      <alignment horizontal="center" vertical="center" wrapText="1"/>
    </xf>
    <xf numFmtId="0" fontId="2" fillId="24" borderId="0" xfId="0" applyFont="1" applyFill="1" applyBorder="1" applyAlignment="1">
      <alignment horizontal="center" vertical="center" wrapText="1"/>
    </xf>
    <xf numFmtId="0" fontId="3" fillId="24" borderId="0" xfId="0" applyFont="1" applyFill="1"/>
    <xf numFmtId="0" fontId="3" fillId="24" borderId="0" xfId="0" applyFont="1" applyFill="1" applyBorder="1" applyAlignment="1">
      <alignment horizontal="center" vertical="center" wrapText="1"/>
    </xf>
    <xf numFmtId="0" fontId="48" fillId="24" borderId="0" xfId="0" applyFont="1" applyFill="1" applyBorder="1" applyAlignment="1">
      <alignment horizontal="left" vertical="center"/>
    </xf>
    <xf numFmtId="0" fontId="46" fillId="24" borderId="0" xfId="0" applyFont="1" applyFill="1" applyBorder="1" applyAlignment="1">
      <alignment vertical="center"/>
    </xf>
    <xf numFmtId="0" fontId="49" fillId="24" borderId="0" xfId="0" applyFont="1" applyFill="1" applyBorder="1" applyAlignment="1">
      <alignment horizontal="center" vertical="center" wrapText="1"/>
    </xf>
    <xf numFmtId="0" fontId="50" fillId="24" borderId="0" xfId="0" applyFont="1" applyFill="1" applyBorder="1" applyAlignment="1">
      <alignment horizontal="left" vertical="center"/>
    </xf>
    <xf numFmtId="0" fontId="51" fillId="24" borderId="0" xfId="0" applyFont="1" applyFill="1" applyBorder="1" applyAlignment="1">
      <alignment vertical="center"/>
    </xf>
    <xf numFmtId="172" fontId="52" fillId="24" borderId="0" xfId="0" applyNumberFormat="1" applyFont="1" applyFill="1" applyBorder="1" applyAlignment="1">
      <alignment horizontal="center" vertical="center" wrapText="1"/>
    </xf>
    <xf numFmtId="0" fontId="53" fillId="24" borderId="0" xfId="0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center" vertical="center"/>
    </xf>
    <xf numFmtId="0" fontId="30" fillId="24" borderId="0" xfId="0" applyFont="1" applyFill="1" applyAlignment="1">
      <alignment vertical="center"/>
    </xf>
    <xf numFmtId="0" fontId="42" fillId="24" borderId="0" xfId="33" applyFont="1" applyFill="1" applyBorder="1" applyAlignment="1">
      <alignment vertical="center"/>
    </xf>
    <xf numFmtId="0" fontId="44" fillId="26" borderId="13" xfId="33" applyFont="1" applyFill="1" applyBorder="1" applyAlignment="1">
      <alignment horizontal="center" vertical="center"/>
    </xf>
    <xf numFmtId="0" fontId="44" fillId="26" borderId="14" xfId="33" applyFont="1" applyFill="1" applyBorder="1" applyAlignment="1">
      <alignment horizontal="center" vertical="center"/>
    </xf>
    <xf numFmtId="0" fontId="6" fillId="27" borderId="12" xfId="33" applyFont="1" applyFill="1" applyBorder="1" applyAlignment="1">
      <alignment horizontal="center" vertical="center" wrapText="1"/>
    </xf>
    <xf numFmtId="166" fontId="6" fillId="27" borderId="13" xfId="47" applyNumberFormat="1" applyFont="1" applyFill="1" applyBorder="1" applyAlignment="1">
      <alignment horizontal="center" vertical="center"/>
    </xf>
    <xf numFmtId="166" fontId="6" fillId="27" borderId="14" xfId="47" applyNumberFormat="1" applyFont="1" applyFill="1" applyBorder="1" applyAlignment="1">
      <alignment horizontal="center" vertical="center"/>
    </xf>
    <xf numFmtId="0" fontId="6" fillId="27" borderId="12" xfId="33" applyFont="1" applyFill="1" applyBorder="1" applyAlignment="1">
      <alignment horizontal="center" vertical="center"/>
    </xf>
    <xf numFmtId="166" fontId="11" fillId="28" borderId="13" xfId="47" applyNumberFormat="1" applyFont="1" applyFill="1" applyBorder="1" applyAlignment="1">
      <alignment horizontal="center" vertical="center"/>
    </xf>
    <xf numFmtId="166" fontId="11" fillId="25" borderId="13" xfId="47" applyNumberFormat="1" applyFont="1" applyFill="1" applyBorder="1" applyAlignment="1">
      <alignment horizontal="center" vertical="center"/>
    </xf>
    <xf numFmtId="0" fontId="6" fillId="27" borderId="18" xfId="33" applyFont="1" applyFill="1" applyBorder="1" applyAlignment="1">
      <alignment horizontal="center" vertical="center"/>
    </xf>
    <xf numFmtId="166" fontId="6" fillId="27" borderId="19" xfId="47" applyNumberFormat="1" applyFont="1" applyFill="1" applyBorder="1" applyAlignment="1">
      <alignment horizontal="center" vertical="center"/>
    </xf>
    <xf numFmtId="0" fontId="11" fillId="28" borderId="12" xfId="33" applyFont="1" applyFill="1" applyBorder="1" applyAlignment="1">
      <alignment horizontal="left" vertical="center"/>
    </xf>
    <xf numFmtId="0" fontId="11" fillId="28" borderId="12" xfId="33" applyFont="1" applyFill="1" applyBorder="1" applyAlignment="1">
      <alignment horizontal="left" vertical="center" wrapText="1"/>
    </xf>
    <xf numFmtId="0" fontId="10" fillId="24" borderId="0" xfId="0" applyFont="1" applyFill="1"/>
    <xf numFmtId="0" fontId="43" fillId="26" borderId="13" xfId="33" applyFont="1" applyFill="1" applyBorder="1" applyAlignment="1">
      <alignment horizontal="center" vertical="center" wrapText="1"/>
    </xf>
    <xf numFmtId="0" fontId="43" fillId="26" borderId="14" xfId="33" applyFont="1" applyFill="1" applyBorder="1" applyAlignment="1">
      <alignment horizontal="center" vertical="center" wrapText="1"/>
    </xf>
    <xf numFmtId="0" fontId="11" fillId="28" borderId="12" xfId="33" applyFont="1" applyFill="1" applyBorder="1" applyAlignment="1">
      <alignment horizontal="center" vertical="center" wrapText="1"/>
    </xf>
    <xf numFmtId="0" fontId="11" fillId="28" borderId="18" xfId="33" applyFont="1" applyFill="1" applyBorder="1" applyAlignment="1">
      <alignment horizontal="center" vertical="center" wrapText="1"/>
    </xf>
    <xf numFmtId="168" fontId="11" fillId="28" borderId="13" xfId="47" applyNumberFormat="1" applyFont="1" applyFill="1" applyBorder="1" applyAlignment="1">
      <alignment horizontal="center" vertical="center" wrapText="1"/>
    </xf>
    <xf numFmtId="168" fontId="11" fillId="25" borderId="13" xfId="47" applyNumberFormat="1" applyFont="1" applyFill="1" applyBorder="1" applyAlignment="1">
      <alignment horizontal="center" vertical="center"/>
    </xf>
    <xf numFmtId="168" fontId="11" fillId="25" borderId="13" xfId="47" applyNumberFormat="1" applyFont="1" applyFill="1" applyBorder="1" applyAlignment="1">
      <alignment horizontal="center" vertical="center" wrapText="1"/>
    </xf>
    <xf numFmtId="0" fontId="6" fillId="24" borderId="0" xfId="0" applyFont="1" applyFill="1" applyAlignment="1">
      <alignment vertical="center"/>
    </xf>
    <xf numFmtId="0" fontId="3" fillId="24" borderId="0" xfId="33" applyFont="1" applyFill="1" applyBorder="1"/>
    <xf numFmtId="0" fontId="31" fillId="24" borderId="0" xfId="33" applyFont="1" applyFill="1" applyAlignment="1">
      <alignment horizontal="right" vertical="center"/>
    </xf>
    <xf numFmtId="171" fontId="31" fillId="24" borderId="0" xfId="33" applyNumberFormat="1" applyFont="1" applyFill="1" applyAlignment="1">
      <alignment horizontal="right" vertical="center"/>
    </xf>
    <xf numFmtId="168" fontId="10" fillId="24" borderId="0" xfId="47" applyNumberFormat="1" applyFont="1" applyFill="1" applyBorder="1" applyAlignment="1">
      <alignment horizontal="left" vertical="center"/>
    </xf>
    <xf numFmtId="0" fontId="3" fillId="24" borderId="0" xfId="33" applyFont="1" applyFill="1"/>
    <xf numFmtId="0" fontId="4" fillId="24" borderId="0" xfId="33" applyFont="1" applyFill="1"/>
    <xf numFmtId="0" fontId="4" fillId="24" borderId="0" xfId="33" applyFont="1" applyFill="1" applyBorder="1"/>
    <xf numFmtId="0" fontId="7" fillId="24" borderId="0" xfId="33" applyFont="1" applyFill="1"/>
    <xf numFmtId="37" fontId="3" fillId="24" borderId="0" xfId="33" applyNumberFormat="1" applyFont="1" applyFill="1"/>
    <xf numFmtId="0" fontId="2" fillId="24" borderId="0" xfId="0" applyFont="1" applyFill="1" applyAlignment="1">
      <alignment vertical="center"/>
    </xf>
    <xf numFmtId="0" fontId="11" fillId="24" borderId="0" xfId="0" applyFont="1" applyFill="1" applyAlignment="1">
      <alignment vertical="center"/>
    </xf>
    <xf numFmtId="0" fontId="10" fillId="24" borderId="0" xfId="0" applyFont="1" applyFill="1" applyAlignment="1">
      <alignment vertical="top"/>
    </xf>
    <xf numFmtId="0" fontId="3" fillId="24" borderId="0" xfId="36" applyFont="1" applyFill="1"/>
    <xf numFmtId="0" fontId="3" fillId="24" borderId="0" xfId="36" applyFont="1" applyFill="1" applyBorder="1" applyAlignment="1">
      <alignment vertical="center"/>
    </xf>
    <xf numFmtId="0" fontId="3" fillId="24" borderId="0" xfId="36" applyFont="1" applyFill="1" applyBorder="1" applyAlignment="1">
      <alignment horizontal="left" vertical="center"/>
    </xf>
    <xf numFmtId="0" fontId="10" fillId="24" borderId="0" xfId="36" applyFont="1" applyFill="1" applyAlignment="1">
      <alignment vertical="center" wrapText="1"/>
    </xf>
    <xf numFmtId="0" fontId="3" fillId="24" borderId="0" xfId="36" applyFont="1" applyFill="1" applyBorder="1"/>
    <xf numFmtId="0" fontId="10" fillId="24" borderId="0" xfId="36" applyFont="1" applyFill="1" applyAlignment="1">
      <alignment vertical="top" wrapText="1"/>
    </xf>
    <xf numFmtId="0" fontId="7" fillId="24" borderId="0" xfId="36" applyFont="1" applyFill="1"/>
    <xf numFmtId="167" fontId="3" fillId="24" borderId="0" xfId="45" applyNumberFormat="1" applyFont="1" applyFill="1" applyBorder="1" applyAlignment="1">
      <alignment vertical="center"/>
    </xf>
    <xf numFmtId="0" fontId="2" fillId="24" borderId="0" xfId="0" applyFont="1" applyFill="1" applyAlignment="1">
      <alignment vertical="top"/>
    </xf>
    <xf numFmtId="0" fontId="7" fillId="24" borderId="0" xfId="0" applyFont="1" applyFill="1" applyBorder="1" applyAlignment="1">
      <alignment horizontal="left" vertical="center" wrapText="1"/>
    </xf>
    <xf numFmtId="0" fontId="2" fillId="24" borderId="0" xfId="0" applyFont="1" applyFill="1" applyBorder="1" applyAlignment="1">
      <alignment vertical="top"/>
    </xf>
    <xf numFmtId="1" fontId="7" fillId="24" borderId="0" xfId="0" applyNumberFormat="1" applyFont="1" applyFill="1" applyBorder="1" applyAlignment="1"/>
    <xf numFmtId="0" fontId="7" fillId="24" borderId="0" xfId="0" applyFont="1" applyFill="1" applyBorder="1"/>
    <xf numFmtId="0" fontId="3" fillId="24" borderId="0" xfId="0" applyFont="1" applyFill="1" applyAlignment="1">
      <alignment vertical="center"/>
    </xf>
    <xf numFmtId="0" fontId="3" fillId="24" borderId="0" xfId="66" applyFont="1" applyFill="1" applyBorder="1" applyAlignment="1">
      <alignment vertical="center"/>
    </xf>
    <xf numFmtId="0" fontId="3" fillId="24" borderId="0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 vertical="center"/>
    </xf>
    <xf numFmtId="167" fontId="3" fillId="24" borderId="0" xfId="0" applyNumberFormat="1" applyFont="1" applyFill="1" applyAlignment="1">
      <alignment vertical="center"/>
    </xf>
    <xf numFmtId="165" fontId="3" fillId="24" borderId="0" xfId="45" applyFont="1" applyFill="1" applyBorder="1" applyAlignment="1">
      <alignment horizontal="center" vertical="center"/>
    </xf>
    <xf numFmtId="167" fontId="3" fillId="24" borderId="0" xfId="45" applyNumberFormat="1" applyFont="1" applyFill="1" applyBorder="1" applyAlignment="1">
      <alignment horizontal="left" vertical="center"/>
    </xf>
    <xf numFmtId="167" fontId="3" fillId="24" borderId="0" xfId="45" applyNumberFormat="1" applyFont="1" applyFill="1" applyAlignment="1">
      <alignment vertical="center"/>
    </xf>
    <xf numFmtId="168" fontId="2" fillId="24" borderId="0" xfId="45" applyNumberFormat="1" applyFont="1" applyFill="1" applyBorder="1" applyAlignment="1">
      <alignment horizontal="right" vertical="center" wrapText="1"/>
    </xf>
    <xf numFmtId="0" fontId="4" fillId="24" borderId="0" xfId="0" applyFont="1" applyFill="1" applyAlignment="1">
      <alignment horizontal="left" vertical="top"/>
    </xf>
    <xf numFmtId="166" fontId="8" fillId="24" borderId="0" xfId="45" applyNumberFormat="1" applyFont="1" applyFill="1"/>
    <xf numFmtId="166" fontId="9" fillId="24" borderId="0" xfId="45" applyNumberFormat="1" applyFont="1" applyFill="1"/>
    <xf numFmtId="0" fontId="48" fillId="24" borderId="0" xfId="0" applyFont="1" applyFill="1" applyBorder="1" applyAlignment="1" applyProtection="1">
      <alignment horizontal="left" vertical="center"/>
    </xf>
    <xf numFmtId="0" fontId="46" fillId="24" borderId="0" xfId="0" applyFont="1" applyFill="1" applyBorder="1" applyAlignment="1" applyProtection="1">
      <alignment vertical="center"/>
    </xf>
    <xf numFmtId="0" fontId="47" fillId="24" borderId="0" xfId="0" applyFont="1" applyFill="1" applyBorder="1" applyAlignment="1" applyProtection="1">
      <alignment horizontal="center" vertical="center"/>
    </xf>
    <xf numFmtId="0" fontId="49" fillId="24" borderId="0" xfId="0" applyFont="1" applyFill="1" applyBorder="1" applyAlignment="1" applyProtection="1">
      <alignment horizontal="center" vertical="center" wrapText="1"/>
    </xf>
    <xf numFmtId="0" fontId="30" fillId="24" borderId="0" xfId="0" applyFont="1" applyFill="1" applyAlignment="1" applyProtection="1">
      <alignment vertical="center"/>
    </xf>
    <xf numFmtId="0" fontId="42" fillId="24" borderId="0" xfId="0" applyFont="1" applyFill="1" applyProtection="1"/>
    <xf numFmtId="0" fontId="42" fillId="24" borderId="0" xfId="33" applyFont="1" applyFill="1" applyBorder="1" applyAlignment="1" applyProtection="1">
      <alignment vertical="center"/>
    </xf>
    <xf numFmtId="0" fontId="42" fillId="24" borderId="0" xfId="0" applyFont="1" applyFill="1" applyBorder="1" applyProtection="1"/>
    <xf numFmtId="0" fontId="11" fillId="24" borderId="0" xfId="0" applyFont="1" applyFill="1" applyBorder="1" applyProtection="1"/>
    <xf numFmtId="0" fontId="11" fillId="24" borderId="0" xfId="0" applyFont="1" applyFill="1" applyProtection="1"/>
    <xf numFmtId="0" fontId="43" fillId="26" borderId="13" xfId="33" applyFont="1" applyFill="1" applyBorder="1" applyAlignment="1" applyProtection="1">
      <alignment horizontal="center" vertical="center" wrapText="1"/>
    </xf>
    <xf numFmtId="0" fontId="43" fillId="26" borderId="14" xfId="33" applyFont="1" applyFill="1" applyBorder="1" applyAlignment="1" applyProtection="1">
      <alignment horizontal="center" vertical="center" wrapText="1"/>
    </xf>
    <xf numFmtId="0" fontId="11" fillId="28" borderId="12" xfId="33" applyFont="1" applyFill="1" applyBorder="1" applyAlignment="1" applyProtection="1">
      <alignment horizontal="center" vertical="center" wrapText="1"/>
    </xf>
    <xf numFmtId="168" fontId="11" fillId="25" borderId="13" xfId="47" applyNumberFormat="1" applyFont="1" applyFill="1" applyBorder="1" applyAlignment="1" applyProtection="1">
      <alignment horizontal="center" vertical="center"/>
    </xf>
    <xf numFmtId="168" fontId="11" fillId="25" borderId="13" xfId="47" applyNumberFormat="1" applyFont="1" applyFill="1" applyBorder="1" applyAlignment="1" applyProtection="1">
      <alignment horizontal="center" vertical="center" wrapText="1"/>
    </xf>
    <xf numFmtId="168" fontId="11" fillId="28" borderId="13" xfId="47" applyNumberFormat="1" applyFont="1" applyFill="1" applyBorder="1" applyAlignment="1" applyProtection="1">
      <alignment horizontal="center" vertical="center" wrapText="1"/>
    </xf>
    <xf numFmtId="165" fontId="11" fillId="28" borderId="13" xfId="47" applyFont="1" applyFill="1" applyBorder="1" applyAlignment="1" applyProtection="1">
      <alignment vertical="center"/>
    </xf>
    <xf numFmtId="165" fontId="11" fillId="28" borderId="14" xfId="47" applyFont="1" applyFill="1" applyBorder="1" applyAlignment="1" applyProtection="1">
      <alignment horizontal="center" vertical="center"/>
    </xf>
    <xf numFmtId="0" fontId="11" fillId="28" borderId="18" xfId="33" applyFont="1" applyFill="1" applyBorder="1" applyAlignment="1" applyProtection="1">
      <alignment horizontal="center" vertical="center" wrapText="1"/>
    </xf>
    <xf numFmtId="0" fontId="10" fillId="24" borderId="0" xfId="33" applyFont="1" applyFill="1" applyAlignment="1" applyProtection="1">
      <alignment horizontal="left" vertical="center"/>
    </xf>
    <xf numFmtId="0" fontId="10" fillId="24" borderId="0" xfId="0" applyFont="1" applyFill="1" applyBorder="1" applyProtection="1"/>
    <xf numFmtId="0" fontId="10" fillId="24" borderId="0" xfId="0" applyFont="1" applyFill="1" applyProtection="1"/>
    <xf numFmtId="166" fontId="10" fillId="24" borderId="0" xfId="47" applyNumberFormat="1" applyFont="1" applyFill="1" applyBorder="1" applyAlignment="1" applyProtection="1">
      <alignment horizontal="left" vertical="center"/>
    </xf>
    <xf numFmtId="0" fontId="2" fillId="24" borderId="0" xfId="0" applyFont="1" applyFill="1" applyProtection="1"/>
    <xf numFmtId="0" fontId="2" fillId="24" borderId="0" xfId="0" applyFont="1" applyFill="1" applyBorder="1" applyProtection="1"/>
    <xf numFmtId="0" fontId="11" fillId="28" borderId="12" xfId="33" applyFont="1" applyFill="1" applyBorder="1" applyAlignment="1">
      <alignment vertical="center"/>
    </xf>
    <xf numFmtId="0" fontId="11" fillId="28" borderId="18" xfId="33" applyFont="1" applyFill="1" applyBorder="1" applyAlignment="1">
      <alignment vertical="center"/>
    </xf>
    <xf numFmtId="168" fontId="11" fillId="25" borderId="13" xfId="47" applyNumberFormat="1" applyFont="1" applyFill="1" applyBorder="1" applyAlignment="1">
      <alignment horizontal="center" vertical="center" textRotation="180"/>
    </xf>
    <xf numFmtId="0" fontId="11" fillId="24" borderId="0" xfId="0" applyFont="1" applyFill="1" applyAlignment="1">
      <alignment horizontal="center" vertical="center" textRotation="180"/>
    </xf>
    <xf numFmtId="167" fontId="6" fillId="27" borderId="13" xfId="33" applyNumberFormat="1" applyFont="1" applyFill="1" applyBorder="1" applyAlignment="1">
      <alignment vertical="center"/>
    </xf>
    <xf numFmtId="0" fontId="6" fillId="27" borderId="12" xfId="33" applyFont="1" applyFill="1" applyBorder="1" applyAlignment="1">
      <alignment vertical="center"/>
    </xf>
    <xf numFmtId="167" fontId="6" fillId="27" borderId="13" xfId="47" applyNumberFormat="1" applyFont="1" applyFill="1" applyBorder="1" applyAlignment="1">
      <alignment vertical="center"/>
    </xf>
    <xf numFmtId="167" fontId="6" fillId="27" borderId="19" xfId="47" applyNumberFormat="1" applyFont="1" applyFill="1" applyBorder="1" applyAlignment="1">
      <alignment vertical="center"/>
    </xf>
    <xf numFmtId="167" fontId="6" fillId="27" borderId="20" xfId="47" applyNumberFormat="1" applyFont="1" applyFill="1" applyBorder="1" applyAlignment="1">
      <alignment vertical="center"/>
    </xf>
    <xf numFmtId="0" fontId="47" fillId="24" borderId="0" xfId="0" applyFont="1" applyFill="1" applyBorder="1" applyAlignment="1" applyProtection="1">
      <alignment horizontal="center" vertical="center"/>
    </xf>
    <xf numFmtId="0" fontId="56" fillId="26" borderId="13" xfId="33" applyFont="1" applyFill="1" applyBorder="1" applyAlignment="1">
      <alignment horizontal="center" vertical="center" wrapText="1"/>
    </xf>
    <xf numFmtId="169" fontId="6" fillId="27" borderId="13" xfId="33" applyNumberFormat="1" applyFont="1" applyFill="1" applyBorder="1" applyAlignment="1">
      <alignment horizontal="center" vertical="center" wrapText="1"/>
    </xf>
    <xf numFmtId="0" fontId="11" fillId="27" borderId="13" xfId="33" applyFont="1" applyFill="1" applyBorder="1" applyAlignment="1">
      <alignment horizontal="center" vertical="center" wrapText="1"/>
    </xf>
    <xf numFmtId="169" fontId="11" fillId="28" borderId="13" xfId="33" applyNumberFormat="1" applyFont="1" applyFill="1" applyBorder="1" applyAlignment="1">
      <alignment horizontal="center" vertical="center" wrapText="1"/>
    </xf>
    <xf numFmtId="39" fontId="11" fillId="28" borderId="13" xfId="33" applyNumberFormat="1" applyFont="1" applyFill="1" applyBorder="1" applyAlignment="1">
      <alignment horizontal="center" vertical="center" wrapText="1"/>
    </xf>
    <xf numFmtId="167" fontId="11" fillId="28" borderId="13" xfId="47" applyNumberFormat="1" applyFont="1" applyFill="1" applyBorder="1" applyAlignment="1">
      <alignment horizontal="center" vertical="center" wrapText="1"/>
    </xf>
    <xf numFmtId="167" fontId="11" fillId="28" borderId="19" xfId="47" applyNumberFormat="1" applyFont="1" applyFill="1" applyBorder="1" applyAlignment="1">
      <alignment horizontal="center" vertical="center" wrapText="1"/>
    </xf>
    <xf numFmtId="39" fontId="11" fillId="28" borderId="19" xfId="33" applyNumberFormat="1" applyFont="1" applyFill="1" applyBorder="1" applyAlignment="1">
      <alignment horizontal="center" vertical="center" wrapText="1"/>
    </xf>
    <xf numFmtId="169" fontId="11" fillId="28" borderId="19" xfId="33" applyNumberFormat="1" applyFont="1" applyFill="1" applyBorder="1" applyAlignment="1">
      <alignment horizontal="center" vertical="center" wrapText="1"/>
    </xf>
    <xf numFmtId="169" fontId="11" fillId="25" borderId="13" xfId="33" applyNumberFormat="1" applyFont="1" applyFill="1" applyBorder="1" applyAlignment="1">
      <alignment horizontal="center" vertical="center" wrapText="1"/>
    </xf>
    <xf numFmtId="39" fontId="11" fillId="25" borderId="13" xfId="33" applyNumberFormat="1" applyFont="1" applyFill="1" applyBorder="1" applyAlignment="1">
      <alignment horizontal="center" vertical="center" wrapText="1"/>
    </xf>
    <xf numFmtId="39" fontId="11" fillId="25" borderId="19" xfId="33" applyNumberFormat="1" applyFont="1" applyFill="1" applyBorder="1" applyAlignment="1">
      <alignment horizontal="center" vertical="center" wrapText="1"/>
    </xf>
    <xf numFmtId="169" fontId="11" fillId="25" borderId="19" xfId="33" applyNumberFormat="1" applyFont="1" applyFill="1" applyBorder="1" applyAlignment="1">
      <alignment horizontal="center" vertical="center" wrapText="1"/>
    </xf>
    <xf numFmtId="0" fontId="7" fillId="28" borderId="13" xfId="66" applyFont="1" applyFill="1" applyBorder="1" applyAlignment="1">
      <alignment horizontal="center" vertical="center" wrapText="1"/>
    </xf>
    <xf numFmtId="0" fontId="7" fillId="28" borderId="12" xfId="66" applyFont="1" applyFill="1" applyBorder="1" applyAlignment="1">
      <alignment horizontal="center" vertical="center" wrapText="1"/>
    </xf>
    <xf numFmtId="167" fontId="3" fillId="28" borderId="13" xfId="47" applyNumberFormat="1" applyFont="1" applyFill="1" applyBorder="1" applyAlignment="1">
      <alignment horizontal="center" vertical="center" wrapText="1"/>
    </xf>
    <xf numFmtId="167" fontId="3" fillId="28" borderId="13" xfId="47" applyNumberFormat="1" applyFont="1" applyFill="1" applyBorder="1" applyAlignment="1">
      <alignment vertical="center" wrapText="1"/>
    </xf>
    <xf numFmtId="167" fontId="3" fillId="28" borderId="13" xfId="47" applyNumberFormat="1" applyFont="1" applyFill="1" applyBorder="1" applyAlignment="1">
      <alignment horizontal="left" vertical="center" wrapText="1"/>
    </xf>
    <xf numFmtId="0" fontId="7" fillId="28" borderId="18" xfId="66" applyFont="1" applyFill="1" applyBorder="1" applyAlignment="1">
      <alignment horizontal="center" vertical="center" wrapText="1"/>
    </xf>
    <xf numFmtId="167" fontId="3" fillId="28" borderId="19" xfId="47" applyNumberFormat="1" applyFont="1" applyFill="1" applyBorder="1" applyAlignment="1">
      <alignment horizontal="center" vertical="center" wrapText="1"/>
    </xf>
    <xf numFmtId="0" fontId="7" fillId="28" borderId="19" xfId="66" applyFont="1" applyFill="1" applyBorder="1" applyAlignment="1">
      <alignment horizontal="center" vertical="center" wrapText="1"/>
    </xf>
    <xf numFmtId="167" fontId="3" fillId="28" borderId="19" xfId="47" applyNumberFormat="1" applyFont="1" applyFill="1" applyBorder="1" applyAlignment="1">
      <alignment vertical="center" wrapText="1"/>
    </xf>
    <xf numFmtId="0" fontId="55" fillId="26" borderId="12" xfId="66" applyFont="1" applyFill="1" applyBorder="1" applyAlignment="1">
      <alignment horizontal="center" vertical="center"/>
    </xf>
    <xf numFmtId="0" fontId="55" fillId="26" borderId="13" xfId="66" applyFont="1" applyFill="1" applyBorder="1" applyAlignment="1">
      <alignment horizontal="center" vertical="center" wrapText="1"/>
    </xf>
    <xf numFmtId="0" fontId="55" fillId="26" borderId="13" xfId="66" applyFont="1" applyFill="1" applyBorder="1" applyAlignment="1">
      <alignment horizontal="center" vertical="center"/>
    </xf>
    <xf numFmtId="0" fontId="55" fillId="26" borderId="14" xfId="66" applyFont="1" applyFill="1" applyBorder="1" applyAlignment="1">
      <alignment horizontal="center" vertical="center" wrapText="1"/>
    </xf>
    <xf numFmtId="167" fontId="3" fillId="25" borderId="13" xfId="47" applyNumberFormat="1" applyFont="1" applyFill="1" applyBorder="1" applyAlignment="1">
      <alignment horizontal="center" vertical="center" wrapText="1"/>
    </xf>
    <xf numFmtId="167" fontId="3" fillId="25" borderId="13" xfId="47" applyNumberFormat="1" applyFont="1" applyFill="1" applyBorder="1" applyAlignment="1">
      <alignment vertical="center" wrapText="1"/>
    </xf>
    <xf numFmtId="167" fontId="3" fillId="25" borderId="19" xfId="47" applyNumberFormat="1" applyFont="1" applyFill="1" applyBorder="1" applyAlignment="1">
      <alignment vertical="center" wrapText="1"/>
    </xf>
    <xf numFmtId="0" fontId="7" fillId="25" borderId="13" xfId="66" applyFont="1" applyFill="1" applyBorder="1" applyAlignment="1">
      <alignment horizontal="center" vertical="center" wrapText="1"/>
    </xf>
    <xf numFmtId="0" fontId="7" fillId="25" borderId="19" xfId="66" applyFont="1" applyFill="1" applyBorder="1" applyAlignment="1">
      <alignment horizontal="center" vertical="center" wrapText="1"/>
    </xf>
    <xf numFmtId="167" fontId="3" fillId="25" borderId="14" xfId="47" applyNumberFormat="1" applyFont="1" applyFill="1" applyBorder="1" applyAlignment="1">
      <alignment vertical="center" wrapText="1"/>
    </xf>
    <xf numFmtId="0" fontId="47" fillId="24" borderId="0" xfId="0" applyFont="1" applyFill="1" applyBorder="1" applyAlignment="1" applyProtection="1">
      <alignment vertical="center"/>
    </xf>
    <xf numFmtId="1" fontId="11" fillId="28" borderId="12" xfId="0" applyNumberFormat="1" applyFont="1" applyFill="1" applyBorder="1" applyAlignment="1">
      <alignment horizontal="center" vertical="center" wrapText="1"/>
    </xf>
    <xf numFmtId="165" fontId="11" fillId="28" borderId="13" xfId="45" applyFont="1" applyFill="1" applyBorder="1" applyAlignment="1">
      <alignment vertical="center"/>
    </xf>
    <xf numFmtId="3" fontId="11" fillId="28" borderId="13" xfId="0" applyNumberFormat="1" applyFont="1" applyFill="1" applyBorder="1" applyAlignment="1">
      <alignment vertical="center" wrapText="1"/>
    </xf>
    <xf numFmtId="1" fontId="11" fillId="28" borderId="18" xfId="0" applyNumberFormat="1" applyFont="1" applyFill="1" applyBorder="1" applyAlignment="1">
      <alignment horizontal="center" vertical="center" wrapText="1"/>
    </xf>
    <xf numFmtId="3" fontId="11" fillId="28" borderId="19" xfId="0" applyNumberFormat="1" applyFont="1" applyFill="1" applyBorder="1" applyAlignment="1">
      <alignment vertical="center" wrapText="1"/>
    </xf>
    <xf numFmtId="0" fontId="43" fillId="26" borderId="13" xfId="0" applyFont="1" applyFill="1" applyBorder="1" applyAlignment="1">
      <alignment horizontal="center" vertical="center" wrapText="1"/>
    </xf>
    <xf numFmtId="0" fontId="43" fillId="26" borderId="14" xfId="0" applyFont="1" applyFill="1" applyBorder="1" applyAlignment="1">
      <alignment horizontal="center" vertical="center" wrapText="1"/>
    </xf>
    <xf numFmtId="167" fontId="11" fillId="25" borderId="13" xfId="45" applyNumberFormat="1" applyFont="1" applyFill="1" applyBorder="1" applyAlignment="1">
      <alignment vertical="center"/>
    </xf>
    <xf numFmtId="165" fontId="11" fillId="25" borderId="13" xfId="45" applyFont="1" applyFill="1" applyBorder="1" applyAlignment="1">
      <alignment vertical="center"/>
    </xf>
    <xf numFmtId="167" fontId="11" fillId="25" borderId="19" xfId="45" applyNumberFormat="1" applyFont="1" applyFill="1" applyBorder="1" applyAlignment="1">
      <alignment vertical="center"/>
    </xf>
    <xf numFmtId="165" fontId="11" fillId="25" borderId="19" xfId="45" applyFont="1" applyFill="1" applyBorder="1" applyAlignment="1">
      <alignment vertical="center"/>
    </xf>
    <xf numFmtId="3" fontId="11" fillId="25" borderId="13" xfId="0" applyNumberFormat="1" applyFont="1" applyFill="1" applyBorder="1" applyAlignment="1">
      <alignment vertical="center" wrapText="1"/>
    </xf>
    <xf numFmtId="165" fontId="11" fillId="25" borderId="14" xfId="45" applyFont="1" applyFill="1" applyBorder="1" applyAlignment="1">
      <alignment vertical="center"/>
    </xf>
    <xf numFmtId="3" fontId="11" fillId="25" borderId="19" xfId="0" applyNumberFormat="1" applyFont="1" applyFill="1" applyBorder="1" applyAlignment="1">
      <alignment vertical="center" wrapText="1"/>
    </xf>
    <xf numFmtId="165" fontId="11" fillId="25" borderId="20" xfId="45" applyFont="1" applyFill="1" applyBorder="1" applyAlignment="1">
      <alignment vertical="center"/>
    </xf>
    <xf numFmtId="3" fontId="6" fillId="27" borderId="12" xfId="0" applyNumberFormat="1" applyFont="1" applyFill="1" applyBorder="1" applyAlignment="1">
      <alignment horizontal="center" vertical="center"/>
    </xf>
    <xf numFmtId="165" fontId="6" fillId="27" borderId="14" xfId="45" applyFont="1" applyFill="1" applyBorder="1" applyAlignment="1">
      <alignment horizontal="center" vertical="center" wrapText="1"/>
    </xf>
    <xf numFmtId="3" fontId="11" fillId="28" borderId="12" xfId="0" applyNumberFormat="1" applyFont="1" applyFill="1" applyBorder="1" applyAlignment="1">
      <alignment horizontal="left" vertical="center"/>
    </xf>
    <xf numFmtId="3" fontId="11" fillId="28" borderId="18" xfId="0" applyNumberFormat="1" applyFont="1" applyFill="1" applyBorder="1" applyAlignment="1">
      <alignment horizontal="left" vertical="center"/>
    </xf>
    <xf numFmtId="0" fontId="47" fillId="24" borderId="0" xfId="0" applyFont="1" applyFill="1" applyBorder="1" applyAlignment="1" applyProtection="1">
      <alignment horizontal="center" vertical="center"/>
    </xf>
    <xf numFmtId="0" fontId="47" fillId="24" borderId="0" xfId="0" applyFont="1" applyFill="1" applyBorder="1" applyAlignment="1" applyProtection="1">
      <alignment horizontal="right" vertical="center"/>
    </xf>
    <xf numFmtId="0" fontId="43" fillId="26" borderId="13" xfId="36" applyFont="1" applyFill="1" applyBorder="1" applyAlignment="1">
      <alignment horizontal="center" vertical="center"/>
    </xf>
    <xf numFmtId="0" fontId="43" fillId="26" borderId="14" xfId="36" applyFont="1" applyFill="1" applyBorder="1" applyAlignment="1">
      <alignment horizontal="center" vertical="center"/>
    </xf>
    <xf numFmtId="0" fontId="6" fillId="27" borderId="12" xfId="36" applyFont="1" applyFill="1" applyBorder="1" applyAlignment="1">
      <alignment horizontal="center" vertical="center"/>
    </xf>
    <xf numFmtId="0" fontId="11" fillId="28" borderId="12" xfId="36" applyFont="1" applyFill="1" applyBorder="1" applyAlignment="1">
      <alignment vertical="center"/>
    </xf>
    <xf numFmtId="0" fontId="11" fillId="28" borderId="18" xfId="36" applyFont="1" applyFill="1" applyBorder="1" applyAlignment="1">
      <alignment vertical="center"/>
    </xf>
    <xf numFmtId="0" fontId="43" fillId="26" borderId="13" xfId="36" applyFont="1" applyFill="1" applyBorder="1" applyAlignment="1">
      <alignment horizontal="center" vertical="center"/>
    </xf>
    <xf numFmtId="0" fontId="43" fillId="26" borderId="14" xfId="36" applyFont="1" applyFill="1" applyBorder="1" applyAlignment="1">
      <alignment horizontal="center" vertical="center"/>
    </xf>
    <xf numFmtId="0" fontId="43" fillId="26" borderId="13" xfId="36" applyFont="1" applyFill="1" applyBorder="1" applyAlignment="1">
      <alignment horizontal="center" vertical="center" wrapText="1"/>
    </xf>
    <xf numFmtId="0" fontId="43" fillId="26" borderId="14" xfId="36" applyFont="1" applyFill="1" applyBorder="1" applyAlignment="1">
      <alignment horizontal="center" vertical="center" wrapText="1"/>
    </xf>
    <xf numFmtId="0" fontId="47" fillId="24" borderId="0" xfId="0" applyFont="1" applyFill="1" applyBorder="1" applyAlignment="1" applyProtection="1">
      <alignment horizontal="center" vertical="center"/>
    </xf>
    <xf numFmtId="0" fontId="43" fillId="26" borderId="13" xfId="36" applyFont="1" applyFill="1" applyBorder="1" applyAlignment="1">
      <alignment horizontal="center" vertical="center"/>
    </xf>
    <xf numFmtId="0" fontId="43" fillId="26" borderId="14" xfId="36" applyFont="1" applyFill="1" applyBorder="1" applyAlignment="1">
      <alignment horizontal="center" vertical="center"/>
    </xf>
    <xf numFmtId="0" fontId="10" fillId="24" borderId="0" xfId="36" applyFont="1" applyFill="1"/>
    <xf numFmtId="0" fontId="3" fillId="28" borderId="12" xfId="0" applyFont="1" applyFill="1" applyBorder="1" applyAlignment="1">
      <alignment horizontal="center" vertical="center" wrapText="1"/>
    </xf>
    <xf numFmtId="167" fontId="3" fillId="28" borderId="13" xfId="45" applyNumberFormat="1" applyFont="1" applyFill="1" applyBorder="1" applyAlignment="1">
      <alignment vertical="center" wrapText="1"/>
    </xf>
    <xf numFmtId="165" fontId="3" fillId="25" borderId="13" xfId="45" applyFont="1" applyFill="1" applyBorder="1" applyAlignment="1">
      <alignment vertical="center" wrapText="1"/>
    </xf>
    <xf numFmtId="166" fontId="3" fillId="25" borderId="13" xfId="45" applyNumberFormat="1" applyFont="1" applyFill="1" applyBorder="1" applyAlignment="1">
      <alignment vertical="center" wrapText="1"/>
    </xf>
    <xf numFmtId="0" fontId="10" fillId="24" borderId="0" xfId="0" applyFont="1" applyFill="1" applyAlignment="1">
      <alignment vertical="center"/>
    </xf>
    <xf numFmtId="169" fontId="11" fillId="28" borderId="13" xfId="47" applyNumberFormat="1" applyFont="1" applyFill="1" applyBorder="1" applyAlignment="1">
      <alignment vertical="center"/>
    </xf>
    <xf numFmtId="169" fontId="11" fillId="28" borderId="13" xfId="33" applyNumberFormat="1" applyFont="1" applyFill="1" applyBorder="1" applyAlignment="1">
      <alignment horizontal="center" vertical="center"/>
    </xf>
    <xf numFmtId="0" fontId="55" fillId="26" borderId="13" xfId="33" applyFont="1" applyFill="1" applyBorder="1" applyAlignment="1">
      <alignment horizontal="center" vertical="center"/>
    </xf>
    <xf numFmtId="0" fontId="55" fillId="26" borderId="14" xfId="33" applyFont="1" applyFill="1" applyBorder="1" applyAlignment="1">
      <alignment horizontal="center" vertical="center"/>
    </xf>
    <xf numFmtId="169" fontId="11" fillId="25" borderId="13" xfId="47" applyNumberFormat="1" applyFont="1" applyFill="1" applyBorder="1" applyAlignment="1">
      <alignment vertical="center"/>
    </xf>
    <xf numFmtId="169" fontId="11" fillId="25" borderId="13" xfId="33" applyNumberFormat="1" applyFont="1" applyFill="1" applyBorder="1" applyAlignment="1">
      <alignment horizontal="center" vertical="center"/>
    </xf>
    <xf numFmtId="169" fontId="11" fillId="25" borderId="14" xfId="47" applyNumberFormat="1" applyFont="1" applyFill="1" applyBorder="1" applyAlignment="1">
      <alignment vertical="center"/>
    </xf>
    <xf numFmtId="169" fontId="11" fillId="25" borderId="14" xfId="33" applyNumberFormat="1" applyFont="1" applyFill="1" applyBorder="1" applyAlignment="1">
      <alignment horizontal="center" vertical="center"/>
    </xf>
    <xf numFmtId="167" fontId="11" fillId="28" borderId="13" xfId="47" applyNumberFormat="1" applyFont="1" applyFill="1" applyBorder="1" applyAlignment="1">
      <alignment vertical="center"/>
    </xf>
    <xf numFmtId="0" fontId="0" fillId="24" borderId="0" xfId="0" applyFill="1" applyAlignment="1" applyProtection="1">
      <alignment horizontal="center" vertical="center"/>
    </xf>
    <xf numFmtId="0" fontId="34" fillId="24" borderId="0" xfId="0" applyFont="1" applyFill="1" applyAlignment="1" applyProtection="1">
      <alignment horizontal="center" vertical="center"/>
    </xf>
    <xf numFmtId="0" fontId="37" fillId="24" borderId="0" xfId="0" applyFont="1" applyFill="1" applyAlignment="1" applyProtection="1">
      <alignment horizontal="center" vertical="center"/>
    </xf>
    <xf numFmtId="0" fontId="33" fillId="24" borderId="0" xfId="0" applyFont="1" applyFill="1" applyAlignment="1" applyProtection="1">
      <alignment horizontal="center" vertical="center"/>
    </xf>
    <xf numFmtId="0" fontId="40" fillId="24" borderId="0" xfId="0" applyFont="1" applyFill="1" applyAlignment="1" applyProtection="1">
      <alignment horizontal="center" vertical="center"/>
    </xf>
    <xf numFmtId="0" fontId="29" fillId="24" borderId="0" xfId="0" applyFont="1" applyFill="1" applyAlignment="1" applyProtection="1">
      <alignment horizontal="center" vertical="center"/>
    </xf>
    <xf numFmtId="0" fontId="47" fillId="24" borderId="0" xfId="0" applyFont="1" applyFill="1" applyBorder="1" applyAlignment="1">
      <alignment horizontal="right" vertical="center"/>
    </xf>
    <xf numFmtId="0" fontId="2" fillId="24" borderId="0" xfId="33" applyFont="1" applyFill="1" applyBorder="1" applyAlignment="1">
      <alignment horizontal="left" vertical="center"/>
    </xf>
    <xf numFmtId="0" fontId="10" fillId="24" borderId="0" xfId="33" applyFont="1" applyFill="1" applyAlignment="1" applyProtection="1">
      <alignment horizontal="left" vertical="center"/>
    </xf>
    <xf numFmtId="0" fontId="42" fillId="24" borderId="0" xfId="33" applyFont="1" applyFill="1" applyBorder="1" applyAlignment="1" applyProtection="1">
      <alignment vertical="center"/>
    </xf>
    <xf numFmtId="0" fontId="10" fillId="24" borderId="0" xfId="33" applyFont="1" applyFill="1" applyAlignment="1" applyProtection="1">
      <alignment horizontal="left" vertical="center"/>
    </xf>
    <xf numFmtId="166" fontId="11" fillId="28" borderId="14" xfId="47" applyNumberFormat="1" applyFont="1" applyFill="1" applyBorder="1" applyAlignment="1">
      <alignment horizontal="center" vertical="center"/>
    </xf>
    <xf numFmtId="166" fontId="6" fillId="27" borderId="20" xfId="47" applyNumberFormat="1" applyFont="1" applyFill="1" applyBorder="1" applyAlignment="1">
      <alignment horizontal="center" vertical="center"/>
    </xf>
    <xf numFmtId="168" fontId="11" fillId="28" borderId="19" xfId="47" applyNumberFormat="1" applyFont="1" applyFill="1" applyBorder="1" applyAlignment="1">
      <alignment horizontal="center" vertical="center" wrapText="1"/>
    </xf>
    <xf numFmtId="168" fontId="11" fillId="25" borderId="19" xfId="47" applyNumberFormat="1" applyFont="1" applyFill="1" applyBorder="1" applyAlignment="1" applyProtection="1">
      <alignment horizontal="center" vertical="center" wrapText="1"/>
    </xf>
    <xf numFmtId="168" fontId="11" fillId="28" borderId="14" xfId="47" applyNumberFormat="1" applyFont="1" applyFill="1" applyBorder="1" applyAlignment="1">
      <alignment horizontal="center" vertical="center"/>
    </xf>
    <xf numFmtId="166" fontId="11" fillId="25" borderId="19" xfId="47" applyNumberFormat="1" applyFont="1" applyFill="1" applyBorder="1" applyAlignment="1">
      <alignment vertical="center"/>
    </xf>
    <xf numFmtId="166" fontId="11" fillId="28" borderId="20" xfId="47" applyNumberFormat="1" applyFont="1" applyFill="1" applyBorder="1" applyAlignment="1">
      <alignment vertical="center"/>
    </xf>
    <xf numFmtId="167" fontId="11" fillId="28" borderId="14" xfId="47" applyNumberFormat="1" applyFont="1" applyFill="1" applyBorder="1" applyAlignment="1">
      <alignment vertical="center"/>
    </xf>
    <xf numFmtId="0" fontId="11" fillId="27" borderId="14" xfId="33" applyFont="1" applyFill="1" applyBorder="1" applyAlignment="1">
      <alignment horizontal="center" vertical="center" wrapText="1"/>
    </xf>
    <xf numFmtId="3" fontId="11" fillId="25" borderId="13" xfId="33" applyNumberFormat="1" applyFont="1" applyFill="1" applyBorder="1" applyAlignment="1">
      <alignment horizontal="center" vertical="center" wrapText="1"/>
    </xf>
    <xf numFmtId="167" fontId="11" fillId="28" borderId="13" xfId="45" applyNumberFormat="1" applyFont="1" applyFill="1" applyBorder="1" applyAlignment="1">
      <alignment vertical="center"/>
    </xf>
    <xf numFmtId="167" fontId="11" fillId="28" borderId="19" xfId="45" applyNumberFormat="1" applyFont="1" applyFill="1" applyBorder="1" applyAlignment="1">
      <alignment vertical="center"/>
    </xf>
    <xf numFmtId="167" fontId="6" fillId="27" borderId="13" xfId="48" applyNumberFormat="1" applyFont="1" applyFill="1" applyBorder="1" applyAlignment="1">
      <alignment horizontal="center" vertical="center" wrapText="1"/>
    </xf>
    <xf numFmtId="167" fontId="6" fillId="27" borderId="14" xfId="48" applyNumberFormat="1" applyFont="1" applyFill="1" applyBorder="1" applyAlignment="1">
      <alignment horizontal="center" vertical="center" wrapText="1"/>
    </xf>
    <xf numFmtId="167" fontId="11" fillId="25" borderId="13" xfId="48" applyNumberFormat="1" applyFont="1" applyFill="1" applyBorder="1" applyAlignment="1">
      <alignment vertical="center"/>
    </xf>
    <xf numFmtId="167" fontId="11" fillId="28" borderId="14" xfId="48" applyNumberFormat="1" applyFont="1" applyFill="1" applyBorder="1" applyAlignment="1">
      <alignment vertical="center"/>
    </xf>
    <xf numFmtId="167" fontId="11" fillId="25" borderId="19" xfId="48" applyNumberFormat="1" applyFont="1" applyFill="1" applyBorder="1" applyAlignment="1">
      <alignment vertical="center"/>
    </xf>
    <xf numFmtId="167" fontId="11" fillId="28" borderId="20" xfId="48" applyNumberFormat="1" applyFont="1" applyFill="1" applyBorder="1" applyAlignment="1">
      <alignment vertical="center"/>
    </xf>
    <xf numFmtId="167" fontId="11" fillId="28" borderId="13" xfId="48" applyNumberFormat="1" applyFont="1" applyFill="1" applyBorder="1" applyAlignment="1">
      <alignment vertical="center"/>
    </xf>
    <xf numFmtId="173" fontId="11" fillId="28" borderId="13" xfId="55" applyNumberFormat="1" applyFont="1" applyFill="1" applyBorder="1" applyAlignment="1">
      <alignment vertical="center"/>
    </xf>
    <xf numFmtId="173" fontId="11" fillId="28" borderId="14" xfId="55" applyNumberFormat="1" applyFont="1" applyFill="1" applyBorder="1" applyAlignment="1">
      <alignment vertical="center"/>
    </xf>
    <xf numFmtId="173" fontId="6" fillId="27" borderId="13" xfId="55" applyNumberFormat="1" applyFont="1" applyFill="1" applyBorder="1" applyAlignment="1">
      <alignment horizontal="center" vertical="center" wrapText="1"/>
    </xf>
    <xf numFmtId="173" fontId="6" fillId="27" borderId="14" xfId="55" applyNumberFormat="1" applyFont="1" applyFill="1" applyBorder="1" applyAlignment="1">
      <alignment horizontal="center" vertical="center" wrapText="1"/>
    </xf>
    <xf numFmtId="167" fontId="11" fillId="28" borderId="19" xfId="48" applyNumberFormat="1" applyFont="1" applyFill="1" applyBorder="1" applyAlignment="1">
      <alignment vertical="center"/>
    </xf>
    <xf numFmtId="173" fontId="11" fillId="28" borderId="19" xfId="55" applyNumberFormat="1" applyFont="1" applyFill="1" applyBorder="1" applyAlignment="1">
      <alignment vertical="center"/>
    </xf>
    <xf numFmtId="173" fontId="11" fillId="28" borderId="20" xfId="55" applyNumberFormat="1" applyFont="1" applyFill="1" applyBorder="1" applyAlignment="1">
      <alignment vertical="center"/>
    </xf>
    <xf numFmtId="169" fontId="11" fillId="25" borderId="19" xfId="33" applyNumberFormat="1" applyFont="1" applyFill="1" applyBorder="1" applyAlignment="1">
      <alignment horizontal="center" vertical="center"/>
    </xf>
    <xf numFmtId="169" fontId="11" fillId="28" borderId="19" xfId="33" applyNumberFormat="1" applyFont="1" applyFill="1" applyBorder="1" applyAlignment="1">
      <alignment horizontal="center" vertical="center"/>
    </xf>
    <xf numFmtId="169" fontId="11" fillId="25" borderId="20" xfId="33" applyNumberFormat="1" applyFont="1" applyFill="1" applyBorder="1" applyAlignment="1">
      <alignment horizontal="center" vertical="center"/>
    </xf>
    <xf numFmtId="0" fontId="2" fillId="24" borderId="0" xfId="33" applyFont="1" applyFill="1" applyBorder="1" applyAlignment="1">
      <alignment horizontal="left" vertical="center"/>
    </xf>
    <xf numFmtId="0" fontId="10" fillId="24" borderId="0" xfId="33" applyFont="1" applyFill="1" applyAlignment="1" applyProtection="1">
      <alignment horizontal="left" vertical="center"/>
    </xf>
    <xf numFmtId="0" fontId="42" fillId="24" borderId="0" xfId="33" applyFont="1" applyFill="1" applyBorder="1" applyAlignment="1" applyProtection="1">
      <alignment vertical="center"/>
    </xf>
    <xf numFmtId="0" fontId="43" fillId="26" borderId="13" xfId="33" applyFont="1" applyFill="1" applyBorder="1" applyAlignment="1">
      <alignment horizontal="center" vertical="center" wrapText="1"/>
    </xf>
    <xf numFmtId="0" fontId="43" fillId="26" borderId="13" xfId="0" applyFont="1" applyFill="1" applyBorder="1" applyAlignment="1">
      <alignment horizontal="center" vertical="center"/>
    </xf>
    <xf numFmtId="0" fontId="43" fillId="26" borderId="13" xfId="33" applyFont="1" applyFill="1" applyBorder="1" applyAlignment="1">
      <alignment horizontal="center" vertical="center"/>
    </xf>
    <xf numFmtId="0" fontId="43" fillId="26" borderId="14" xfId="33" applyFont="1" applyFill="1" applyBorder="1" applyAlignment="1">
      <alignment horizontal="center" vertical="center"/>
    </xf>
    <xf numFmtId="0" fontId="42" fillId="24" borderId="0" xfId="33" applyFont="1" applyFill="1" applyBorder="1" applyAlignment="1" applyProtection="1">
      <alignment vertical="center"/>
    </xf>
    <xf numFmtId="0" fontId="43" fillId="26" borderId="13" xfId="33" applyFont="1" applyFill="1" applyBorder="1" applyAlignment="1">
      <alignment horizontal="center" vertical="center" wrapText="1"/>
    </xf>
    <xf numFmtId="0" fontId="10" fillId="24" borderId="0" xfId="33" applyFont="1" applyFill="1" applyAlignment="1" applyProtection="1">
      <alignment horizontal="left" vertical="center"/>
    </xf>
    <xf numFmtId="0" fontId="42" fillId="24" borderId="0" xfId="33" applyFont="1" applyFill="1" applyBorder="1" applyAlignment="1" applyProtection="1">
      <alignment vertical="center"/>
    </xf>
    <xf numFmtId="174" fontId="6" fillId="27" borderId="13" xfId="33" applyNumberFormat="1" applyFont="1" applyFill="1" applyBorder="1" applyAlignment="1">
      <alignment horizontal="center" vertical="center"/>
    </xf>
    <xf numFmtId="175" fontId="11" fillId="28" borderId="13" xfId="33" applyNumberFormat="1" applyFont="1" applyFill="1" applyBorder="1" applyAlignment="1">
      <alignment horizontal="center" vertical="center" wrapText="1"/>
    </xf>
    <xf numFmtId="175" fontId="11" fillId="28" borderId="19" xfId="47" applyNumberFormat="1" applyFont="1" applyFill="1" applyBorder="1" applyAlignment="1">
      <alignment horizontal="center" vertical="center" wrapText="1"/>
    </xf>
    <xf numFmtId="175" fontId="11" fillId="25" borderId="13" xfId="33" applyNumberFormat="1" applyFont="1" applyFill="1" applyBorder="1" applyAlignment="1">
      <alignment horizontal="center" vertical="center" wrapText="1"/>
    </xf>
    <xf numFmtId="175" fontId="11" fillId="25" borderId="19" xfId="33" applyNumberFormat="1" applyFont="1" applyFill="1" applyBorder="1" applyAlignment="1">
      <alignment horizontal="center" vertical="center" wrapText="1"/>
    </xf>
    <xf numFmtId="175" fontId="11" fillId="28" borderId="19" xfId="33" applyNumberFormat="1" applyFont="1" applyFill="1" applyBorder="1" applyAlignment="1">
      <alignment horizontal="center" vertical="center" wrapText="1"/>
    </xf>
    <xf numFmtId="175" fontId="11" fillId="25" borderId="14" xfId="33" applyNumberFormat="1" applyFont="1" applyFill="1" applyBorder="1" applyAlignment="1">
      <alignment horizontal="center" vertical="center" wrapText="1"/>
    </xf>
    <xf numFmtId="175" fontId="11" fillId="25" borderId="20" xfId="33" applyNumberFormat="1" applyFont="1" applyFill="1" applyBorder="1" applyAlignment="1">
      <alignment horizontal="center" vertical="center" wrapText="1"/>
    </xf>
    <xf numFmtId="165" fontId="11" fillId="28" borderId="14" xfId="45" applyFont="1" applyFill="1" applyBorder="1" applyAlignment="1">
      <alignment horizontal="center" vertical="center" wrapText="1"/>
    </xf>
    <xf numFmtId="165" fontId="11" fillId="28" borderId="20" xfId="45" applyFont="1" applyFill="1" applyBorder="1" applyAlignment="1">
      <alignment horizontal="center" vertical="center" wrapText="1"/>
    </xf>
    <xf numFmtId="0" fontId="10" fillId="24" borderId="0" xfId="33" applyFont="1" applyFill="1" applyAlignment="1" applyProtection="1">
      <alignment vertical="center"/>
    </xf>
    <xf numFmtId="0" fontId="3" fillId="24" borderId="0" xfId="36" applyFont="1" applyFill="1" applyAlignment="1">
      <alignment wrapText="1"/>
    </xf>
    <xf numFmtId="0" fontId="36" fillId="24" borderId="0" xfId="36" applyFont="1" applyFill="1" applyAlignment="1">
      <alignment vertical="top" wrapText="1"/>
    </xf>
    <xf numFmtId="165" fontId="2" fillId="24" borderId="0" xfId="0" applyNumberFormat="1" applyFont="1" applyFill="1" applyAlignment="1">
      <alignment vertical="center"/>
    </xf>
    <xf numFmtId="165" fontId="3" fillId="25" borderId="14" xfId="45" applyNumberFormat="1" applyFont="1" applyFill="1" applyBorder="1" applyAlignment="1">
      <alignment vertical="center" wrapText="1"/>
    </xf>
    <xf numFmtId="0" fontId="2" fillId="24" borderId="0" xfId="0" applyFont="1" applyFill="1" applyAlignment="1">
      <alignment horizontal="center" vertical="center"/>
    </xf>
    <xf numFmtId="0" fontId="1" fillId="24" borderId="0" xfId="0" applyFont="1" applyFill="1"/>
    <xf numFmtId="0" fontId="43" fillId="26" borderId="13" xfId="33" applyFont="1" applyFill="1" applyBorder="1" applyAlignment="1">
      <alignment horizontal="center" vertical="center"/>
    </xf>
    <xf numFmtId="0" fontId="43" fillId="26" borderId="14" xfId="33" applyFont="1" applyFill="1" applyBorder="1" applyAlignment="1">
      <alignment horizontal="center" vertical="center"/>
    </xf>
    <xf numFmtId="4" fontId="6" fillId="27" borderId="13" xfId="33" applyNumberFormat="1" applyFont="1" applyFill="1" applyBorder="1" applyAlignment="1">
      <alignment horizontal="center" vertical="center" wrapText="1"/>
    </xf>
    <xf numFmtId="169" fontId="11" fillId="27" borderId="13" xfId="33" applyNumberFormat="1" applyFont="1" applyFill="1" applyBorder="1" applyAlignment="1">
      <alignment horizontal="center" vertical="center" wrapText="1"/>
    </xf>
    <xf numFmtId="168" fontId="11" fillId="24" borderId="0" xfId="0" applyNumberFormat="1" applyFont="1" applyFill="1"/>
    <xf numFmtId="0" fontId="10" fillId="0" borderId="0" xfId="33" applyFont="1" applyFill="1" applyAlignment="1" applyProtection="1">
      <alignment horizontal="left" vertical="center"/>
    </xf>
    <xf numFmtId="0" fontId="10" fillId="0" borderId="0" xfId="0" applyFont="1" applyFill="1" applyProtection="1"/>
    <xf numFmtId="0" fontId="10" fillId="0" borderId="0" xfId="33" applyFont="1" applyFill="1" applyAlignment="1">
      <alignment horizontal="left" vertical="center"/>
    </xf>
    <xf numFmtId="166" fontId="10" fillId="0" borderId="0" xfId="47" applyNumberFormat="1" applyFont="1" applyFill="1" applyBorder="1" applyAlignment="1" applyProtection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Border="1" applyProtection="1"/>
    <xf numFmtId="0" fontId="11" fillId="28" borderId="25" xfId="33" applyFont="1" applyFill="1" applyBorder="1" applyAlignment="1">
      <alignment horizontal="center" vertical="center" wrapText="1"/>
    </xf>
    <xf numFmtId="168" fontId="11" fillId="28" borderId="26" xfId="47" applyNumberFormat="1" applyFont="1" applyFill="1" applyBorder="1" applyAlignment="1">
      <alignment horizontal="center" vertical="center" wrapText="1"/>
    </xf>
    <xf numFmtId="168" fontId="11" fillId="25" borderId="26" xfId="47" applyNumberFormat="1" applyFont="1" applyFill="1" applyBorder="1" applyAlignment="1">
      <alignment horizontal="center" vertical="center" wrapText="1"/>
    </xf>
    <xf numFmtId="0" fontId="11" fillId="28" borderId="25" xfId="33" applyFont="1" applyFill="1" applyBorder="1" applyAlignment="1" applyProtection="1">
      <alignment horizontal="center" vertical="center" wrapText="1"/>
    </xf>
    <xf numFmtId="168" fontId="11" fillId="25" borderId="26" xfId="47" applyNumberFormat="1" applyFont="1" applyFill="1" applyBorder="1" applyAlignment="1" applyProtection="1">
      <alignment horizontal="center" vertical="center"/>
    </xf>
    <xf numFmtId="168" fontId="11" fillId="25" borderId="26" xfId="47" applyNumberFormat="1" applyFont="1" applyFill="1" applyBorder="1" applyAlignment="1" applyProtection="1">
      <alignment horizontal="center" vertical="center" wrapText="1"/>
    </xf>
    <xf numFmtId="168" fontId="11" fillId="28" borderId="26" xfId="47" applyNumberFormat="1" applyFont="1" applyFill="1" applyBorder="1" applyAlignment="1" applyProtection="1">
      <alignment horizontal="center" vertical="center" wrapText="1"/>
    </xf>
    <xf numFmtId="165" fontId="11" fillId="28" borderId="26" xfId="47" applyFont="1" applyFill="1" applyBorder="1" applyAlignment="1" applyProtection="1">
      <alignment vertical="center"/>
    </xf>
    <xf numFmtId="165" fontId="11" fillId="28" borderId="27" xfId="47" applyFont="1" applyFill="1" applyBorder="1" applyAlignment="1" applyProtection="1">
      <alignment horizontal="center" vertical="center"/>
    </xf>
    <xf numFmtId="165" fontId="6" fillId="27" borderId="14" xfId="45" applyFont="1" applyFill="1" applyBorder="1" applyAlignment="1">
      <alignment vertical="center"/>
    </xf>
    <xf numFmtId="49" fontId="3" fillId="28" borderId="12" xfId="33" applyNumberFormat="1" applyFont="1" applyFill="1" applyBorder="1" applyAlignment="1">
      <alignment horizontal="center" vertical="center"/>
    </xf>
    <xf numFmtId="0" fontId="43" fillId="26" borderId="13" xfId="33" applyFont="1" applyFill="1" applyBorder="1" applyAlignment="1">
      <alignment horizontal="center" vertical="center" wrapText="1"/>
    </xf>
    <xf numFmtId="2" fontId="1" fillId="24" borderId="0" xfId="0" applyNumberFormat="1" applyFont="1" applyFill="1" applyAlignment="1">
      <alignment vertical="center"/>
    </xf>
    <xf numFmtId="176" fontId="9" fillId="24" borderId="0" xfId="45" applyNumberFormat="1" applyFont="1" applyFill="1"/>
    <xf numFmtId="0" fontId="11" fillId="28" borderId="12" xfId="71" applyFont="1" applyFill="1" applyBorder="1" applyAlignment="1">
      <alignment vertical="center"/>
    </xf>
    <xf numFmtId="0" fontId="10" fillId="0" borderId="0" xfId="71" applyFont="1" applyFill="1" applyBorder="1" applyAlignment="1">
      <alignment vertical="top" wrapText="1"/>
    </xf>
    <xf numFmtId="0" fontId="1" fillId="0" borderId="0" xfId="71" applyFont="1" applyBorder="1"/>
    <xf numFmtId="0" fontId="1" fillId="0" borderId="0" xfId="71" applyFont="1"/>
    <xf numFmtId="0" fontId="10" fillId="0" borderId="0" xfId="71" applyFont="1" applyFill="1" applyAlignment="1">
      <alignment vertical="top" wrapText="1"/>
    </xf>
    <xf numFmtId="0" fontId="10" fillId="0" borderId="0" xfId="71" applyFont="1" applyFill="1" applyAlignment="1">
      <alignment horizontal="left" vertical="top"/>
    </xf>
    <xf numFmtId="0" fontId="1" fillId="0" borderId="0" xfId="71" applyFont="1" applyAlignment="1">
      <alignment horizontal="left"/>
    </xf>
    <xf numFmtId="0" fontId="61" fillId="0" borderId="0" xfId="71" applyFont="1" applyFill="1" applyAlignment="1">
      <alignment horizontal="left" vertical="center" wrapText="1"/>
    </xf>
    <xf numFmtId="0" fontId="10" fillId="0" borderId="0" xfId="71" applyFont="1" applyFill="1" applyAlignment="1">
      <alignment vertical="top"/>
    </xf>
    <xf numFmtId="0" fontId="10" fillId="0" borderId="0" xfId="71" applyFont="1" applyFill="1" applyAlignment="1">
      <alignment horizontal="left" vertical="center" wrapText="1"/>
    </xf>
    <xf numFmtId="0" fontId="10" fillId="24" borderId="0" xfId="33" applyFont="1" applyFill="1" applyAlignment="1" applyProtection="1">
      <alignment vertical="center" wrapText="1"/>
    </xf>
    <xf numFmtId="166" fontId="10" fillId="24" borderId="0" xfId="47" applyNumberFormat="1" applyFont="1" applyFill="1" applyBorder="1" applyAlignment="1" applyProtection="1">
      <alignment horizontal="left" vertical="center" wrapText="1"/>
    </xf>
    <xf numFmtId="0" fontId="10" fillId="24" borderId="0" xfId="33" applyFont="1" applyFill="1" applyAlignment="1" applyProtection="1">
      <alignment horizontal="left" vertical="center" wrapText="1"/>
    </xf>
    <xf numFmtId="0" fontId="10" fillId="24" borderId="0" xfId="0" applyFont="1" applyFill="1" applyBorder="1" applyAlignment="1" applyProtection="1">
      <alignment wrapText="1"/>
    </xf>
    <xf numFmtId="0" fontId="10" fillId="24" borderId="0" xfId="0" applyFont="1" applyFill="1" applyAlignment="1" applyProtection="1">
      <alignment wrapText="1"/>
    </xf>
    <xf numFmtId="0" fontId="1" fillId="0" borderId="0" xfId="71" applyFont="1" applyBorder="1" applyAlignment="1">
      <alignment vertical="top"/>
    </xf>
    <xf numFmtId="0" fontId="1" fillId="0" borderId="0" xfId="71" applyFont="1" applyAlignment="1">
      <alignment vertical="top"/>
    </xf>
    <xf numFmtId="0" fontId="10" fillId="0" borderId="0" xfId="71" applyFont="1" applyFill="1" applyBorder="1" applyAlignment="1">
      <alignment vertical="center" wrapText="1"/>
    </xf>
    <xf numFmtId="0" fontId="1" fillId="0" borderId="0" xfId="71" applyFont="1" applyAlignment="1">
      <alignment vertical="center"/>
    </xf>
    <xf numFmtId="0" fontId="10" fillId="0" borderId="0" xfId="71" applyFont="1" applyFill="1" applyAlignment="1">
      <alignment vertical="center" wrapText="1"/>
    </xf>
    <xf numFmtId="0" fontId="61" fillId="0" borderId="0" xfId="71" applyFont="1" applyFill="1" applyBorder="1" applyAlignment="1">
      <alignment vertical="center"/>
    </xf>
    <xf numFmtId="0" fontId="10" fillId="0" borderId="0" xfId="71" applyFont="1" applyFill="1" applyBorder="1" applyAlignment="1">
      <alignment horizontal="left" vertical="center" wrapText="1"/>
    </xf>
    <xf numFmtId="0" fontId="1" fillId="0" borderId="0" xfId="71" applyFont="1" applyBorder="1" applyAlignment="1">
      <alignment vertical="center"/>
    </xf>
    <xf numFmtId="0" fontId="1" fillId="0" borderId="0" xfId="71" applyFont="1" applyFill="1" applyAlignment="1">
      <alignment vertical="center" wrapText="1"/>
    </xf>
    <xf numFmtId="0" fontId="1" fillId="0" borderId="0" xfId="71" applyFont="1" applyFill="1" applyAlignment="1">
      <alignment vertical="center"/>
    </xf>
    <xf numFmtId="0" fontId="10" fillId="0" borderId="0" xfId="71" applyFont="1" applyBorder="1" applyAlignment="1">
      <alignment vertical="center"/>
    </xf>
    <xf numFmtId="0" fontId="10" fillId="0" borderId="0" xfId="71" applyFont="1" applyAlignment="1">
      <alignment vertical="center"/>
    </xf>
    <xf numFmtId="0" fontId="10" fillId="0" borderId="0" xfId="71" applyFont="1" applyAlignment="1">
      <alignment horizontal="left"/>
    </xf>
    <xf numFmtId="0" fontId="32" fillId="0" borderId="0" xfId="71" applyFont="1" applyFill="1" applyBorder="1" applyAlignment="1">
      <alignment vertical="top"/>
    </xf>
    <xf numFmtId="0" fontId="10" fillId="0" borderId="0" xfId="71" quotePrefix="1" applyFont="1" applyAlignment="1">
      <alignment horizontal="left" vertical="top"/>
    </xf>
    <xf numFmtId="0" fontId="10" fillId="0" borderId="0" xfId="71" applyFont="1" applyAlignment="1">
      <alignment vertical="top"/>
    </xf>
    <xf numFmtId="37" fontId="10" fillId="0" borderId="0" xfId="71" applyNumberFormat="1" applyFont="1" applyAlignment="1">
      <alignment vertical="top"/>
    </xf>
    <xf numFmtId="0" fontId="10" fillId="0" borderId="0" xfId="71" applyFont="1" applyBorder="1" applyAlignment="1">
      <alignment vertical="top"/>
    </xf>
    <xf numFmtId="3" fontId="10" fillId="0" borderId="0" xfId="71" applyNumberFormat="1" applyFont="1" applyAlignment="1">
      <alignment vertical="top"/>
    </xf>
    <xf numFmtId="0" fontId="42" fillId="24" borderId="0" xfId="33" applyFont="1" applyFill="1" applyBorder="1" applyAlignment="1" applyProtection="1">
      <alignment vertical="center"/>
    </xf>
    <xf numFmtId="0" fontId="11" fillId="28" borderId="12" xfId="33" applyFont="1" applyFill="1" applyBorder="1" applyAlignment="1">
      <alignment horizontal="left" vertical="center" indent="1"/>
    </xf>
    <xf numFmtId="0" fontId="11" fillId="28" borderId="12" xfId="33" applyFont="1" applyFill="1" applyBorder="1" applyAlignment="1">
      <alignment horizontal="left" vertical="center" wrapText="1" indent="1"/>
    </xf>
    <xf numFmtId="0" fontId="11" fillId="28" borderId="18" xfId="33" applyFont="1" applyFill="1" applyBorder="1" applyAlignment="1">
      <alignment horizontal="left" vertical="center" indent="1"/>
    </xf>
    <xf numFmtId="0" fontId="1" fillId="0" borderId="0" xfId="71" applyFont="1" applyFill="1"/>
    <xf numFmtId="0" fontId="62" fillId="0" borderId="0" xfId="71" applyFont="1" applyFill="1" applyAlignment="1">
      <alignment vertical="center" wrapText="1"/>
    </xf>
    <xf numFmtId="0" fontId="63" fillId="0" borderId="0" xfId="71" applyFont="1" applyFill="1" applyAlignment="1">
      <alignment vertical="center" wrapText="1"/>
    </xf>
    <xf numFmtId="0" fontId="38" fillId="0" borderId="0" xfId="71" applyFont="1" applyFill="1" applyAlignment="1">
      <alignment horizontal="left"/>
    </xf>
    <xf numFmtId="0" fontId="1" fillId="0" borderId="0" xfId="71" applyFont="1" applyFill="1" applyAlignment="1">
      <alignment horizontal="left"/>
    </xf>
    <xf numFmtId="0" fontId="55" fillId="26" borderId="28" xfId="0" applyFont="1" applyFill="1" applyBorder="1" applyAlignment="1">
      <alignment horizontal="center" vertical="center" wrapText="1"/>
    </xf>
    <xf numFmtId="0" fontId="55" fillId="26" borderId="29" xfId="0" applyFont="1" applyFill="1" applyBorder="1" applyAlignment="1">
      <alignment horizontal="center" vertical="center" wrapText="1"/>
    </xf>
    <xf numFmtId="0" fontId="55" fillId="26" borderId="30" xfId="0" applyFont="1" applyFill="1" applyBorder="1" applyAlignment="1">
      <alignment horizontal="center" vertical="center" wrapText="1"/>
    </xf>
    <xf numFmtId="165" fontId="3" fillId="25" borderId="31" xfId="45" applyFont="1" applyFill="1" applyBorder="1" applyAlignment="1">
      <alignment vertical="center" wrapText="1"/>
    </xf>
    <xf numFmtId="167" fontId="3" fillId="28" borderId="31" xfId="45" applyNumberFormat="1" applyFont="1" applyFill="1" applyBorder="1" applyAlignment="1">
      <alignment vertical="center" wrapText="1"/>
    </xf>
    <xf numFmtId="166" fontId="3" fillId="25" borderId="31" xfId="45" applyNumberFormat="1" applyFont="1" applyFill="1" applyBorder="1" applyAlignment="1">
      <alignment vertical="center" wrapText="1"/>
    </xf>
    <xf numFmtId="165" fontId="3" fillId="25" borderId="32" xfId="45" applyNumberFormat="1" applyFont="1" applyFill="1" applyBorder="1" applyAlignment="1">
      <alignment vertical="center" wrapText="1"/>
    </xf>
    <xf numFmtId="49" fontId="1" fillId="28" borderId="18" xfId="33" applyNumberFormat="1" applyFont="1" applyFill="1" applyBorder="1" applyAlignment="1">
      <alignment horizontal="center" vertical="center"/>
    </xf>
    <xf numFmtId="0" fontId="47" fillId="24" borderId="0" xfId="70" applyFont="1" applyFill="1" applyBorder="1" applyAlignment="1" applyProtection="1">
      <alignment horizontal="right" vertical="center"/>
    </xf>
    <xf numFmtId="168" fontId="6" fillId="27" borderId="13" xfId="33" applyNumberFormat="1" applyFont="1" applyFill="1" applyBorder="1" applyAlignment="1">
      <alignment horizontal="center" vertical="center"/>
    </xf>
    <xf numFmtId="0" fontId="42" fillId="24" borderId="0" xfId="0" applyFont="1" applyFill="1" applyAlignment="1" applyProtection="1">
      <alignment vertical="center"/>
    </xf>
    <xf numFmtId="0" fontId="11" fillId="0" borderId="0" xfId="0" applyFont="1" applyFill="1" applyAlignment="1">
      <alignment vertical="center"/>
    </xf>
    <xf numFmtId="166" fontId="9" fillId="24" borderId="0" xfId="45" applyNumberFormat="1" applyFont="1" applyFill="1" applyAlignment="1">
      <alignment vertical="center"/>
    </xf>
    <xf numFmtId="166" fontId="2" fillId="24" borderId="0" xfId="0" applyNumberFormat="1" applyFont="1" applyFill="1" applyAlignment="1">
      <alignment vertical="center"/>
    </xf>
    <xf numFmtId="166" fontId="9" fillId="24" borderId="0" xfId="0" applyNumberFormat="1" applyFont="1" applyFill="1" applyAlignment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Alignment="1" applyProtection="1">
      <alignment vertical="center"/>
    </xf>
    <xf numFmtId="0" fontId="11" fillId="28" borderId="12" xfId="33" applyFont="1" applyFill="1" applyBorder="1" applyAlignment="1">
      <alignment horizontal="left" vertical="center" textRotation="180" wrapText="1"/>
    </xf>
    <xf numFmtId="0" fontId="1" fillId="28" borderId="18" xfId="0" applyFont="1" applyFill="1" applyBorder="1" applyAlignment="1">
      <alignment horizontal="center" vertical="center" wrapText="1"/>
    </xf>
    <xf numFmtId="0" fontId="43" fillId="26" borderId="13" xfId="33" applyFont="1" applyFill="1" applyBorder="1" applyAlignment="1">
      <alignment horizontal="center" vertical="center"/>
    </xf>
    <xf numFmtId="0" fontId="43" fillId="26" borderId="14" xfId="33" applyFont="1" applyFill="1" applyBorder="1" applyAlignment="1">
      <alignment horizontal="center" vertical="center"/>
    </xf>
    <xf numFmtId="0" fontId="60" fillId="24" borderId="0" xfId="70" applyFill="1" applyBorder="1" applyAlignment="1" applyProtection="1">
      <alignment horizontal="right" vertical="center"/>
    </xf>
    <xf numFmtId="0" fontId="47" fillId="24" borderId="0" xfId="70" applyFont="1" applyFill="1" applyBorder="1" applyAlignment="1" applyProtection="1">
      <alignment vertical="center"/>
    </xf>
    <xf numFmtId="0" fontId="2" fillId="24" borderId="0" xfId="0" applyFont="1" applyFill="1" applyAlignment="1" applyProtection="1">
      <alignment vertical="center"/>
    </xf>
    <xf numFmtId="0" fontId="2" fillId="24" borderId="0" xfId="0" applyFont="1" applyFill="1" applyBorder="1" applyAlignment="1" applyProtection="1">
      <alignment vertical="center"/>
    </xf>
    <xf numFmtId="0" fontId="3" fillId="0" borderId="0" xfId="0" applyFont="1" applyFill="1"/>
    <xf numFmtId="0" fontId="0" fillId="0" borderId="0" xfId="0" applyFill="1"/>
    <xf numFmtId="0" fontId="2" fillId="0" borderId="0" xfId="34" applyFont="1" applyFill="1" applyAlignment="1">
      <alignment vertical="center"/>
    </xf>
    <xf numFmtId="0" fontId="47" fillId="0" borderId="0" xfId="0" applyFont="1" applyFill="1" applyBorder="1" applyAlignment="1">
      <alignment horizontal="right" vertical="center"/>
    </xf>
    <xf numFmtId="0" fontId="9" fillId="0" borderId="0" xfId="34" applyFont="1" applyFill="1" applyAlignment="1">
      <alignment vertical="center"/>
    </xf>
    <xf numFmtId="0" fontId="8" fillId="0" borderId="0" xfId="34" applyFont="1" applyFill="1" applyAlignment="1">
      <alignment vertical="center"/>
    </xf>
    <xf numFmtId="0" fontId="5" fillId="0" borderId="0" xfId="34" applyFont="1" applyFill="1" applyAlignment="1">
      <alignment vertical="center"/>
    </xf>
    <xf numFmtId="0" fontId="2" fillId="0" borderId="0" xfId="34" applyFont="1" applyFill="1"/>
    <xf numFmtId="0" fontId="1" fillId="0" borderId="0" xfId="0" applyFont="1" applyFill="1"/>
    <xf numFmtId="167" fontId="6" fillId="0" borderId="13" xfId="33" applyNumberFormat="1" applyFont="1" applyFill="1" applyBorder="1" applyAlignment="1">
      <alignment vertical="center"/>
    </xf>
    <xf numFmtId="0" fontId="43" fillId="26" borderId="13" xfId="33" applyFont="1" applyFill="1" applyBorder="1" applyAlignment="1">
      <alignment horizontal="center" vertical="center" wrapText="1"/>
    </xf>
    <xf numFmtId="167" fontId="11" fillId="25" borderId="13" xfId="33" applyNumberFormat="1" applyFont="1" applyFill="1" applyBorder="1" applyAlignment="1">
      <alignment horizontal="center" vertical="center" wrapText="1"/>
    </xf>
    <xf numFmtId="171" fontId="11" fillId="25" borderId="13" xfId="33" applyNumberFormat="1" applyFont="1" applyFill="1" applyBorder="1" applyAlignment="1">
      <alignment horizontal="center" vertical="center" wrapText="1"/>
    </xf>
    <xf numFmtId="177" fontId="11" fillId="25" borderId="14" xfId="33" applyNumberFormat="1" applyFont="1" applyFill="1" applyBorder="1" applyAlignment="1">
      <alignment horizontal="center" vertical="center" wrapText="1"/>
    </xf>
    <xf numFmtId="167" fontId="11" fillId="25" borderId="19" xfId="33" applyNumberFormat="1" applyFont="1" applyFill="1" applyBorder="1" applyAlignment="1">
      <alignment horizontal="center" vertical="center" wrapText="1"/>
    </xf>
    <xf numFmtId="171" fontId="11" fillId="25" borderId="19" xfId="33" applyNumberFormat="1" applyFont="1" applyFill="1" applyBorder="1" applyAlignment="1">
      <alignment horizontal="center" vertical="center" wrapText="1"/>
    </xf>
    <xf numFmtId="167" fontId="11" fillId="25" borderId="20" xfId="33" applyNumberFormat="1" applyFont="1" applyFill="1" applyBorder="1" applyAlignment="1">
      <alignment horizontal="center" vertical="center" wrapText="1"/>
    </xf>
    <xf numFmtId="165" fontId="11" fillId="28" borderId="26" xfId="47" applyFont="1" applyFill="1" applyBorder="1" applyAlignment="1">
      <alignment horizontal="center" vertical="center" wrapText="1"/>
    </xf>
    <xf numFmtId="165" fontId="11" fillId="25" borderId="27" xfId="47" applyFont="1" applyFill="1" applyBorder="1" applyAlignment="1">
      <alignment horizontal="center" vertical="center" wrapText="1"/>
    </xf>
    <xf numFmtId="165" fontId="11" fillId="28" borderId="19" xfId="47" applyFont="1" applyFill="1" applyBorder="1" applyAlignment="1">
      <alignment horizontal="center" vertical="center" wrapText="1"/>
    </xf>
    <xf numFmtId="165" fontId="11" fillId="25" borderId="20" xfId="47" applyFont="1" applyFill="1" applyBorder="1" applyAlignment="1">
      <alignment horizontal="center" vertical="center" wrapText="1"/>
    </xf>
    <xf numFmtId="166" fontId="6" fillId="0" borderId="24" xfId="47" applyNumberFormat="1" applyFont="1" applyFill="1" applyBorder="1" applyAlignment="1">
      <alignment horizontal="center" vertical="center"/>
    </xf>
    <xf numFmtId="166" fontId="11" fillId="29" borderId="13" xfId="47" applyNumberFormat="1" applyFont="1" applyFill="1" applyBorder="1" applyAlignment="1">
      <alignment horizontal="center" vertical="center"/>
    </xf>
    <xf numFmtId="166" fontId="11" fillId="29" borderId="14" xfId="47" applyNumberFormat="1" applyFont="1" applyFill="1" applyBorder="1" applyAlignment="1">
      <alignment horizontal="center" vertical="center"/>
    </xf>
    <xf numFmtId="0" fontId="43" fillId="26" borderId="13" xfId="33" applyFont="1" applyFill="1" applyBorder="1" applyAlignment="1">
      <alignment horizontal="center" vertical="center"/>
    </xf>
    <xf numFmtId="0" fontId="43" fillId="26" borderId="14" xfId="33" applyFont="1" applyFill="1" applyBorder="1" applyAlignment="1">
      <alignment horizontal="center" vertical="center"/>
    </xf>
    <xf numFmtId="166" fontId="11" fillId="25" borderId="26" xfId="47" applyNumberFormat="1" applyFont="1" applyFill="1" applyBorder="1" applyAlignment="1">
      <alignment horizontal="center" vertical="center" wrapText="1"/>
    </xf>
    <xf numFmtId="166" fontId="11" fillId="25" borderId="19" xfId="47" applyNumberFormat="1" applyFont="1" applyFill="1" applyBorder="1" applyAlignment="1">
      <alignment horizontal="center" vertical="center" wrapText="1"/>
    </xf>
    <xf numFmtId="165" fontId="11" fillId="25" borderId="13" xfId="47" applyFont="1" applyFill="1" applyBorder="1" applyAlignment="1">
      <alignment horizontal="center" vertical="center" wrapText="1"/>
    </xf>
    <xf numFmtId="165" fontId="11" fillId="28" borderId="13" xfId="47" applyFont="1" applyFill="1" applyBorder="1" applyAlignment="1">
      <alignment horizontal="center" vertical="center" wrapText="1"/>
    </xf>
    <xf numFmtId="165" fontId="11" fillId="25" borderId="14" xfId="47" applyFont="1" applyFill="1" applyBorder="1" applyAlignment="1">
      <alignment horizontal="center" vertical="center" wrapText="1"/>
    </xf>
    <xf numFmtId="173" fontId="11" fillId="25" borderId="13" xfId="47" applyNumberFormat="1" applyFont="1" applyFill="1" applyBorder="1" applyAlignment="1">
      <alignment horizontal="center" vertical="center"/>
    </xf>
    <xf numFmtId="178" fontId="11" fillId="25" borderId="13" xfId="47" applyNumberFormat="1" applyFont="1" applyFill="1" applyBorder="1" applyAlignment="1">
      <alignment horizontal="center" vertical="center" wrapText="1"/>
    </xf>
    <xf numFmtId="179" fontId="11" fillId="28" borderId="13" xfId="47" applyNumberFormat="1" applyFont="1" applyFill="1" applyBorder="1" applyAlignment="1">
      <alignment horizontal="center" vertical="center" wrapText="1"/>
    </xf>
    <xf numFmtId="178" fontId="11" fillId="28" borderId="13" xfId="47" applyNumberFormat="1" applyFont="1" applyFill="1" applyBorder="1" applyAlignment="1">
      <alignment horizontal="center" vertical="center" wrapText="1"/>
    </xf>
    <xf numFmtId="179" fontId="11" fillId="25" borderId="13" xfId="47" applyNumberFormat="1" applyFont="1" applyFill="1" applyBorder="1" applyAlignment="1">
      <alignment horizontal="center" vertical="center" wrapText="1"/>
    </xf>
    <xf numFmtId="178" fontId="11" fillId="25" borderId="14" xfId="47" applyNumberFormat="1" applyFont="1" applyFill="1" applyBorder="1" applyAlignment="1">
      <alignment horizontal="center" vertical="center" wrapText="1"/>
    </xf>
    <xf numFmtId="173" fontId="11" fillId="25" borderId="26" xfId="47" applyNumberFormat="1" applyFont="1" applyFill="1" applyBorder="1" applyAlignment="1">
      <alignment horizontal="center" vertical="center"/>
    </xf>
    <xf numFmtId="178" fontId="11" fillId="25" borderId="26" xfId="47" applyNumberFormat="1" applyFont="1" applyFill="1" applyBorder="1" applyAlignment="1">
      <alignment horizontal="center" vertical="center" wrapText="1"/>
    </xf>
    <xf numFmtId="179" fontId="11" fillId="28" borderId="26" xfId="47" applyNumberFormat="1" applyFont="1" applyFill="1" applyBorder="1" applyAlignment="1">
      <alignment horizontal="center" vertical="center" wrapText="1"/>
    </xf>
    <xf numFmtId="178" fontId="11" fillId="28" borderId="26" xfId="47" applyNumberFormat="1" applyFont="1" applyFill="1" applyBorder="1" applyAlignment="1">
      <alignment horizontal="center" vertical="center" wrapText="1"/>
    </xf>
    <xf numFmtId="179" fontId="11" fillId="25" borderId="26" xfId="47" applyNumberFormat="1" applyFont="1" applyFill="1" applyBorder="1" applyAlignment="1">
      <alignment horizontal="center" vertical="center" wrapText="1"/>
    </xf>
    <xf numFmtId="178" fontId="11" fillId="25" borderId="27" xfId="47" applyNumberFormat="1" applyFont="1" applyFill="1" applyBorder="1" applyAlignment="1">
      <alignment horizontal="center" vertical="center" wrapText="1"/>
    </xf>
    <xf numFmtId="173" fontId="11" fillId="25" borderId="19" xfId="47" applyNumberFormat="1" applyFont="1" applyFill="1" applyBorder="1" applyAlignment="1">
      <alignment horizontal="center" vertical="center"/>
    </xf>
    <xf numFmtId="178" fontId="11" fillId="25" borderId="19" xfId="47" applyNumberFormat="1" applyFont="1" applyFill="1" applyBorder="1" applyAlignment="1">
      <alignment horizontal="center" vertical="center" wrapText="1"/>
    </xf>
    <xf numFmtId="179" fontId="11" fillId="28" borderId="19" xfId="47" applyNumberFormat="1" applyFont="1" applyFill="1" applyBorder="1" applyAlignment="1">
      <alignment horizontal="center" vertical="center" wrapText="1"/>
    </xf>
    <xf numFmtId="178" fontId="11" fillId="28" borderId="19" xfId="47" applyNumberFormat="1" applyFont="1" applyFill="1" applyBorder="1" applyAlignment="1">
      <alignment horizontal="center" vertical="center" wrapText="1"/>
    </xf>
    <xf numFmtId="179" fontId="11" fillId="25" borderId="19" xfId="47" applyNumberFormat="1" applyFont="1" applyFill="1" applyBorder="1" applyAlignment="1">
      <alignment horizontal="center" vertical="center" wrapText="1"/>
    </xf>
    <xf numFmtId="178" fontId="11" fillId="25" borderId="20" xfId="47" applyNumberFormat="1" applyFont="1" applyFill="1" applyBorder="1" applyAlignment="1">
      <alignment horizontal="center" vertical="center" wrapText="1"/>
    </xf>
    <xf numFmtId="43" fontId="11" fillId="28" borderId="13" xfId="47" applyNumberFormat="1" applyFont="1" applyFill="1" applyBorder="1" applyAlignment="1" applyProtection="1">
      <alignment horizontal="center" vertical="center" wrapText="1"/>
    </xf>
    <xf numFmtId="43" fontId="11" fillId="28" borderId="13" xfId="47" applyNumberFormat="1" applyFont="1" applyFill="1" applyBorder="1" applyAlignment="1" applyProtection="1">
      <alignment vertical="center"/>
    </xf>
    <xf numFmtId="43" fontId="11" fillId="28" borderId="14" xfId="47" applyNumberFormat="1" applyFont="1" applyFill="1" applyBorder="1" applyAlignment="1" applyProtection="1">
      <alignment horizontal="center" vertical="center"/>
    </xf>
    <xf numFmtId="173" fontId="11" fillId="25" borderId="26" xfId="47" applyNumberFormat="1" applyFont="1" applyFill="1" applyBorder="1" applyAlignment="1" applyProtection="1">
      <alignment horizontal="center" vertical="center"/>
    </xf>
    <xf numFmtId="179" fontId="11" fillId="25" borderId="26" xfId="47" applyNumberFormat="1" applyFont="1" applyFill="1" applyBorder="1" applyAlignment="1" applyProtection="1">
      <alignment horizontal="center" vertical="center" wrapText="1"/>
    </xf>
    <xf numFmtId="43" fontId="11" fillId="28" borderId="26" xfId="47" applyNumberFormat="1" applyFont="1" applyFill="1" applyBorder="1" applyAlignment="1" applyProtection="1">
      <alignment horizontal="center" vertical="center" wrapText="1"/>
    </xf>
    <xf numFmtId="43" fontId="11" fillId="28" borderId="26" xfId="47" applyNumberFormat="1" applyFont="1" applyFill="1" applyBorder="1" applyAlignment="1" applyProtection="1">
      <alignment vertical="center"/>
    </xf>
    <xf numFmtId="43" fontId="11" fillId="28" borderId="27" xfId="47" applyNumberFormat="1" applyFont="1" applyFill="1" applyBorder="1" applyAlignment="1" applyProtection="1">
      <alignment horizontal="center" vertical="center"/>
    </xf>
    <xf numFmtId="173" fontId="11" fillId="25" borderId="19" xfId="47" applyNumberFormat="1" applyFont="1" applyFill="1" applyBorder="1" applyAlignment="1" applyProtection="1">
      <alignment horizontal="center" vertical="center"/>
    </xf>
    <xf numFmtId="179" fontId="11" fillId="25" borderId="19" xfId="47" applyNumberFormat="1" applyFont="1" applyFill="1" applyBorder="1" applyAlignment="1" applyProtection="1">
      <alignment horizontal="center" vertical="center" wrapText="1"/>
    </xf>
    <xf numFmtId="43" fontId="11" fillId="28" borderId="19" xfId="47" applyNumberFormat="1" applyFont="1" applyFill="1" applyBorder="1" applyAlignment="1" applyProtection="1">
      <alignment horizontal="center" vertical="center" wrapText="1"/>
    </xf>
    <xf numFmtId="43" fontId="11" fillId="28" borderId="19" xfId="47" applyNumberFormat="1" applyFont="1" applyFill="1" applyBorder="1" applyAlignment="1" applyProtection="1">
      <alignment vertical="center"/>
    </xf>
    <xf numFmtId="43" fontId="11" fillId="28" borderId="20" xfId="47" applyNumberFormat="1" applyFont="1" applyFill="1" applyBorder="1" applyAlignment="1" applyProtection="1">
      <alignment horizontal="center" vertical="center"/>
    </xf>
    <xf numFmtId="179" fontId="6" fillId="27" borderId="13" xfId="33" applyNumberFormat="1" applyFont="1" applyFill="1" applyBorder="1" applyAlignment="1">
      <alignment horizontal="center" vertical="center"/>
    </xf>
    <xf numFmtId="179" fontId="11" fillId="28" borderId="14" xfId="47" applyNumberFormat="1" applyFont="1" applyFill="1" applyBorder="1" applyAlignment="1">
      <alignment horizontal="center" vertical="center"/>
    </xf>
    <xf numFmtId="179" fontId="11" fillId="25" borderId="13" xfId="47" applyNumberFormat="1" applyFont="1" applyFill="1" applyBorder="1" applyAlignment="1">
      <alignment horizontal="center" vertical="center"/>
    </xf>
    <xf numFmtId="0" fontId="11" fillId="28" borderId="14" xfId="47" applyNumberFormat="1" applyFont="1" applyFill="1" applyBorder="1" applyAlignment="1">
      <alignment horizontal="center" vertical="center" textRotation="180"/>
    </xf>
    <xf numFmtId="0" fontId="11" fillId="25" borderId="13" xfId="47" applyNumberFormat="1" applyFont="1" applyFill="1" applyBorder="1" applyAlignment="1">
      <alignment horizontal="center" vertical="center" textRotation="180"/>
    </xf>
    <xf numFmtId="179" fontId="11" fillId="28" borderId="20" xfId="47" applyNumberFormat="1" applyFont="1" applyFill="1" applyBorder="1" applyAlignment="1">
      <alignment vertical="center"/>
    </xf>
    <xf numFmtId="179" fontId="11" fillId="25" borderId="19" xfId="47" applyNumberFormat="1" applyFont="1" applyFill="1" applyBorder="1" applyAlignment="1">
      <alignment vertical="center"/>
    </xf>
    <xf numFmtId="0" fontId="10" fillId="0" borderId="0" xfId="71" applyFont="1" applyFill="1" applyAlignment="1">
      <alignment horizontal="left" vertical="center"/>
    </xf>
    <xf numFmtId="168" fontId="11" fillId="25" borderId="20" xfId="47" applyNumberFormat="1" applyFont="1" applyFill="1" applyBorder="1" applyAlignment="1">
      <alignment horizontal="center" vertical="center" wrapText="1"/>
    </xf>
    <xf numFmtId="0" fontId="10" fillId="0" borderId="0" xfId="71" applyFont="1" applyFill="1" applyBorder="1" applyAlignment="1">
      <alignment horizontal="left" vertical="top"/>
    </xf>
    <xf numFmtId="179" fontId="11" fillId="25" borderId="13" xfId="47" applyNumberFormat="1" applyFont="1" applyFill="1" applyBorder="1" applyAlignment="1" applyProtection="1">
      <alignment horizontal="center" vertical="center"/>
    </xf>
    <xf numFmtId="179" fontId="11" fillId="25" borderId="19" xfId="47" applyNumberFormat="1" applyFont="1" applyFill="1" applyBorder="1" applyAlignment="1" applyProtection="1">
      <alignment horizontal="center" vertical="center"/>
    </xf>
    <xf numFmtId="0" fontId="43" fillId="26" borderId="13" xfId="0" applyFont="1" applyFill="1" applyBorder="1" applyAlignment="1">
      <alignment horizontal="center" vertical="center"/>
    </xf>
    <xf numFmtId="0" fontId="11" fillId="28" borderId="12" xfId="0" applyFont="1" applyFill="1" applyBorder="1" applyAlignment="1">
      <alignment horizontal="center" vertical="center" wrapText="1"/>
    </xf>
    <xf numFmtId="0" fontId="11" fillId="28" borderId="18" xfId="0" applyFont="1" applyFill="1" applyBorder="1" applyAlignment="1">
      <alignment horizontal="center" vertical="center" wrapText="1"/>
    </xf>
    <xf numFmtId="169" fontId="11" fillId="28" borderId="13" xfId="45" applyNumberFormat="1" applyFont="1" applyFill="1" applyBorder="1" applyAlignment="1">
      <alignment vertical="center"/>
    </xf>
    <xf numFmtId="169" fontId="11" fillId="28" borderId="13" xfId="0" applyNumberFormat="1" applyFont="1" applyFill="1" applyBorder="1" applyAlignment="1">
      <alignment vertical="center" wrapText="1"/>
    </xf>
    <xf numFmtId="169" fontId="11" fillId="25" borderId="13" xfId="45" applyNumberFormat="1" applyFont="1" applyFill="1" applyBorder="1" applyAlignment="1">
      <alignment vertical="center"/>
    </xf>
    <xf numFmtId="169" fontId="11" fillId="25" borderId="13" xfId="0" applyNumberFormat="1" applyFont="1" applyFill="1" applyBorder="1" applyAlignment="1">
      <alignment vertical="center" wrapText="1"/>
    </xf>
    <xf numFmtId="169" fontId="11" fillId="28" borderId="19" xfId="45" applyNumberFormat="1" applyFont="1" applyFill="1" applyBorder="1" applyAlignment="1">
      <alignment vertical="center"/>
    </xf>
    <xf numFmtId="169" fontId="11" fillId="28" borderId="19" xfId="0" applyNumberFormat="1" applyFont="1" applyFill="1" applyBorder="1" applyAlignment="1">
      <alignment vertical="center" wrapText="1"/>
    </xf>
    <xf numFmtId="169" fontId="11" fillId="25" borderId="19" xfId="45" applyNumberFormat="1" applyFont="1" applyFill="1" applyBorder="1" applyAlignment="1">
      <alignment vertical="center"/>
    </xf>
    <xf numFmtId="169" fontId="11" fillId="25" borderId="19" xfId="0" applyNumberFormat="1" applyFont="1" applyFill="1" applyBorder="1" applyAlignment="1">
      <alignment vertical="center" wrapText="1"/>
    </xf>
    <xf numFmtId="169" fontId="6" fillId="27" borderId="13" xfId="45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" fontId="7" fillId="0" borderId="11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4" fontId="7" fillId="0" borderId="0" xfId="0" applyNumberFormat="1" applyFont="1" applyFill="1" applyBorder="1" applyAlignment="1">
      <alignment vertical="center" wrapText="1"/>
    </xf>
    <xf numFmtId="0" fontId="43" fillId="26" borderId="13" xfId="36" applyFont="1" applyFill="1" applyBorder="1" applyAlignment="1">
      <alignment horizontal="center" vertical="center"/>
    </xf>
    <xf numFmtId="0" fontId="43" fillId="26" borderId="13" xfId="36" applyFont="1" applyFill="1" applyBorder="1" applyAlignment="1">
      <alignment horizontal="center" vertical="center"/>
    </xf>
    <xf numFmtId="165" fontId="11" fillId="28" borderId="19" xfId="45" applyFont="1" applyFill="1" applyBorder="1" applyAlignment="1">
      <alignment vertical="center"/>
    </xf>
    <xf numFmtId="0" fontId="10" fillId="0" borderId="11" xfId="71" applyFont="1" applyFill="1" applyBorder="1" applyAlignment="1">
      <alignment vertical="top"/>
    </xf>
    <xf numFmtId="0" fontId="1" fillId="0" borderId="0" xfId="76" applyNumberFormat="1" applyFont="1" applyAlignment="1">
      <alignment vertical="center" wrapText="1"/>
    </xf>
    <xf numFmtId="0" fontId="0" fillId="24" borderId="0" xfId="0" applyFill="1" applyAlignment="1" applyProtection="1">
      <alignment vertical="center"/>
    </xf>
    <xf numFmtId="0" fontId="59" fillId="24" borderId="0" xfId="0" applyFont="1" applyFill="1" applyAlignment="1" applyProtection="1">
      <alignment vertical="center"/>
    </xf>
    <xf numFmtId="0" fontId="1" fillId="24" borderId="0" xfId="36" applyFont="1" applyFill="1"/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43" fillId="26" borderId="14" xfId="33" applyFont="1" applyFill="1" applyBorder="1" applyAlignment="1">
      <alignment horizontal="center" vertical="center"/>
    </xf>
    <xf numFmtId="2" fontId="1" fillId="28" borderId="13" xfId="45" applyNumberFormat="1" applyFont="1" applyFill="1" applyBorder="1" applyAlignment="1">
      <alignment horizontal="right" vertical="center" wrapText="1"/>
    </xf>
    <xf numFmtId="0" fontId="1" fillId="28" borderId="31" xfId="45" applyNumberFormat="1" applyFont="1" applyFill="1" applyBorder="1" applyAlignment="1">
      <alignment horizontal="right" vertical="center" wrapText="1"/>
    </xf>
    <xf numFmtId="0" fontId="64" fillId="0" borderId="0" xfId="71" applyFont="1" applyFill="1" applyAlignment="1">
      <alignment horizontal="right" wrapText="1"/>
    </xf>
    <xf numFmtId="0" fontId="7" fillId="28" borderId="25" xfId="66" applyFont="1" applyFill="1" applyBorder="1" applyAlignment="1">
      <alignment horizontal="center" vertical="center" wrapText="1"/>
    </xf>
    <xf numFmtId="167" fontId="3" fillId="28" borderId="26" xfId="47" applyNumberFormat="1" applyFont="1" applyFill="1" applyBorder="1" applyAlignment="1">
      <alignment horizontal="center" vertical="center" wrapText="1"/>
    </xf>
    <xf numFmtId="0" fontId="7" fillId="25" borderId="26" xfId="66" applyFont="1" applyFill="1" applyBorder="1" applyAlignment="1">
      <alignment horizontal="center" vertical="center" wrapText="1"/>
    </xf>
    <xf numFmtId="167" fontId="3" fillId="25" borderId="26" xfId="47" applyNumberFormat="1" applyFont="1" applyFill="1" applyBorder="1" applyAlignment="1">
      <alignment vertical="center" wrapText="1"/>
    </xf>
    <xf numFmtId="0" fontId="7" fillId="28" borderId="26" xfId="66" applyFont="1" applyFill="1" applyBorder="1" applyAlignment="1">
      <alignment horizontal="center" vertical="center" wrapText="1"/>
    </xf>
    <xf numFmtId="167" fontId="3" fillId="28" borderId="26" xfId="47" applyNumberFormat="1" applyFont="1" applyFill="1" applyBorder="1" applyAlignment="1">
      <alignment vertical="center" wrapText="1"/>
    </xf>
    <xf numFmtId="167" fontId="3" fillId="25" borderId="27" xfId="47" applyNumberFormat="1" applyFont="1" applyFill="1" applyBorder="1" applyAlignment="1">
      <alignment vertical="center" wrapText="1"/>
    </xf>
    <xf numFmtId="167" fontId="3" fillId="25" borderId="20" xfId="47" applyNumberFormat="1" applyFont="1" applyFill="1" applyBorder="1" applyAlignment="1">
      <alignment vertical="center" wrapText="1"/>
    </xf>
    <xf numFmtId="0" fontId="55" fillId="0" borderId="0" xfId="66" applyFont="1" applyFill="1" applyBorder="1" applyAlignment="1">
      <alignment vertical="center" wrapText="1"/>
    </xf>
    <xf numFmtId="0" fontId="55" fillId="0" borderId="0" xfId="66" applyFont="1" applyFill="1" applyBorder="1" applyAlignment="1">
      <alignment horizontal="center" vertical="center"/>
    </xf>
    <xf numFmtId="0" fontId="55" fillId="0" borderId="0" xfId="66" applyFont="1" applyFill="1" applyBorder="1" applyAlignment="1">
      <alignment horizontal="center" vertical="center" wrapText="1"/>
    </xf>
    <xf numFmtId="0" fontId="7" fillId="0" borderId="0" xfId="66" applyFont="1" applyFill="1" applyBorder="1" applyAlignment="1">
      <alignment horizontal="center" vertical="center" wrapText="1"/>
    </xf>
    <xf numFmtId="167" fontId="3" fillId="0" borderId="0" xfId="47" applyNumberFormat="1" applyFont="1" applyFill="1" applyBorder="1" applyAlignment="1">
      <alignment vertical="center" wrapText="1"/>
    </xf>
    <xf numFmtId="167" fontId="3" fillId="0" borderId="0" xfId="47" applyNumberFormat="1" applyFont="1" applyFill="1" applyBorder="1" applyAlignment="1">
      <alignment horizontal="left" vertical="center" wrapText="1"/>
    </xf>
    <xf numFmtId="167" fontId="11" fillId="29" borderId="13" xfId="0" applyNumberFormat="1" applyFont="1" applyFill="1" applyBorder="1" applyAlignment="1">
      <alignment vertical="center" wrapText="1"/>
    </xf>
    <xf numFmtId="167" fontId="11" fillId="29" borderId="19" xfId="0" applyNumberFormat="1" applyFont="1" applyFill="1" applyBorder="1" applyAlignment="1">
      <alignment vertical="center" wrapText="1"/>
    </xf>
    <xf numFmtId="167" fontId="11" fillId="29" borderId="20" xfId="45" applyNumberFormat="1" applyFont="1" applyFill="1" applyBorder="1" applyAlignment="1">
      <alignment vertical="center"/>
    </xf>
    <xf numFmtId="167" fontId="11" fillId="29" borderId="13" xfId="45" applyNumberFormat="1" applyFont="1" applyFill="1" applyBorder="1" applyAlignment="1">
      <alignment vertical="center"/>
    </xf>
    <xf numFmtId="167" fontId="11" fillId="29" borderId="19" xfId="45" applyNumberFormat="1" applyFont="1" applyFill="1" applyBorder="1" applyAlignment="1">
      <alignment vertical="center"/>
    </xf>
    <xf numFmtId="3" fontId="11" fillId="30" borderId="13" xfId="0" applyNumberFormat="1" applyFont="1" applyFill="1" applyBorder="1" applyAlignment="1">
      <alignment vertical="center" wrapText="1"/>
    </xf>
    <xf numFmtId="167" fontId="11" fillId="30" borderId="13" xfId="0" applyNumberFormat="1" applyFont="1" applyFill="1" applyBorder="1" applyAlignment="1">
      <alignment vertical="center" wrapText="1"/>
    </xf>
    <xf numFmtId="167" fontId="11" fillId="30" borderId="19" xfId="0" applyNumberFormat="1" applyFont="1" applyFill="1" applyBorder="1" applyAlignment="1">
      <alignment vertical="center" wrapText="1"/>
    </xf>
    <xf numFmtId="167" fontId="11" fillId="30" borderId="19" xfId="45" applyNumberFormat="1" applyFont="1" applyFill="1" applyBorder="1" applyAlignment="1">
      <alignment vertical="center"/>
    </xf>
    <xf numFmtId="0" fontId="6" fillId="31" borderId="12" xfId="0" applyFont="1" applyFill="1" applyBorder="1" applyAlignment="1">
      <alignment horizontal="center" vertical="center" wrapText="1"/>
    </xf>
    <xf numFmtId="169" fontId="6" fillId="31" borderId="13" xfId="0" applyNumberFormat="1" applyFont="1" applyFill="1" applyBorder="1" applyAlignment="1">
      <alignment horizontal="center" vertical="center"/>
    </xf>
    <xf numFmtId="0" fontId="11" fillId="28" borderId="12" xfId="71" applyFont="1" applyFill="1" applyBorder="1" applyAlignment="1">
      <alignment horizontal="left" vertical="center" indent="1"/>
    </xf>
    <xf numFmtId="168" fontId="11" fillId="25" borderId="13" xfId="74" applyNumberFormat="1" applyFont="1" applyFill="1" applyBorder="1" applyAlignment="1">
      <alignment horizontal="center" vertical="center"/>
    </xf>
    <xf numFmtId="168" fontId="11" fillId="28" borderId="14" xfId="74" applyNumberFormat="1" applyFont="1" applyFill="1" applyBorder="1" applyAlignment="1">
      <alignment horizontal="center" vertical="center"/>
    </xf>
    <xf numFmtId="168" fontId="6" fillId="27" borderId="14" xfId="33" applyNumberFormat="1" applyFont="1" applyFill="1" applyBorder="1" applyAlignment="1">
      <alignment horizontal="center" vertical="center"/>
    </xf>
    <xf numFmtId="0" fontId="43" fillId="0" borderId="0" xfId="33" applyFont="1" applyFill="1" applyBorder="1" applyAlignment="1">
      <alignment vertical="center" wrapText="1"/>
    </xf>
    <xf numFmtId="0" fontId="43" fillId="0" borderId="0" xfId="33" applyFont="1" applyFill="1" applyBorder="1" applyAlignment="1">
      <alignment horizontal="center" vertical="center"/>
    </xf>
    <xf numFmtId="168" fontId="6" fillId="0" borderId="0" xfId="33" applyNumberFormat="1" applyFont="1" applyFill="1" applyBorder="1" applyAlignment="1">
      <alignment horizontal="center" vertical="center"/>
    </xf>
    <xf numFmtId="168" fontId="11" fillId="0" borderId="0" xfId="47" applyNumberFormat="1" applyFont="1" applyFill="1" applyBorder="1" applyAlignment="1">
      <alignment horizontal="center" vertical="center"/>
    </xf>
    <xf numFmtId="168" fontId="11" fillId="0" borderId="0" xfId="74" applyNumberFormat="1" applyFont="1" applyFill="1" applyBorder="1" applyAlignment="1">
      <alignment horizontal="center" vertical="center"/>
    </xf>
    <xf numFmtId="166" fontId="11" fillId="0" borderId="0" xfId="47" applyNumberFormat="1" applyFont="1" applyFill="1" applyBorder="1" applyAlignment="1">
      <alignment vertical="center"/>
    </xf>
    <xf numFmtId="0" fontId="43" fillId="26" borderId="17" xfId="33" applyFont="1" applyFill="1" applyBorder="1" applyAlignment="1">
      <alignment horizontal="center" vertical="center" wrapText="1"/>
    </xf>
    <xf numFmtId="0" fontId="10" fillId="0" borderId="0" xfId="71" applyFont="1" applyFill="1" applyAlignment="1">
      <alignment horizontal="left" vertical="center" wrapText="1"/>
    </xf>
    <xf numFmtId="0" fontId="64" fillId="0" borderId="0" xfId="71" applyFont="1" applyFill="1" applyAlignment="1">
      <alignment horizontal="right" wrapText="1"/>
    </xf>
    <xf numFmtId="0" fontId="39" fillId="24" borderId="0" xfId="0" applyFont="1" applyFill="1" applyAlignment="1" applyProtection="1">
      <alignment horizontal="center" vertical="center" wrapText="1"/>
    </xf>
    <xf numFmtId="0" fontId="59" fillId="24" borderId="0" xfId="0" applyFont="1" applyFill="1" applyAlignment="1" applyProtection="1">
      <alignment horizontal="center" vertical="center"/>
    </xf>
    <xf numFmtId="0" fontId="2" fillId="24" borderId="0" xfId="33" applyFont="1" applyFill="1" applyBorder="1" applyAlignment="1">
      <alignment horizontal="left" vertical="center"/>
    </xf>
    <xf numFmtId="0" fontId="5" fillId="24" borderId="0" xfId="0" applyFont="1" applyFill="1" applyBorder="1" applyAlignment="1">
      <alignment vertical="center"/>
    </xf>
    <xf numFmtId="0" fontId="38" fillId="24" borderId="0" xfId="0" applyFont="1" applyFill="1" applyBorder="1" applyAlignment="1">
      <alignment horizontal="center" vertical="center"/>
    </xf>
    <xf numFmtId="0" fontId="50" fillId="24" borderId="0" xfId="0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47" fillId="0" borderId="0" xfId="70" applyFont="1" applyFill="1" applyBorder="1" applyAlignment="1" applyProtection="1">
      <alignment horizontal="right" vertical="center"/>
    </xf>
    <xf numFmtId="0" fontId="43" fillId="26" borderId="15" xfId="33" applyFont="1" applyFill="1" applyBorder="1" applyAlignment="1">
      <alignment horizontal="center" vertical="center" wrapText="1"/>
    </xf>
    <xf numFmtId="0" fontId="43" fillId="26" borderId="12" xfId="33" applyFont="1" applyFill="1" applyBorder="1" applyAlignment="1">
      <alignment horizontal="center" vertical="center" wrapText="1"/>
    </xf>
    <xf numFmtId="0" fontId="47" fillId="24" borderId="0" xfId="70" applyFont="1" applyFill="1" applyBorder="1" applyAlignment="1" applyProtection="1">
      <alignment horizontal="right" vertical="center"/>
    </xf>
    <xf numFmtId="0" fontId="43" fillId="26" borderId="17" xfId="33" applyFont="1" applyFill="1" applyBorder="1" applyAlignment="1">
      <alignment horizontal="center" vertical="center"/>
    </xf>
    <xf numFmtId="0" fontId="43" fillId="26" borderId="21" xfId="33" applyFont="1" applyFill="1" applyBorder="1" applyAlignment="1">
      <alignment horizontal="center" vertical="center"/>
    </xf>
    <xf numFmtId="0" fontId="43" fillId="26" borderId="15" xfId="33" applyFont="1" applyFill="1" applyBorder="1" applyAlignment="1">
      <alignment horizontal="center" vertical="center"/>
    </xf>
    <xf numFmtId="0" fontId="43" fillId="26" borderId="12" xfId="33" applyFont="1" applyFill="1" applyBorder="1" applyAlignment="1">
      <alignment horizontal="center" vertical="center"/>
    </xf>
    <xf numFmtId="0" fontId="43" fillId="26" borderId="16" xfId="33" applyFont="1" applyFill="1" applyBorder="1" applyAlignment="1">
      <alignment horizontal="center" vertical="center" wrapText="1"/>
    </xf>
    <xf numFmtId="0" fontId="43" fillId="26" borderId="17" xfId="33" applyFont="1" applyFill="1" applyBorder="1" applyAlignment="1">
      <alignment horizontal="center" vertical="center" wrapText="1"/>
    </xf>
    <xf numFmtId="0" fontId="43" fillId="26" borderId="13" xfId="33" applyFont="1" applyFill="1" applyBorder="1" applyAlignment="1">
      <alignment horizontal="center" vertical="center" wrapText="1"/>
    </xf>
    <xf numFmtId="0" fontId="43" fillId="26" borderId="14" xfId="33" applyFont="1" applyFill="1" applyBorder="1" applyAlignment="1">
      <alignment horizontal="center" vertical="center" wrapText="1"/>
    </xf>
    <xf numFmtId="0" fontId="43" fillId="26" borderId="15" xfId="33" applyFont="1" applyFill="1" applyBorder="1" applyAlignment="1" applyProtection="1">
      <alignment horizontal="center" vertical="center"/>
    </xf>
    <xf numFmtId="0" fontId="43" fillId="26" borderId="12" xfId="33" applyFont="1" applyFill="1" applyBorder="1" applyAlignment="1" applyProtection="1">
      <alignment horizontal="center" vertical="center"/>
    </xf>
    <xf numFmtId="0" fontId="43" fillId="26" borderId="16" xfId="33" applyFont="1" applyFill="1" applyBorder="1" applyAlignment="1" applyProtection="1">
      <alignment horizontal="center" vertical="center" wrapText="1"/>
    </xf>
    <xf numFmtId="0" fontId="43" fillId="26" borderId="17" xfId="33" applyFont="1" applyFill="1" applyBorder="1" applyAlignment="1" applyProtection="1">
      <alignment horizontal="center" vertical="center" wrapText="1"/>
    </xf>
    <xf numFmtId="0" fontId="43" fillId="26" borderId="21" xfId="33" applyFont="1" applyFill="1" applyBorder="1" applyAlignment="1">
      <alignment horizontal="center" vertical="center" wrapText="1"/>
    </xf>
    <xf numFmtId="0" fontId="44" fillId="26" borderId="15" xfId="33" applyFont="1" applyFill="1" applyBorder="1" applyAlignment="1">
      <alignment horizontal="center" vertical="center" wrapText="1"/>
    </xf>
    <xf numFmtId="0" fontId="44" fillId="26" borderId="12" xfId="33" applyFont="1" applyFill="1" applyBorder="1" applyAlignment="1">
      <alignment horizontal="center" vertical="center" wrapText="1"/>
    </xf>
    <xf numFmtId="0" fontId="44" fillId="26" borderId="17" xfId="33" applyFont="1" applyFill="1" applyBorder="1" applyAlignment="1">
      <alignment horizontal="center" vertical="center"/>
    </xf>
    <xf numFmtId="0" fontId="44" fillId="26" borderId="21" xfId="33" applyFont="1" applyFill="1" applyBorder="1" applyAlignment="1">
      <alignment horizontal="center" vertical="center"/>
    </xf>
    <xf numFmtId="0" fontId="43" fillId="26" borderId="22" xfId="33" applyFont="1" applyFill="1" applyBorder="1" applyAlignment="1" applyProtection="1">
      <alignment horizontal="center" vertical="center"/>
    </xf>
    <xf numFmtId="0" fontId="43" fillId="26" borderId="23" xfId="33" applyFont="1" applyFill="1" applyBorder="1" applyAlignment="1" applyProtection="1">
      <alignment horizontal="center" vertical="center"/>
    </xf>
    <xf numFmtId="0" fontId="43" fillId="26" borderId="21" xfId="33" applyFont="1" applyFill="1" applyBorder="1" applyAlignment="1" applyProtection="1">
      <alignment horizontal="center" vertical="center" wrapText="1"/>
    </xf>
    <xf numFmtId="0" fontId="43" fillId="26" borderId="15" xfId="33" applyFont="1" applyFill="1" applyBorder="1" applyAlignment="1" applyProtection="1">
      <alignment horizontal="center" vertical="center" wrapText="1"/>
    </xf>
    <xf numFmtId="0" fontId="43" fillId="26" borderId="16" xfId="33" applyFont="1" applyFill="1" applyBorder="1" applyAlignment="1">
      <alignment horizontal="center" vertical="center"/>
    </xf>
    <xf numFmtId="0" fontId="43" fillId="26" borderId="13" xfId="33" applyFont="1" applyFill="1" applyBorder="1" applyAlignment="1">
      <alignment horizontal="center" vertical="center"/>
    </xf>
    <xf numFmtId="0" fontId="43" fillId="26" borderId="14" xfId="33" applyFont="1" applyFill="1" applyBorder="1" applyAlignment="1">
      <alignment horizontal="center" vertical="center"/>
    </xf>
    <xf numFmtId="0" fontId="43" fillId="26" borderId="24" xfId="33" applyFont="1" applyFill="1" applyBorder="1" applyAlignment="1">
      <alignment horizontal="center" vertical="center"/>
    </xf>
    <xf numFmtId="0" fontId="47" fillId="24" borderId="0" xfId="0" applyFont="1" applyFill="1" applyBorder="1" applyAlignment="1" applyProtection="1">
      <alignment horizontal="center" vertical="center"/>
    </xf>
    <xf numFmtId="0" fontId="55" fillId="26" borderId="21" xfId="66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/>
    </xf>
    <xf numFmtId="0" fontId="43" fillId="26" borderId="15" xfId="0" applyFont="1" applyFill="1" applyBorder="1" applyAlignment="1">
      <alignment horizontal="center" vertical="center"/>
    </xf>
    <xf numFmtId="0" fontId="43" fillId="26" borderId="12" xfId="0" applyFont="1" applyFill="1" applyBorder="1" applyAlignment="1">
      <alignment horizontal="center" vertical="center"/>
    </xf>
    <xf numFmtId="0" fontId="43" fillId="26" borderId="16" xfId="0" applyFont="1" applyFill="1" applyBorder="1" applyAlignment="1">
      <alignment horizontal="center" vertical="center"/>
    </xf>
    <xf numFmtId="0" fontId="43" fillId="26" borderId="17" xfId="0" applyFont="1" applyFill="1" applyBorder="1" applyAlignment="1">
      <alignment horizontal="center" vertical="center"/>
    </xf>
    <xf numFmtId="3" fontId="43" fillId="26" borderId="15" xfId="0" applyNumberFormat="1" applyFont="1" applyFill="1" applyBorder="1" applyAlignment="1">
      <alignment horizontal="center" vertical="center"/>
    </xf>
    <xf numFmtId="3" fontId="43" fillId="26" borderId="12" xfId="0" applyNumberFormat="1" applyFont="1" applyFill="1" applyBorder="1" applyAlignment="1">
      <alignment horizontal="center" vertical="center"/>
    </xf>
    <xf numFmtId="0" fontId="43" fillId="26" borderId="14" xfId="0" applyFont="1" applyFill="1" applyBorder="1" applyAlignment="1">
      <alignment horizontal="center" vertical="center"/>
    </xf>
    <xf numFmtId="0" fontId="43" fillId="26" borderId="24" xfId="0" applyFont="1" applyFill="1" applyBorder="1" applyAlignment="1">
      <alignment horizontal="center" vertical="center"/>
    </xf>
    <xf numFmtId="0" fontId="1" fillId="0" borderId="0" xfId="76" applyNumberFormat="1" applyFont="1" applyAlignment="1">
      <alignment horizontal="left" vertical="center" wrapText="1"/>
    </xf>
    <xf numFmtId="1" fontId="7" fillId="24" borderId="0" xfId="0" applyNumberFormat="1" applyFont="1" applyFill="1" applyBorder="1"/>
    <xf numFmtId="0" fontId="43" fillId="26" borderId="14" xfId="0" applyFont="1" applyFill="1" applyBorder="1" applyAlignment="1">
      <alignment horizontal="center" vertical="center" wrapText="1"/>
    </xf>
    <xf numFmtId="0" fontId="43" fillId="26" borderId="16" xfId="0" applyFont="1" applyFill="1" applyBorder="1" applyAlignment="1">
      <alignment horizontal="center" vertical="center" wrapText="1"/>
    </xf>
    <xf numFmtId="0" fontId="43" fillId="26" borderId="17" xfId="0" applyFont="1" applyFill="1" applyBorder="1" applyAlignment="1">
      <alignment horizontal="center" vertical="center" wrapText="1"/>
    </xf>
    <xf numFmtId="0" fontId="43" fillId="26" borderId="13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 wrapText="1"/>
    </xf>
    <xf numFmtId="0" fontId="10" fillId="0" borderId="0" xfId="71" applyFont="1" applyFill="1" applyAlignment="1">
      <alignment horizontal="left" vertical="center" wrapText="1"/>
    </xf>
    <xf numFmtId="0" fontId="43" fillId="26" borderId="15" xfId="36" applyFont="1" applyFill="1" applyBorder="1" applyAlignment="1">
      <alignment horizontal="center" vertical="center" wrapText="1"/>
    </xf>
    <xf numFmtId="0" fontId="43" fillId="26" borderId="12" xfId="36" applyFont="1" applyFill="1" applyBorder="1" applyAlignment="1">
      <alignment horizontal="center" vertical="center" wrapText="1"/>
    </xf>
    <xf numFmtId="0" fontId="10" fillId="0" borderId="11" xfId="71" applyFont="1" applyFill="1" applyBorder="1" applyAlignment="1">
      <alignment horizontal="left" vertical="center" wrapText="1"/>
    </xf>
    <xf numFmtId="0" fontId="43" fillId="26" borderId="17" xfId="36" applyFont="1" applyFill="1" applyBorder="1" applyAlignment="1">
      <alignment horizontal="center" vertical="center"/>
    </xf>
    <xf numFmtId="0" fontId="43" fillId="26" borderId="21" xfId="36" applyFont="1" applyFill="1" applyBorder="1" applyAlignment="1">
      <alignment horizontal="center" vertical="center"/>
    </xf>
    <xf numFmtId="0" fontId="10" fillId="0" borderId="0" xfId="71" applyFont="1" applyFill="1" applyAlignment="1">
      <alignment horizontal="left" vertical="top" wrapText="1"/>
    </xf>
    <xf numFmtId="0" fontId="43" fillId="26" borderId="13" xfId="36" applyFont="1" applyFill="1" applyBorder="1" applyAlignment="1">
      <alignment horizontal="center" vertical="center"/>
    </xf>
    <xf numFmtId="0" fontId="10" fillId="0" borderId="11" xfId="71" applyFont="1" applyFill="1" applyBorder="1" applyAlignment="1">
      <alignment horizontal="left" vertical="top"/>
    </xf>
    <xf numFmtId="0" fontId="43" fillId="26" borderId="14" xfId="36" applyFont="1" applyFill="1" applyBorder="1" applyAlignment="1">
      <alignment horizontal="center" vertical="center"/>
    </xf>
    <xf numFmtId="0" fontId="10" fillId="0" borderId="11" xfId="71" applyFont="1" applyFill="1" applyBorder="1" applyAlignment="1">
      <alignment horizontal="left" vertical="top" wrapText="1"/>
    </xf>
    <xf numFmtId="0" fontId="42" fillId="24" borderId="10" xfId="33" applyFont="1" applyFill="1" applyBorder="1" applyAlignment="1" applyProtection="1">
      <alignment horizontal="left" vertical="center" wrapText="1"/>
    </xf>
    <xf numFmtId="0" fontId="42" fillId="24" borderId="10" xfId="33" applyFont="1" applyFill="1" applyBorder="1" applyAlignment="1" applyProtection="1">
      <alignment horizontal="left" vertical="center"/>
    </xf>
    <xf numFmtId="0" fontId="10" fillId="24" borderId="0" xfId="0" applyFont="1" applyFill="1" applyAlignment="1">
      <alignment horizontal="left" vertical="top" wrapText="1"/>
    </xf>
    <xf numFmtId="0" fontId="10" fillId="24" borderId="0" xfId="0" applyFont="1" applyFill="1" applyBorder="1" applyAlignment="1">
      <alignment horizontal="left" vertical="top" wrapText="1"/>
    </xf>
    <xf numFmtId="0" fontId="45" fillId="0" borderId="0" xfId="0" applyFont="1" applyFill="1" applyAlignment="1">
      <alignment horizontal="center" vertical="center" wrapText="1"/>
    </xf>
    <xf numFmtId="0" fontId="55" fillId="26" borderId="15" xfId="33" applyFont="1" applyFill="1" applyBorder="1" applyAlignment="1">
      <alignment horizontal="center" vertical="center"/>
    </xf>
    <xf numFmtId="0" fontId="55" fillId="26" borderId="12" xfId="33" applyFont="1" applyFill="1" applyBorder="1" applyAlignment="1">
      <alignment horizontal="center" vertical="center"/>
    </xf>
    <xf numFmtId="0" fontId="55" fillId="26" borderId="16" xfId="33" applyFont="1" applyFill="1" applyBorder="1" applyAlignment="1">
      <alignment horizontal="center" vertical="center"/>
    </xf>
    <xf numFmtId="0" fontId="55" fillId="26" borderId="17" xfId="33" applyFont="1" applyFill="1" applyBorder="1" applyAlignment="1">
      <alignment horizontal="center" vertical="center"/>
    </xf>
    <xf numFmtId="0" fontId="42" fillId="24" borderId="0" xfId="33" applyFont="1" applyFill="1" applyBorder="1" applyAlignment="1" applyProtection="1">
      <alignment vertical="center" wrapText="1"/>
    </xf>
    <xf numFmtId="0" fontId="42" fillId="24" borderId="0" xfId="33" applyFont="1" applyFill="1" applyBorder="1" applyAlignment="1" applyProtection="1">
      <alignment vertical="center"/>
    </xf>
    <xf numFmtId="0" fontId="51" fillId="0" borderId="0" xfId="0" applyFont="1" applyAlignment="1">
      <alignment horizontal="center" vertical="center"/>
    </xf>
    <xf numFmtId="0" fontId="5" fillId="0" borderId="0" xfId="33" applyFont="1" applyFill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2" fillId="0" borderId="0" xfId="33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4" fillId="0" borderId="0" xfId="71" applyFont="1" applyFill="1" applyAlignment="1">
      <alignment wrapText="1"/>
    </xf>
    <xf numFmtId="0" fontId="64" fillId="0" borderId="0" xfId="71" applyFont="1" applyFill="1" applyAlignment="1">
      <alignment horizontal="center" vertical="center" wrapText="1"/>
    </xf>
  </cellXfs>
  <cellStyles count="78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70" builtinId="8"/>
    <cellStyle name="Incorreto" xfId="30" builtinId="27" customBuiltin="1"/>
    <cellStyle name="Moeda 2" xfId="31"/>
    <cellStyle name="Neutra" xfId="32" builtinId="28" customBuiltin="1"/>
    <cellStyle name="Normal" xfId="0" builtinId="0"/>
    <cellStyle name="Normal 2" xfId="33"/>
    <cellStyle name="Normal 2 2" xfId="34"/>
    <cellStyle name="Normal 2 2 2" xfId="35"/>
    <cellStyle name="Normal 2 2 3" xfId="36"/>
    <cellStyle name="Normal 2 2 3 2" xfId="71"/>
    <cellStyle name="Normal 2 2_Brasilia e Campinas" xfId="37"/>
    <cellStyle name="Normal 2 3" xfId="66"/>
    <cellStyle name="Normal 2 3 2" xfId="77"/>
    <cellStyle name="Normal 2 4" xfId="76"/>
    <cellStyle name="Normal 2_2.10.1 a 2.10.4 - Rio de Janeiro" xfId="38"/>
    <cellStyle name="Normal 3" xfId="39"/>
    <cellStyle name="Normal 4" xfId="69"/>
    <cellStyle name="Normal 4 2" xfId="72"/>
    <cellStyle name="Normal 5" xfId="67"/>
    <cellStyle name="Normal 6" xfId="73"/>
    <cellStyle name="Nota" xfId="40" builtinId="10" customBuiltin="1"/>
    <cellStyle name="Porcentagem 2" xfId="41"/>
    <cellStyle name="Porcentagem 3" xfId="42"/>
    <cellStyle name="Porcentagem 3 2" xfId="43"/>
    <cellStyle name="Saída" xfId="44" builtinId="21" customBuiltin="1"/>
    <cellStyle name="Separador de milhares 2" xfId="46"/>
    <cellStyle name="Separador de milhares 2 2" xfId="47"/>
    <cellStyle name="Separador de milhares 2 2 2" xfId="48"/>
    <cellStyle name="Separador de milhares 2 2 2 2" xfId="49"/>
    <cellStyle name="Separador de milhares 2 2 2 3" xfId="74"/>
    <cellStyle name="Separador de milhares 2 3" xfId="50"/>
    <cellStyle name="Separador de milhares 2 3 2" xfId="51"/>
    <cellStyle name="Separador de milhares 3" xfId="52"/>
    <cellStyle name="Separador de milhares 4" xfId="53"/>
    <cellStyle name="Separador de milhares 4 2" xfId="68"/>
    <cellStyle name="Separador de milhares 5" xfId="54"/>
    <cellStyle name="Separador de milhares 6" xfId="55"/>
    <cellStyle name="Separador de milhares 7" xfId="56"/>
    <cellStyle name="Separador de milhares 8" xfId="57"/>
    <cellStyle name="Texto de Aviso" xfId="58" builtinId="11" customBuiltin="1"/>
    <cellStyle name="Texto Explicativo" xfId="59" builtinId="53" customBuiltin="1"/>
    <cellStyle name="Título" xfId="60" builtinId="15" customBuiltin="1"/>
    <cellStyle name="Título 1" xfId="61" builtinId="16" customBuiltin="1"/>
    <cellStyle name="Título 2" xfId="62" builtinId="17" customBuiltin="1"/>
    <cellStyle name="Título 3" xfId="63" builtinId="18" customBuiltin="1"/>
    <cellStyle name="Título 4" xfId="64" builtinId="19" customBuiltin="1"/>
    <cellStyle name="Total" xfId="65" builtinId="25" customBuiltin="1"/>
    <cellStyle name="Vírgula" xfId="45" builtinId="3"/>
    <cellStyle name="Vírgula 2" xfId="75"/>
  </cellStyles>
  <dxfs count="0"/>
  <tableStyles count="0" defaultTableStyle="TableStyleMedium9" defaultPivotStyle="PivotStyleLight16"/>
  <colors>
    <mruColors>
      <color rgb="FFBFBFBF"/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1497805</xdr:colOff>
      <xdr:row>1</xdr:row>
      <xdr:rowOff>19049</xdr:rowOff>
    </xdr:from>
    <xdr:to>
      <xdr:col>4</xdr:col>
      <xdr:colOff>438150</xdr:colOff>
      <xdr:row>3</xdr:row>
      <xdr:rowOff>100013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66" t="13187" r="3350" b="15384"/>
        <a:stretch/>
      </xdr:blipFill>
      <xdr:spPr>
        <a:xfrm>
          <a:off x="6450805" y="304799"/>
          <a:ext cx="3407570" cy="928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57150</xdr:rowOff>
    </xdr:from>
    <xdr:to>
      <xdr:col>3</xdr:col>
      <xdr:colOff>85724</xdr:colOff>
      <xdr:row>43</xdr:row>
      <xdr:rowOff>66675</xdr:rowOff>
    </xdr:to>
    <xdr:sp macro="" textlink="">
      <xdr:nvSpPr>
        <xdr:cNvPr id="3" name="Retângulo de cantos arredondados 2"/>
        <xdr:cNvSpPr/>
      </xdr:nvSpPr>
      <xdr:spPr>
        <a:xfrm>
          <a:off x="0" y="8820150"/>
          <a:ext cx="6000749" cy="3295650"/>
        </a:xfrm>
        <a:prstGeom prst="roundRect">
          <a:avLst>
            <a:gd name="adj" fmla="val 4296"/>
          </a:avLst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1419225</xdr:colOff>
      <xdr:row>32</xdr:row>
      <xdr:rowOff>114300</xdr:rowOff>
    </xdr:from>
    <xdr:to>
      <xdr:col>0</xdr:col>
      <xdr:colOff>4486275</xdr:colOff>
      <xdr:row>35</xdr:row>
      <xdr:rowOff>10173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" r="-2"/>
        <a:stretch/>
      </xdr:blipFill>
      <xdr:spPr>
        <a:xfrm>
          <a:off x="1419225" y="8877300"/>
          <a:ext cx="3067050" cy="753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00B050"/>
  </sheetPr>
  <dimension ref="A3:I62"/>
  <sheetViews>
    <sheetView showGridLines="0" tabSelected="1" zoomScale="80" zoomScaleNormal="80" zoomScaleSheetLayoutView="70" workbookViewId="0">
      <selection activeCell="E59" sqref="E59"/>
    </sheetView>
  </sheetViews>
  <sheetFormatPr defaultRowHeight="23.1" customHeight="1" x14ac:dyDescent="0.2"/>
  <cols>
    <col min="1" max="1" width="33" style="214" customWidth="1"/>
    <col min="2" max="2" width="37.28515625" style="214" customWidth="1"/>
    <col min="3" max="3" width="26" style="214" customWidth="1"/>
    <col min="4" max="5" width="37.28515625" style="214" customWidth="1"/>
    <col min="6" max="6" width="10.7109375" style="214" customWidth="1"/>
    <col min="7" max="9" width="16.5703125" style="214" customWidth="1"/>
    <col min="10" max="12" width="9.140625" style="214"/>
    <col min="13" max="13" width="9.140625" style="214" customWidth="1"/>
    <col min="14" max="16384" width="9.140625" style="214"/>
  </cols>
  <sheetData>
    <row r="3" spans="1:9" ht="44.25" customHeight="1" x14ac:dyDescent="0.25">
      <c r="A3" s="520" t="s">
        <v>267</v>
      </c>
      <c r="B3" s="520"/>
      <c r="C3" s="603" t="s">
        <v>269</v>
      </c>
    </row>
    <row r="4" spans="1:9" ht="22.5" customHeight="1" x14ac:dyDescent="0.25">
      <c r="B4" s="602"/>
      <c r="C4" s="603"/>
    </row>
    <row r="5" spans="1:9" ht="23.1" customHeight="1" x14ac:dyDescent="0.25">
      <c r="B5" s="473"/>
      <c r="D5" s="482"/>
    </row>
    <row r="9" spans="1:9" ht="23.1" customHeight="1" x14ac:dyDescent="0.2">
      <c r="B9" s="215"/>
      <c r="C9" s="215"/>
      <c r="D9" s="215"/>
      <c r="E9" s="215"/>
      <c r="F9" s="215"/>
      <c r="G9" s="215"/>
      <c r="H9" s="215"/>
      <c r="I9" s="215"/>
    </row>
    <row r="10" spans="1:9" ht="23.1" customHeight="1" x14ac:dyDescent="0.2">
      <c r="A10" s="348"/>
      <c r="B10" s="348"/>
      <c r="C10" s="348"/>
      <c r="D10" s="348"/>
      <c r="E10" s="348"/>
      <c r="F10" s="349"/>
      <c r="G10" s="350"/>
    </row>
    <row r="11" spans="1:9" ht="23.1" customHeight="1" x14ac:dyDescent="0.2">
      <c r="B11" s="349"/>
      <c r="D11" s="349"/>
      <c r="E11" s="348"/>
      <c r="F11" s="349"/>
      <c r="G11" s="350"/>
      <c r="H11" s="216"/>
      <c r="I11" s="216"/>
    </row>
    <row r="12" spans="1:9" ht="23.1" customHeight="1" x14ac:dyDescent="0.2">
      <c r="A12" s="349"/>
      <c r="B12" s="349"/>
      <c r="C12" s="349"/>
      <c r="D12" s="349"/>
      <c r="E12" s="348"/>
      <c r="F12" s="348"/>
      <c r="G12" s="348"/>
    </row>
    <row r="13" spans="1:9" ht="23.1" customHeight="1" x14ac:dyDescent="0.4">
      <c r="A13" s="351"/>
      <c r="B13" s="352"/>
      <c r="C13" s="352"/>
      <c r="D13" s="348"/>
      <c r="E13" s="348"/>
      <c r="F13" s="348"/>
      <c r="G13" s="348"/>
    </row>
    <row r="18" spans="1:9" ht="23.1" customHeight="1" x14ac:dyDescent="0.2">
      <c r="B18" s="217"/>
    </row>
    <row r="22" spans="1:9" ht="23.1" customHeight="1" x14ac:dyDescent="0.2">
      <c r="A22" s="218"/>
    </row>
    <row r="23" spans="1:9" ht="23.1" customHeight="1" x14ac:dyDescent="0.2">
      <c r="A23" s="521" t="s">
        <v>92</v>
      </c>
      <c r="B23" s="521"/>
      <c r="C23" s="521"/>
      <c r="D23" s="521"/>
      <c r="E23" s="521"/>
      <c r="F23" s="521"/>
    </row>
    <row r="24" spans="1:9" ht="23.1" customHeight="1" x14ac:dyDescent="0.2">
      <c r="A24" s="521"/>
      <c r="B24" s="521"/>
      <c r="C24" s="521"/>
      <c r="D24" s="521"/>
      <c r="E24" s="521"/>
      <c r="F24" s="521"/>
    </row>
    <row r="25" spans="1:9" ht="23.1" customHeight="1" x14ac:dyDescent="0.2">
      <c r="A25" s="521"/>
      <c r="B25" s="521"/>
      <c r="C25" s="521"/>
      <c r="D25" s="521"/>
      <c r="E25" s="521"/>
      <c r="F25" s="521"/>
    </row>
    <row r="26" spans="1:9" ht="12.75" customHeight="1" x14ac:dyDescent="0.2">
      <c r="A26" s="521" t="s">
        <v>268</v>
      </c>
      <c r="B26" s="521"/>
      <c r="C26" s="521"/>
      <c r="D26" s="521"/>
      <c r="E26" s="521"/>
      <c r="F26" s="521"/>
    </row>
    <row r="27" spans="1:9" ht="23.1" customHeight="1" x14ac:dyDescent="0.2">
      <c r="A27" s="521"/>
      <c r="B27" s="521"/>
      <c r="C27" s="521"/>
      <c r="D27" s="521"/>
      <c r="E27" s="521"/>
      <c r="F27" s="521"/>
    </row>
    <row r="28" spans="1:9" ht="23.1" customHeight="1" x14ac:dyDescent="0.2">
      <c r="A28" s="521"/>
      <c r="B28" s="521"/>
      <c r="C28" s="521"/>
      <c r="D28" s="521"/>
      <c r="E28" s="521"/>
      <c r="F28" s="521"/>
      <c r="G28" s="219"/>
      <c r="H28" s="219"/>
      <c r="I28" s="219"/>
    </row>
    <row r="29" spans="1:9" s="219" customFormat="1" ht="23.1" customHeight="1" x14ac:dyDescent="0.2"/>
    <row r="59" spans="2:5" ht="44.25" customHeight="1" x14ac:dyDescent="0.2">
      <c r="B59" s="522" t="s">
        <v>270</v>
      </c>
      <c r="C59" s="522"/>
      <c r="D59" s="522"/>
      <c r="E59" s="474"/>
    </row>
    <row r="62" spans="2:5" ht="10.5" customHeight="1" x14ac:dyDescent="0.2"/>
  </sheetData>
  <mergeCells count="5">
    <mergeCell ref="A23:F25"/>
    <mergeCell ref="A26:F28"/>
    <mergeCell ref="C3:C4"/>
    <mergeCell ref="A3:B3"/>
    <mergeCell ref="B59:D59"/>
  </mergeCells>
  <printOptions horizontalCentered="1" verticalCentered="1"/>
  <pageMargins left="0.78740157480314965" right="0.21937499999999999" top="0.78740157480314965" bottom="0.39370078740157483" header="0.39370078740157483" footer="0.39370078740157483"/>
  <pageSetup paperSize="9" scale="5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92D050"/>
  </sheetPr>
  <dimension ref="A1:R30"/>
  <sheetViews>
    <sheetView showGridLines="0" tabSelected="1" zoomScaleNormal="100" zoomScaleSheetLayoutView="70" workbookViewId="0">
      <selection activeCell="E59" sqref="E59"/>
    </sheetView>
  </sheetViews>
  <sheetFormatPr defaultColWidth="24.5703125" defaultRowHeight="24" customHeight="1" x14ac:dyDescent="0.2"/>
  <cols>
    <col min="1" max="1" width="30.7109375" style="5" customWidth="1"/>
    <col min="2" max="7" width="24" style="5" customWidth="1"/>
    <col min="8" max="8" width="24.5703125" style="4"/>
    <col min="9" max="16384" width="24.5703125" style="5"/>
  </cols>
  <sheetData>
    <row r="1" spans="1:18" ht="20.100000000000001" customHeight="1" x14ac:dyDescent="0.2">
      <c r="F1" s="531" t="s">
        <v>177</v>
      </c>
      <c r="G1" s="531"/>
    </row>
    <row r="2" spans="1:18" s="99" customFormat="1" ht="45" customHeight="1" x14ac:dyDescent="0.2">
      <c r="A2" s="98" t="s">
        <v>39</v>
      </c>
      <c r="E2" s="100"/>
      <c r="R2" s="101"/>
    </row>
    <row r="3" spans="1:18" s="103" customFormat="1" ht="24.95" customHeight="1" x14ac:dyDescent="0.25">
      <c r="A3" s="102" t="s">
        <v>38</v>
      </c>
      <c r="B3" s="102"/>
      <c r="C3" s="102"/>
      <c r="D3" s="102"/>
      <c r="E3" s="102"/>
    </row>
    <row r="4" spans="1:18" s="103" customFormat="1" ht="24.95" customHeight="1" thickBot="1" x14ac:dyDescent="0.3">
      <c r="A4" s="261" t="s">
        <v>254</v>
      </c>
      <c r="B4" s="104"/>
      <c r="C4" s="104"/>
      <c r="D4" s="104"/>
      <c r="E4" s="104"/>
    </row>
    <row r="5" spans="1:18" ht="24.95" customHeight="1" x14ac:dyDescent="0.2">
      <c r="A5" s="534"/>
      <c r="B5" s="536" t="s">
        <v>136</v>
      </c>
      <c r="C5" s="536"/>
      <c r="D5" s="536"/>
      <c r="E5" s="536"/>
      <c r="F5" s="536"/>
      <c r="G5" s="537"/>
    </row>
    <row r="6" spans="1:18" ht="24.95" customHeight="1" x14ac:dyDescent="0.2">
      <c r="A6" s="535"/>
      <c r="B6" s="538" t="s">
        <v>27</v>
      </c>
      <c r="C6" s="538"/>
      <c r="D6" s="538" t="s">
        <v>35</v>
      </c>
      <c r="E6" s="538"/>
      <c r="F6" s="538" t="s">
        <v>5</v>
      </c>
      <c r="G6" s="539"/>
    </row>
    <row r="7" spans="1:18" ht="24.95" customHeight="1" x14ac:dyDescent="0.2">
      <c r="A7" s="535"/>
      <c r="B7" s="53" t="s">
        <v>41</v>
      </c>
      <c r="C7" s="53" t="s">
        <v>52</v>
      </c>
      <c r="D7" s="53" t="s">
        <v>42</v>
      </c>
      <c r="E7" s="53" t="s">
        <v>52</v>
      </c>
      <c r="F7" s="53" t="s">
        <v>42</v>
      </c>
      <c r="G7" s="54" t="s">
        <v>52</v>
      </c>
    </row>
    <row r="8" spans="1:18" ht="24.95" customHeight="1" x14ac:dyDescent="0.2">
      <c r="A8" s="55">
        <v>2000</v>
      </c>
      <c r="B8" s="409">
        <v>495</v>
      </c>
      <c r="C8" s="410">
        <v>3.7735849056603765</v>
      </c>
      <c r="D8" s="411">
        <v>9.2159999999999993</v>
      </c>
      <c r="E8" s="412">
        <v>-20.551724137931039</v>
      </c>
      <c r="F8" s="413">
        <v>1.80985</v>
      </c>
      <c r="G8" s="414">
        <v>11.157788968179826</v>
      </c>
    </row>
    <row r="9" spans="1:18" ht="24.95" customHeight="1" x14ac:dyDescent="0.2">
      <c r="A9" s="55">
        <v>2001</v>
      </c>
      <c r="B9" s="409">
        <v>482</v>
      </c>
      <c r="C9" s="410">
        <v>-2.626262626262621</v>
      </c>
      <c r="D9" s="411">
        <v>11.3</v>
      </c>
      <c r="E9" s="412">
        <v>22.612847222222232</v>
      </c>
      <c r="F9" s="413">
        <v>1.7305860000000002</v>
      </c>
      <c r="G9" s="414">
        <v>-4.3795894687404857</v>
      </c>
    </row>
    <row r="10" spans="1:18" ht="24.95" customHeight="1" x14ac:dyDescent="0.2">
      <c r="A10" s="55">
        <v>2002</v>
      </c>
      <c r="B10" s="409">
        <v>502</v>
      </c>
      <c r="C10" s="410">
        <v>4.1493775933610033</v>
      </c>
      <c r="D10" s="411">
        <v>9.1999999999999993</v>
      </c>
      <c r="E10" s="412">
        <v>-18.584070796460182</v>
      </c>
      <c r="F10" s="413">
        <v>1.9979660000000001</v>
      </c>
      <c r="G10" s="414">
        <v>15.450257889524121</v>
      </c>
    </row>
    <row r="11" spans="1:18" ht="24.95" customHeight="1" x14ac:dyDescent="0.2">
      <c r="A11" s="55">
        <v>2003</v>
      </c>
      <c r="B11" s="409">
        <v>551</v>
      </c>
      <c r="C11" s="410">
        <v>9.7609561752987961</v>
      </c>
      <c r="D11" s="411">
        <v>8.6</v>
      </c>
      <c r="E11" s="412">
        <v>-6.5217391304347778</v>
      </c>
      <c r="F11" s="413">
        <v>2.4786679999999999</v>
      </c>
      <c r="G11" s="414">
        <v>24.059568581247113</v>
      </c>
    </row>
    <row r="12" spans="1:18" ht="24.95" customHeight="1" x14ac:dyDescent="0.2">
      <c r="A12" s="55">
        <v>2004</v>
      </c>
      <c r="B12" s="409">
        <v>654</v>
      </c>
      <c r="C12" s="410">
        <v>18.693284936479127</v>
      </c>
      <c r="D12" s="411">
        <v>10.9</v>
      </c>
      <c r="E12" s="412">
        <v>26.744186046511629</v>
      </c>
      <c r="F12" s="413">
        <v>3.2220540000000004</v>
      </c>
      <c r="G12" s="414">
        <v>29.991350192926227</v>
      </c>
    </row>
    <row r="13" spans="1:18" ht="24.95" customHeight="1" x14ac:dyDescent="0.2">
      <c r="A13" s="55">
        <v>2005</v>
      </c>
      <c r="B13" s="409">
        <v>704</v>
      </c>
      <c r="C13" s="410">
        <v>7.6452599388379117</v>
      </c>
      <c r="D13" s="411">
        <v>12.61</v>
      </c>
      <c r="E13" s="412">
        <v>15.688073394495405</v>
      </c>
      <c r="F13" s="413">
        <v>3.8614370000000005</v>
      </c>
      <c r="G13" s="414">
        <v>19.843956681048791</v>
      </c>
    </row>
    <row r="14" spans="1:18" ht="24.95" customHeight="1" x14ac:dyDescent="0.2">
      <c r="A14" s="55">
        <v>2006</v>
      </c>
      <c r="B14" s="409">
        <v>774</v>
      </c>
      <c r="C14" s="410">
        <v>9.943181818181813</v>
      </c>
      <c r="D14" s="411">
        <v>14.4</v>
      </c>
      <c r="E14" s="412">
        <v>14.195083267248233</v>
      </c>
      <c r="F14" s="413">
        <v>4.3158850000000006</v>
      </c>
      <c r="G14" s="414">
        <v>11.7688829314061</v>
      </c>
    </row>
    <row r="15" spans="1:18" ht="24.95" customHeight="1" x14ac:dyDescent="0.2">
      <c r="A15" s="55">
        <v>2007</v>
      </c>
      <c r="B15" s="409">
        <v>896</v>
      </c>
      <c r="C15" s="410">
        <v>15.762273901808776</v>
      </c>
      <c r="D15" s="411">
        <v>16.899999999999999</v>
      </c>
      <c r="E15" s="412">
        <v>17.361111111111093</v>
      </c>
      <c r="F15" s="413">
        <v>4.9529650000000007</v>
      </c>
      <c r="G15" s="414">
        <v>14.761283027698834</v>
      </c>
    </row>
    <row r="16" spans="1:18" ht="24.95" customHeight="1" x14ac:dyDescent="0.2">
      <c r="A16" s="55">
        <v>2008</v>
      </c>
      <c r="B16" s="409">
        <v>973</v>
      </c>
      <c r="C16" s="410">
        <v>8.59375</v>
      </c>
      <c r="D16" s="411">
        <v>19.2</v>
      </c>
      <c r="E16" s="412">
        <v>13.609467455621305</v>
      </c>
      <c r="F16" s="413">
        <v>5.7850310000000009</v>
      </c>
      <c r="G16" s="414">
        <v>16.799351499556337</v>
      </c>
    </row>
    <row r="17" spans="1:8" ht="24.95" customHeight="1" x14ac:dyDescent="0.2">
      <c r="A17" s="55">
        <v>2009</v>
      </c>
      <c r="B17" s="409">
        <v>886</v>
      </c>
      <c r="C17" s="410">
        <v>-8.9414182939362767</v>
      </c>
      <c r="D17" s="411">
        <v>18.475000000000001</v>
      </c>
      <c r="E17" s="412">
        <v>-3.7760416666666519</v>
      </c>
      <c r="F17" s="413">
        <v>5.3045608</v>
      </c>
      <c r="G17" s="414">
        <v>-8.30540406784338</v>
      </c>
    </row>
    <row r="18" spans="1:8" ht="24.95" customHeight="1" x14ac:dyDescent="0.2">
      <c r="A18" s="55">
        <v>2010</v>
      </c>
      <c r="B18" s="409">
        <v>977</v>
      </c>
      <c r="C18" s="410">
        <v>10.270880361173806</v>
      </c>
      <c r="D18" s="411">
        <v>20.504999999999999</v>
      </c>
      <c r="E18" s="412">
        <v>10.987821380243567</v>
      </c>
      <c r="F18" s="413">
        <v>5.2610000000000001</v>
      </c>
      <c r="G18" s="414">
        <v>-0.82119522505991194</v>
      </c>
    </row>
    <row r="19" spans="1:8" ht="24.95" customHeight="1" x14ac:dyDescent="0.2">
      <c r="A19" s="55">
        <v>2011</v>
      </c>
      <c r="B19" s="409">
        <v>1080</v>
      </c>
      <c r="C19" s="410">
        <v>10.542476970317294</v>
      </c>
      <c r="D19" s="411">
        <v>23.071000000000002</v>
      </c>
      <c r="E19" s="412">
        <v>12.514020970495011</v>
      </c>
      <c r="F19" s="413">
        <v>6.0946931620200004</v>
      </c>
      <c r="G19" s="414">
        <v>15.846667211936904</v>
      </c>
    </row>
    <row r="20" spans="1:8" ht="24.95" customHeight="1" x14ac:dyDescent="0.2">
      <c r="A20" s="55">
        <v>2012</v>
      </c>
      <c r="B20" s="409">
        <v>1117</v>
      </c>
      <c r="C20" s="410">
        <v>3.4259259259259212</v>
      </c>
      <c r="D20" s="411">
        <v>24.353999999999999</v>
      </c>
      <c r="E20" s="412">
        <v>5.5610940141302745</v>
      </c>
      <c r="F20" s="413">
        <v>6.3780619703000001</v>
      </c>
      <c r="G20" s="414">
        <v>4.6494351847908399</v>
      </c>
    </row>
    <row r="21" spans="1:8" ht="24.95" customHeight="1" x14ac:dyDescent="0.2">
      <c r="A21" s="296">
        <v>2013</v>
      </c>
      <c r="B21" s="415">
        <v>1204</v>
      </c>
      <c r="C21" s="416">
        <v>7.7887197851387535</v>
      </c>
      <c r="D21" s="417">
        <v>24.707000000000001</v>
      </c>
      <c r="E21" s="418">
        <v>1.4494538884782804</v>
      </c>
      <c r="F21" s="419">
        <v>6.4739862904800001</v>
      </c>
      <c r="G21" s="420">
        <v>1.5039728467155067</v>
      </c>
    </row>
    <row r="22" spans="1:8" ht="24.95" customHeight="1" x14ac:dyDescent="0.2">
      <c r="A22" s="296">
        <v>2014</v>
      </c>
      <c r="B22" s="415">
        <v>1260</v>
      </c>
      <c r="C22" s="416">
        <v>4.6511627906976827</v>
      </c>
      <c r="D22" s="417">
        <v>26.074000000000002</v>
      </c>
      <c r="E22" s="418">
        <v>5.5328449427287874</v>
      </c>
      <c r="F22" s="419">
        <v>6.8426327594299998</v>
      </c>
      <c r="G22" s="420">
        <v>5.6942732407712082</v>
      </c>
    </row>
    <row r="23" spans="1:8" ht="24.95" customHeight="1" x14ac:dyDescent="0.2">
      <c r="A23" s="296">
        <v>2015</v>
      </c>
      <c r="B23" s="415">
        <v>1217</v>
      </c>
      <c r="C23" s="416">
        <v>-3.4126984126984117</v>
      </c>
      <c r="D23" s="417">
        <v>26.324999999999999</v>
      </c>
      <c r="E23" s="418">
        <v>0.96264478024083999</v>
      </c>
      <c r="F23" s="419">
        <v>5.8439545467900009</v>
      </c>
      <c r="G23" s="420">
        <v>-14.594940978875359</v>
      </c>
    </row>
    <row r="24" spans="1:8" ht="24.95" customHeight="1" x14ac:dyDescent="0.2">
      <c r="A24" s="296">
        <v>2016</v>
      </c>
      <c r="B24" s="415">
        <v>1239</v>
      </c>
      <c r="C24" s="416">
        <v>1.8077239112571863</v>
      </c>
      <c r="D24" s="417">
        <v>26.968</v>
      </c>
      <c r="E24" s="418">
        <v>2.44254510921178</v>
      </c>
      <c r="F24" s="419">
        <v>6.024</v>
      </c>
      <c r="G24" s="420">
        <v>3.0808838735560506</v>
      </c>
    </row>
    <row r="25" spans="1:8" ht="24.95" customHeight="1" x14ac:dyDescent="0.2">
      <c r="A25" s="296">
        <v>2017</v>
      </c>
      <c r="B25" s="415">
        <v>1344</v>
      </c>
      <c r="C25" s="416">
        <v>8.4745762711864394</v>
      </c>
      <c r="D25" s="417">
        <v>29.04</v>
      </c>
      <c r="E25" s="418">
        <v>7.6831800652625404</v>
      </c>
      <c r="F25" s="419">
        <v>5.8090000000000002</v>
      </c>
      <c r="G25" s="420">
        <v>-3.5690571049136754</v>
      </c>
    </row>
    <row r="26" spans="1:8" ht="24.95" customHeight="1" thickBot="1" x14ac:dyDescent="0.25">
      <c r="A26" s="56">
        <v>2018</v>
      </c>
      <c r="B26" s="421">
        <v>1448</v>
      </c>
      <c r="C26" s="422">
        <v>7.7380952380952328</v>
      </c>
      <c r="D26" s="423">
        <v>29.876000000000001</v>
      </c>
      <c r="E26" s="424">
        <v>2.8787878787878807</v>
      </c>
      <c r="F26" s="425">
        <v>5.9210000000000003</v>
      </c>
      <c r="G26" s="426">
        <v>1.9280426923738991</v>
      </c>
    </row>
    <row r="27" spans="1:8" s="288" customFormat="1" ht="15" customHeight="1" x14ac:dyDescent="0.2">
      <c r="A27" s="287" t="s">
        <v>157</v>
      </c>
      <c r="B27" s="287"/>
      <c r="C27" s="287"/>
      <c r="D27" s="287"/>
      <c r="E27" s="287"/>
      <c r="F27" s="287"/>
      <c r="G27" s="287"/>
      <c r="H27" s="295"/>
    </row>
    <row r="28" spans="1:8" s="288" customFormat="1" ht="15" customHeight="1" x14ac:dyDescent="0.2">
      <c r="A28" s="289" t="s">
        <v>239</v>
      </c>
      <c r="B28" s="287"/>
      <c r="C28" s="287"/>
      <c r="D28" s="287"/>
      <c r="E28" s="287"/>
      <c r="F28" s="287"/>
      <c r="G28" s="287"/>
      <c r="H28" s="295"/>
    </row>
    <row r="29" spans="1:8" s="288" customFormat="1" ht="15" customHeight="1" x14ac:dyDescent="0.2">
      <c r="A29" s="289" t="s">
        <v>240</v>
      </c>
      <c r="B29" s="287"/>
      <c r="C29" s="287"/>
      <c r="D29" s="290"/>
      <c r="E29" s="290"/>
      <c r="F29" s="287"/>
      <c r="G29" s="287"/>
      <c r="H29" s="295"/>
    </row>
    <row r="30" spans="1:8" ht="24" customHeight="1" x14ac:dyDescent="0.2">
      <c r="A30" s="95"/>
    </row>
  </sheetData>
  <mergeCells count="6">
    <mergeCell ref="F1:G1"/>
    <mergeCell ref="A5:A7"/>
    <mergeCell ref="B5:G5"/>
    <mergeCell ref="B6:C6"/>
    <mergeCell ref="D6:E6"/>
    <mergeCell ref="F6:G6"/>
  </mergeCells>
  <phoneticPr fontId="0" type="noConversion"/>
  <hyperlinks>
    <hyperlink ref="F1" location="Sumário!A1" display="Sumário"/>
    <hyperlink ref="F1:G1" location="Sumário!C12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rgb="FF92D050"/>
  </sheetPr>
  <dimension ref="A1:T31"/>
  <sheetViews>
    <sheetView showGridLines="0" tabSelected="1" zoomScaleNormal="100" zoomScaleSheetLayoutView="75" workbookViewId="0">
      <selection activeCell="E59" sqref="E59"/>
    </sheetView>
  </sheetViews>
  <sheetFormatPr defaultRowHeight="24" customHeight="1" x14ac:dyDescent="0.2"/>
  <cols>
    <col min="1" max="1" width="40.7109375" style="5" customWidth="1"/>
    <col min="2" max="7" width="22.28515625" style="5" customWidth="1"/>
    <col min="8" max="8" width="9.140625" style="4"/>
    <col min="9" max="16384" width="9.140625" style="5"/>
  </cols>
  <sheetData>
    <row r="1" spans="1:20" ht="20.100000000000001" customHeight="1" x14ac:dyDescent="0.2">
      <c r="F1" s="531" t="s">
        <v>177</v>
      </c>
      <c r="G1" s="531"/>
    </row>
    <row r="2" spans="1:20" s="99" customFormat="1" ht="45" customHeight="1" x14ac:dyDescent="0.2">
      <c r="A2" s="98" t="s">
        <v>39</v>
      </c>
      <c r="E2" s="100"/>
      <c r="T2" s="101"/>
    </row>
    <row r="3" spans="1:20" s="103" customFormat="1" ht="24.95" customHeight="1" x14ac:dyDescent="0.25">
      <c r="A3" s="102" t="s">
        <v>38</v>
      </c>
      <c r="B3" s="102"/>
      <c r="C3" s="102"/>
      <c r="D3" s="102"/>
      <c r="E3" s="102"/>
      <c r="F3" s="102"/>
    </row>
    <row r="4" spans="1:20" s="103" customFormat="1" ht="24.95" customHeight="1" thickBot="1" x14ac:dyDescent="0.3">
      <c r="A4" s="261" t="s">
        <v>255</v>
      </c>
      <c r="B4" s="104"/>
      <c r="C4" s="104"/>
      <c r="D4" s="104"/>
      <c r="E4" s="104"/>
      <c r="F4" s="104"/>
      <c r="G4" s="105"/>
    </row>
    <row r="5" spans="1:20" s="107" customFormat="1" ht="24.95" customHeight="1" x14ac:dyDescent="0.2">
      <c r="A5" s="549" t="s">
        <v>0</v>
      </c>
      <c r="B5" s="543" t="s">
        <v>135</v>
      </c>
      <c r="C5" s="551"/>
      <c r="D5" s="552"/>
      <c r="E5" s="543" t="s">
        <v>151</v>
      </c>
      <c r="F5" s="551"/>
      <c r="G5" s="551"/>
      <c r="H5" s="106"/>
    </row>
    <row r="6" spans="1:20" s="107" customFormat="1" ht="50.1" customHeight="1" x14ac:dyDescent="0.2">
      <c r="A6" s="550"/>
      <c r="B6" s="108" t="s">
        <v>43</v>
      </c>
      <c r="C6" s="108" t="s">
        <v>44</v>
      </c>
      <c r="D6" s="108" t="s">
        <v>45</v>
      </c>
      <c r="E6" s="108" t="s">
        <v>154</v>
      </c>
      <c r="F6" s="108" t="s">
        <v>46</v>
      </c>
      <c r="G6" s="109" t="s">
        <v>155</v>
      </c>
      <c r="H6" s="106"/>
    </row>
    <row r="7" spans="1:20" s="107" customFormat="1" ht="24.95" customHeight="1" x14ac:dyDescent="0.2">
      <c r="A7" s="110">
        <v>2000</v>
      </c>
      <c r="B7" s="111">
        <f>'2.2_Receita Mundo'!B8</f>
        <v>495</v>
      </c>
      <c r="C7" s="112">
        <f>'2.2_Receita Mundo'!D8</f>
        <v>9.2159999999999993</v>
      </c>
      <c r="D7" s="112">
        <f>'2.2_Receita Mundo'!F8</f>
        <v>1.80985</v>
      </c>
      <c r="E7" s="113">
        <f t="shared" ref="E7:E20" si="0">SUM(C7/B7)*100</f>
        <v>1.8618181818181818</v>
      </c>
      <c r="F7" s="114">
        <f t="shared" ref="F7:F20" si="1">SUM(D7/C7)*100</f>
        <v>19.638129340277779</v>
      </c>
      <c r="G7" s="115">
        <f t="shared" ref="G7:G20" si="2">SUM(D7/B7)*100</f>
        <v>0.36562626262626263</v>
      </c>
      <c r="H7" s="106"/>
    </row>
    <row r="8" spans="1:20" s="107" customFormat="1" ht="24.95" customHeight="1" x14ac:dyDescent="0.2">
      <c r="A8" s="110">
        <v>2001</v>
      </c>
      <c r="B8" s="111">
        <f>'2.2_Receita Mundo'!B9</f>
        <v>482</v>
      </c>
      <c r="C8" s="112">
        <f>'2.2_Receita Mundo'!D9</f>
        <v>11.3</v>
      </c>
      <c r="D8" s="112">
        <f>'2.2_Receita Mundo'!F9</f>
        <v>1.7305860000000002</v>
      </c>
      <c r="E8" s="113">
        <f t="shared" si="0"/>
        <v>2.3443983402489628</v>
      </c>
      <c r="F8" s="114">
        <f t="shared" si="1"/>
        <v>15.3149203539823</v>
      </c>
      <c r="G8" s="115">
        <f t="shared" si="2"/>
        <v>0.35904273858921165</v>
      </c>
      <c r="H8" s="106"/>
    </row>
    <row r="9" spans="1:20" s="107" customFormat="1" ht="24.95" customHeight="1" x14ac:dyDescent="0.2">
      <c r="A9" s="110">
        <v>2002</v>
      </c>
      <c r="B9" s="111">
        <f>'2.2_Receita Mundo'!B10</f>
        <v>502</v>
      </c>
      <c r="C9" s="112">
        <f>'2.2_Receita Mundo'!D10</f>
        <v>9.1999999999999993</v>
      </c>
      <c r="D9" s="112">
        <f>'2.2_Receita Mundo'!F10</f>
        <v>1.9979660000000001</v>
      </c>
      <c r="E9" s="113">
        <f t="shared" si="0"/>
        <v>1.8326693227091633</v>
      </c>
      <c r="F9" s="114">
        <f t="shared" si="1"/>
        <v>21.717021739130438</v>
      </c>
      <c r="G9" s="115">
        <f t="shared" si="2"/>
        <v>0.39800119521912353</v>
      </c>
      <c r="H9" s="106"/>
    </row>
    <row r="10" spans="1:20" s="107" customFormat="1" ht="24.95" customHeight="1" x14ac:dyDescent="0.2">
      <c r="A10" s="110">
        <v>2003</v>
      </c>
      <c r="B10" s="111">
        <f>'2.2_Receita Mundo'!B11</f>
        <v>551</v>
      </c>
      <c r="C10" s="112">
        <f>'2.2_Receita Mundo'!D11</f>
        <v>8.6</v>
      </c>
      <c r="D10" s="112">
        <f>'2.2_Receita Mundo'!F11</f>
        <v>2.4786679999999999</v>
      </c>
      <c r="E10" s="113">
        <f t="shared" si="0"/>
        <v>1.5607985480943738</v>
      </c>
      <c r="F10" s="114">
        <f t="shared" si="1"/>
        <v>28.821720930232559</v>
      </c>
      <c r="G10" s="115">
        <f t="shared" si="2"/>
        <v>0.44984900181488202</v>
      </c>
      <c r="H10" s="106"/>
    </row>
    <row r="11" spans="1:20" s="107" customFormat="1" ht="24.95" customHeight="1" x14ac:dyDescent="0.2">
      <c r="A11" s="110">
        <v>2004</v>
      </c>
      <c r="B11" s="111">
        <f>'2.2_Receita Mundo'!B12</f>
        <v>654</v>
      </c>
      <c r="C11" s="112">
        <f>'2.2_Receita Mundo'!D12</f>
        <v>10.9</v>
      </c>
      <c r="D11" s="112">
        <f>'2.2_Receita Mundo'!F12</f>
        <v>3.2220540000000004</v>
      </c>
      <c r="E11" s="113">
        <f t="shared" si="0"/>
        <v>1.6666666666666667</v>
      </c>
      <c r="F11" s="114">
        <f t="shared" si="1"/>
        <v>29.560128440366974</v>
      </c>
      <c r="G11" s="115">
        <f t="shared" si="2"/>
        <v>0.49266880733944962</v>
      </c>
      <c r="H11" s="106"/>
    </row>
    <row r="12" spans="1:20" s="107" customFormat="1" ht="24.95" customHeight="1" x14ac:dyDescent="0.2">
      <c r="A12" s="110">
        <v>2005</v>
      </c>
      <c r="B12" s="111">
        <f>'2.2_Receita Mundo'!B13</f>
        <v>704</v>
      </c>
      <c r="C12" s="112">
        <f>'2.2_Receita Mundo'!D13</f>
        <v>12.61</v>
      </c>
      <c r="D12" s="112">
        <f>'2.2_Receita Mundo'!F13</f>
        <v>3.8614370000000005</v>
      </c>
      <c r="E12" s="113">
        <f t="shared" si="0"/>
        <v>1.7911931818181817</v>
      </c>
      <c r="F12" s="114">
        <f t="shared" si="1"/>
        <v>30.622022204599531</v>
      </c>
      <c r="G12" s="115">
        <f t="shared" si="2"/>
        <v>0.54849957386363646</v>
      </c>
      <c r="H12" s="106"/>
    </row>
    <row r="13" spans="1:20" s="107" customFormat="1" ht="24.95" customHeight="1" x14ac:dyDescent="0.2">
      <c r="A13" s="110">
        <v>2006</v>
      </c>
      <c r="B13" s="111">
        <f>'2.2_Receita Mundo'!B14</f>
        <v>774</v>
      </c>
      <c r="C13" s="112">
        <f>'2.2_Receita Mundo'!D14</f>
        <v>14.4</v>
      </c>
      <c r="D13" s="112">
        <f>'2.2_Receita Mundo'!F14</f>
        <v>4.3158850000000006</v>
      </c>
      <c r="E13" s="113">
        <f t="shared" si="0"/>
        <v>1.8604651162790697</v>
      </c>
      <c r="F13" s="114">
        <f t="shared" si="1"/>
        <v>29.971423611111113</v>
      </c>
      <c r="G13" s="115">
        <f t="shared" si="2"/>
        <v>0.55760788113695092</v>
      </c>
      <c r="H13" s="106"/>
    </row>
    <row r="14" spans="1:20" s="107" customFormat="1" ht="24.95" customHeight="1" x14ac:dyDescent="0.2">
      <c r="A14" s="110">
        <v>2007</v>
      </c>
      <c r="B14" s="111">
        <f>'2.2_Receita Mundo'!B15</f>
        <v>896</v>
      </c>
      <c r="C14" s="112">
        <f>'2.2_Receita Mundo'!D15</f>
        <v>16.899999999999999</v>
      </c>
      <c r="D14" s="112">
        <f>'2.2_Receita Mundo'!F15</f>
        <v>4.9529650000000007</v>
      </c>
      <c r="E14" s="113">
        <f t="shared" si="0"/>
        <v>1.8861607142857142</v>
      </c>
      <c r="F14" s="114">
        <f t="shared" si="1"/>
        <v>29.307485207100598</v>
      </c>
      <c r="G14" s="115">
        <f t="shared" si="2"/>
        <v>0.55278627232142863</v>
      </c>
      <c r="H14" s="106"/>
    </row>
    <row r="15" spans="1:20" s="107" customFormat="1" ht="24.95" customHeight="1" x14ac:dyDescent="0.2">
      <c r="A15" s="110">
        <v>2008</v>
      </c>
      <c r="B15" s="111">
        <f>'2.2_Receita Mundo'!B16</f>
        <v>973</v>
      </c>
      <c r="C15" s="112">
        <f>'2.2_Receita Mundo'!D16</f>
        <v>19.2</v>
      </c>
      <c r="D15" s="112">
        <f>'2.2_Receita Mundo'!F16</f>
        <v>5.7850310000000009</v>
      </c>
      <c r="E15" s="113">
        <f t="shared" si="0"/>
        <v>1.97327852004111</v>
      </c>
      <c r="F15" s="114">
        <f t="shared" si="1"/>
        <v>30.130369791666674</v>
      </c>
      <c r="G15" s="115">
        <f t="shared" si="2"/>
        <v>0.59455611510791373</v>
      </c>
      <c r="H15" s="106"/>
    </row>
    <row r="16" spans="1:20" s="107" customFormat="1" ht="24.95" customHeight="1" x14ac:dyDescent="0.2">
      <c r="A16" s="110">
        <v>2009</v>
      </c>
      <c r="B16" s="111">
        <f>'2.2_Receita Mundo'!B17</f>
        <v>886</v>
      </c>
      <c r="C16" s="112">
        <f>'2.2_Receita Mundo'!D17</f>
        <v>18.475000000000001</v>
      </c>
      <c r="D16" s="112">
        <f>'2.2_Receita Mundo'!F17</f>
        <v>5.3045608</v>
      </c>
      <c r="E16" s="113">
        <f t="shared" si="0"/>
        <v>2.0852144469525959</v>
      </c>
      <c r="F16" s="114">
        <f t="shared" si="1"/>
        <v>28.712101759133962</v>
      </c>
      <c r="G16" s="115">
        <f t="shared" si="2"/>
        <v>0.59870889390519189</v>
      </c>
      <c r="H16" s="106"/>
    </row>
    <row r="17" spans="1:8" s="107" customFormat="1" ht="24.95" customHeight="1" x14ac:dyDescent="0.2">
      <c r="A17" s="110">
        <v>2010</v>
      </c>
      <c r="B17" s="111">
        <f>'2.2_Receita Mundo'!B18</f>
        <v>977</v>
      </c>
      <c r="C17" s="112">
        <f>'2.2_Receita Mundo'!D18</f>
        <v>20.504999999999999</v>
      </c>
      <c r="D17" s="112">
        <f>'2.2_Receita Mundo'!F18</f>
        <v>5.2610000000000001</v>
      </c>
      <c r="E17" s="113">
        <f t="shared" si="0"/>
        <v>2.0987717502558851</v>
      </c>
      <c r="F17" s="114">
        <f t="shared" si="1"/>
        <v>25.65715679102658</v>
      </c>
      <c r="G17" s="115">
        <f t="shared" si="2"/>
        <v>0.53848515864892521</v>
      </c>
      <c r="H17" s="106"/>
    </row>
    <row r="18" spans="1:8" s="107" customFormat="1" ht="24.95" customHeight="1" x14ac:dyDescent="0.2">
      <c r="A18" s="110">
        <v>2011</v>
      </c>
      <c r="B18" s="111">
        <f>'2.2_Receita Mundo'!B19</f>
        <v>1080</v>
      </c>
      <c r="C18" s="112">
        <f>'2.2_Receita Mundo'!D19</f>
        <v>23.071000000000002</v>
      </c>
      <c r="D18" s="112">
        <f>'2.2_Receita Mundo'!F19</f>
        <v>6.0946931620200004</v>
      </c>
      <c r="E18" s="113">
        <f t="shared" si="0"/>
        <v>2.1362037037037038</v>
      </c>
      <c r="F18" s="114">
        <f t="shared" si="1"/>
        <v>26.417117428893416</v>
      </c>
      <c r="G18" s="115">
        <f t="shared" si="2"/>
        <v>0.56432344092777775</v>
      </c>
      <c r="H18" s="106"/>
    </row>
    <row r="19" spans="1:8" s="107" customFormat="1" ht="24.95" customHeight="1" x14ac:dyDescent="0.2">
      <c r="A19" s="110">
        <v>2012</v>
      </c>
      <c r="B19" s="111">
        <f>'2.2_Receita Mundo'!B20</f>
        <v>1117</v>
      </c>
      <c r="C19" s="112">
        <f>'2.2_Receita Mundo'!D20</f>
        <v>24.353999999999999</v>
      </c>
      <c r="D19" s="112">
        <f>'2.2_Receita Mundo'!F20</f>
        <v>6.3780619703000001</v>
      </c>
      <c r="E19" s="113">
        <f t="shared" si="0"/>
        <v>2.1803043867502239</v>
      </c>
      <c r="F19" s="114">
        <f t="shared" si="1"/>
        <v>26.188970888971014</v>
      </c>
      <c r="G19" s="115">
        <f t="shared" si="2"/>
        <v>0.57099928113697407</v>
      </c>
      <c r="H19" s="106"/>
    </row>
    <row r="20" spans="1:8" s="107" customFormat="1" ht="24.95" customHeight="1" x14ac:dyDescent="0.2">
      <c r="A20" s="299">
        <v>2013</v>
      </c>
      <c r="B20" s="300">
        <f>'2.2_Receita Mundo'!B21</f>
        <v>1204</v>
      </c>
      <c r="C20" s="301">
        <f>'2.2_Receita Mundo'!D21</f>
        <v>24.707000000000001</v>
      </c>
      <c r="D20" s="301">
        <f>'2.2_Receita Mundo'!F21</f>
        <v>6.4739862904800001</v>
      </c>
      <c r="E20" s="302">
        <f t="shared" si="0"/>
        <v>2.0520764119601331</v>
      </c>
      <c r="F20" s="303">
        <f t="shared" si="1"/>
        <v>26.203044847533086</v>
      </c>
      <c r="G20" s="304">
        <f t="shared" si="2"/>
        <v>0.53770650253156149</v>
      </c>
      <c r="H20" s="106"/>
    </row>
    <row r="21" spans="1:8" s="107" customFormat="1" ht="24.95" customHeight="1" x14ac:dyDescent="0.2">
      <c r="A21" s="299">
        <v>2014</v>
      </c>
      <c r="B21" s="300">
        <v>1344</v>
      </c>
      <c r="C21" s="301">
        <v>29.04</v>
      </c>
      <c r="D21" s="301">
        <v>5.8090000000000002</v>
      </c>
      <c r="E21" s="302">
        <v>2.1607142857142856</v>
      </c>
      <c r="F21" s="303">
        <v>20.003443526170798</v>
      </c>
      <c r="G21" s="304">
        <v>0.43221726190476195</v>
      </c>
      <c r="H21" s="106"/>
    </row>
    <row r="22" spans="1:8" s="107" customFormat="1" ht="24.95" customHeight="1" x14ac:dyDescent="0.2">
      <c r="A22" s="299">
        <v>2015</v>
      </c>
      <c r="B22" s="300">
        <v>1448</v>
      </c>
      <c r="C22" s="301">
        <v>29.876000000000001</v>
      </c>
      <c r="D22" s="301">
        <v>5.9210000000000003</v>
      </c>
      <c r="E22" s="302">
        <v>2.0632596685082873</v>
      </c>
      <c r="F22" s="303">
        <v>19.818583478377295</v>
      </c>
      <c r="G22" s="304">
        <v>0.40890883977900555</v>
      </c>
      <c r="H22" s="106"/>
    </row>
    <row r="23" spans="1:8" s="107" customFormat="1" ht="24.95" customHeight="1" x14ac:dyDescent="0.2">
      <c r="A23" s="299">
        <v>2016</v>
      </c>
      <c r="B23" s="430">
        <v>1239</v>
      </c>
      <c r="C23" s="431">
        <v>26.968</v>
      </c>
      <c r="D23" s="431">
        <v>6.024</v>
      </c>
      <c r="E23" s="432">
        <v>2.1765940274414848</v>
      </c>
      <c r="F23" s="433">
        <v>22.337585286265206</v>
      </c>
      <c r="G23" s="434">
        <v>0.48619854721549638</v>
      </c>
      <c r="H23" s="106"/>
    </row>
    <row r="24" spans="1:8" s="107" customFormat="1" ht="24.95" customHeight="1" x14ac:dyDescent="0.2">
      <c r="A24" s="299">
        <v>2017</v>
      </c>
      <c r="B24" s="430">
        <v>1344</v>
      </c>
      <c r="C24" s="431">
        <v>29.04</v>
      </c>
      <c r="D24" s="431">
        <v>5.8090000000000002</v>
      </c>
      <c r="E24" s="432">
        <v>2.1607142857142856</v>
      </c>
      <c r="F24" s="433">
        <v>20.003443526170798</v>
      </c>
      <c r="G24" s="434">
        <v>0.43221726190476195</v>
      </c>
      <c r="H24" s="106"/>
    </row>
    <row r="25" spans="1:8" s="107" customFormat="1" ht="24.95" customHeight="1" thickBot="1" x14ac:dyDescent="0.25">
      <c r="A25" s="116">
        <v>2018</v>
      </c>
      <c r="B25" s="435">
        <v>1448</v>
      </c>
      <c r="C25" s="436">
        <v>29.876000000000001</v>
      </c>
      <c r="D25" s="436">
        <v>5.9210000000000003</v>
      </c>
      <c r="E25" s="437">
        <v>2.0632596685082873</v>
      </c>
      <c r="F25" s="438">
        <v>19.818583478377295</v>
      </c>
      <c r="G25" s="439">
        <v>0.40890883977900555</v>
      </c>
      <c r="H25" s="106"/>
    </row>
    <row r="26" spans="1:8" s="288" customFormat="1" ht="15" customHeight="1" x14ac:dyDescent="0.2">
      <c r="A26" s="287" t="s">
        <v>192</v>
      </c>
      <c r="B26" s="287"/>
      <c r="C26" s="287"/>
      <c r="D26" s="287"/>
      <c r="E26" s="287"/>
      <c r="F26" s="287"/>
      <c r="G26" s="287"/>
      <c r="H26" s="295"/>
    </row>
    <row r="27" spans="1:8" s="288" customFormat="1" ht="15" customHeight="1" x14ac:dyDescent="0.2">
      <c r="A27" s="289" t="s">
        <v>239</v>
      </c>
      <c r="B27" s="287"/>
      <c r="C27" s="287"/>
      <c r="D27" s="287"/>
      <c r="E27" s="287"/>
      <c r="F27" s="287"/>
      <c r="G27" s="287"/>
      <c r="H27" s="295"/>
    </row>
    <row r="28" spans="1:8" s="288" customFormat="1" ht="15" customHeight="1" x14ac:dyDescent="0.2">
      <c r="A28" s="289" t="s">
        <v>240</v>
      </c>
      <c r="B28" s="287"/>
      <c r="C28" s="287"/>
      <c r="D28" s="290"/>
      <c r="E28" s="290"/>
      <c r="F28" s="287"/>
      <c r="G28" s="287"/>
      <c r="H28" s="295"/>
    </row>
    <row r="29" spans="1:8" ht="24" customHeight="1" x14ac:dyDescent="0.2">
      <c r="H29" s="94"/>
    </row>
    <row r="30" spans="1:8" ht="24" customHeight="1" x14ac:dyDescent="0.2">
      <c r="H30" s="94"/>
    </row>
    <row r="31" spans="1:8" ht="24" customHeight="1" x14ac:dyDescent="0.2">
      <c r="H31" s="94"/>
    </row>
  </sheetData>
  <mergeCells count="4">
    <mergeCell ref="A5:A6"/>
    <mergeCell ref="B5:D5"/>
    <mergeCell ref="E5:G5"/>
    <mergeCell ref="F1:G1"/>
  </mergeCells>
  <phoneticPr fontId="0" type="noConversion"/>
  <hyperlinks>
    <hyperlink ref="F1" location="Sumário!A1" display="Sumário"/>
    <hyperlink ref="F1:G1" location="Sumário!C13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92D050"/>
  </sheetPr>
  <dimension ref="A1:J34"/>
  <sheetViews>
    <sheetView showGridLines="0" tabSelected="1" zoomScaleNormal="100" zoomScaleSheetLayoutView="85" workbookViewId="0">
      <selection activeCell="E59" sqref="E59"/>
    </sheetView>
  </sheetViews>
  <sheetFormatPr defaultRowHeight="24" customHeight="1" x14ac:dyDescent="0.2"/>
  <cols>
    <col min="1" max="1" width="50.7109375" style="70" customWidth="1"/>
    <col min="2" max="3" width="28.140625" style="70" customWidth="1"/>
    <col min="4" max="6" width="28.140625" style="5" customWidth="1"/>
    <col min="7" max="7" width="28.140625" style="4" customWidth="1"/>
    <col min="8" max="9" width="28.140625" style="5" customWidth="1"/>
    <col min="10" max="16384" width="9.140625" style="5"/>
  </cols>
  <sheetData>
    <row r="1" spans="1:10" ht="20.100000000000001" customHeight="1" x14ac:dyDescent="0.2">
      <c r="E1" s="531" t="s">
        <v>177</v>
      </c>
      <c r="F1" s="531"/>
    </row>
    <row r="2" spans="1:10" s="99" customFormat="1" ht="45" customHeight="1" x14ac:dyDescent="0.2">
      <c r="A2" s="98" t="s">
        <v>39</v>
      </c>
      <c r="D2" s="100"/>
      <c r="J2" s="101"/>
    </row>
    <row r="3" spans="1:10" s="103" customFormat="1" ht="24.95" customHeight="1" x14ac:dyDescent="0.25">
      <c r="A3" s="102" t="s">
        <v>38</v>
      </c>
      <c r="B3" s="102"/>
      <c r="C3" s="102"/>
      <c r="D3" s="102"/>
      <c r="E3" s="102"/>
      <c r="F3" s="102"/>
    </row>
    <row r="4" spans="1:10" s="103" customFormat="1" ht="24.95" customHeight="1" thickBot="1" x14ac:dyDescent="0.3">
      <c r="A4" s="261" t="s">
        <v>256</v>
      </c>
      <c r="B4" s="104"/>
      <c r="C4" s="104"/>
      <c r="D4" s="104"/>
      <c r="E4" s="223"/>
      <c r="F4" s="256"/>
    </row>
    <row r="5" spans="1:10" s="15" customFormat="1" ht="24.95" customHeight="1" x14ac:dyDescent="0.2">
      <c r="A5" s="529" t="s">
        <v>53</v>
      </c>
      <c r="B5" s="537" t="s">
        <v>135</v>
      </c>
      <c r="C5" s="544"/>
      <c r="D5" s="544"/>
      <c r="E5" s="544"/>
    </row>
    <row r="6" spans="1:10" s="15" customFormat="1" ht="24.95" customHeight="1" x14ac:dyDescent="0.2">
      <c r="A6" s="530"/>
      <c r="B6" s="283">
        <v>2010</v>
      </c>
      <c r="C6" s="403">
        <v>2016</v>
      </c>
      <c r="D6" s="403">
        <v>2017</v>
      </c>
      <c r="E6" s="403">
        <v>2018</v>
      </c>
    </row>
    <row r="7" spans="1:10" s="15" customFormat="1" ht="24.95" customHeight="1" x14ac:dyDescent="0.2">
      <c r="A7" s="45" t="s">
        <v>27</v>
      </c>
      <c r="B7" s="362">
        <v>975.327</v>
      </c>
      <c r="C7" s="440">
        <v>1246.828</v>
      </c>
      <c r="D7" s="440">
        <v>1343.92</v>
      </c>
      <c r="E7" s="440">
        <v>1447.9490000000001</v>
      </c>
    </row>
    <row r="8" spans="1:10" s="15" customFormat="1" ht="24.95" customHeight="1" x14ac:dyDescent="0.2">
      <c r="A8" s="123" t="s">
        <v>25</v>
      </c>
      <c r="B8" s="58">
        <v>137</v>
      </c>
      <c r="C8" s="441">
        <v>206.9</v>
      </c>
      <c r="D8" s="442">
        <v>210.7</v>
      </c>
      <c r="E8" s="441">
        <v>214.5</v>
      </c>
    </row>
    <row r="9" spans="1:10" s="15" customFormat="1" ht="24.95" customHeight="1" x14ac:dyDescent="0.2">
      <c r="A9" s="123" t="s">
        <v>7</v>
      </c>
      <c r="B9" s="58">
        <v>54.6</v>
      </c>
      <c r="C9" s="441">
        <v>60.5</v>
      </c>
      <c r="D9" s="442">
        <v>68.099999999999994</v>
      </c>
      <c r="E9" s="441">
        <v>73.8</v>
      </c>
    </row>
    <row r="10" spans="1:10" s="15" customFormat="1" ht="24.95" customHeight="1" x14ac:dyDescent="0.2">
      <c r="A10" s="123" t="s">
        <v>6</v>
      </c>
      <c r="B10" s="58">
        <v>57.1</v>
      </c>
      <c r="C10" s="441">
        <v>55.2</v>
      </c>
      <c r="D10" s="442">
        <v>58.9</v>
      </c>
      <c r="E10" s="441">
        <v>65.5</v>
      </c>
    </row>
    <row r="11" spans="1:10" s="15" customFormat="1" ht="24.95" customHeight="1" x14ac:dyDescent="0.2">
      <c r="A11" s="123" t="s">
        <v>212</v>
      </c>
      <c r="B11" s="58">
        <v>20.100000000000001</v>
      </c>
      <c r="C11" s="441">
        <v>48.8</v>
      </c>
      <c r="D11" s="442">
        <v>56.9</v>
      </c>
      <c r="E11" s="441">
        <v>63</v>
      </c>
    </row>
    <row r="12" spans="1:10" s="15" customFormat="1" ht="24.95" customHeight="1" x14ac:dyDescent="0.2">
      <c r="A12" s="310" t="s">
        <v>211</v>
      </c>
      <c r="B12" s="58">
        <v>34</v>
      </c>
      <c r="C12" s="441">
        <v>47.9</v>
      </c>
      <c r="D12" s="442">
        <v>49</v>
      </c>
      <c r="E12" s="441">
        <v>51.9</v>
      </c>
    </row>
    <row r="13" spans="1:10" s="15" customFormat="1" ht="24.95" customHeight="1" x14ac:dyDescent="0.2">
      <c r="A13" s="310" t="s">
        <v>9</v>
      </c>
      <c r="B13" s="58">
        <v>38.799999999999997</v>
      </c>
      <c r="C13" s="441">
        <v>40.200000000000003</v>
      </c>
      <c r="D13" s="442">
        <v>44.2</v>
      </c>
      <c r="E13" s="441">
        <v>49.3</v>
      </c>
    </row>
    <row r="14" spans="1:10" s="15" customFormat="1" ht="24.95" customHeight="1" x14ac:dyDescent="0.2">
      <c r="A14" s="310" t="s">
        <v>26</v>
      </c>
      <c r="B14" s="58">
        <v>32.6</v>
      </c>
      <c r="C14" s="441">
        <v>37</v>
      </c>
      <c r="D14" s="442">
        <v>41.7</v>
      </c>
      <c r="E14" s="441">
        <v>45</v>
      </c>
    </row>
    <row r="15" spans="1:10" s="15" customFormat="1" ht="24.95" customHeight="1" x14ac:dyDescent="0.2">
      <c r="A15" s="310" t="s">
        <v>11</v>
      </c>
      <c r="B15" s="58">
        <v>34.700000000000003</v>
      </c>
      <c r="C15" s="441">
        <v>37.5</v>
      </c>
      <c r="D15" s="442">
        <v>39.9</v>
      </c>
      <c r="E15" s="441">
        <v>43</v>
      </c>
    </row>
    <row r="16" spans="1:10" s="15" customFormat="1" ht="24.95" customHeight="1" x14ac:dyDescent="0.2">
      <c r="A16" s="123" t="s">
        <v>116</v>
      </c>
      <c r="B16" s="58">
        <v>13.2</v>
      </c>
      <c r="C16" s="441">
        <v>30.7</v>
      </c>
      <c r="D16" s="442">
        <v>34.1</v>
      </c>
      <c r="E16" s="441">
        <v>42.1</v>
      </c>
    </row>
    <row r="17" spans="1:10" s="15" customFormat="1" ht="24.95" customHeight="1" x14ac:dyDescent="0.2">
      <c r="A17" s="123" t="s">
        <v>8</v>
      </c>
      <c r="B17" s="58">
        <v>45.8</v>
      </c>
      <c r="C17" s="441">
        <v>44.4</v>
      </c>
      <c r="D17" s="442">
        <v>38.6</v>
      </c>
      <c r="E17" s="441">
        <v>40.4</v>
      </c>
    </row>
    <row r="18" spans="1:10" s="15" customFormat="1" ht="24.95" customHeight="1" x14ac:dyDescent="0.2">
      <c r="A18" s="310" t="s">
        <v>215</v>
      </c>
      <c r="B18" s="58">
        <v>22.3</v>
      </c>
      <c r="C18" s="441">
        <v>30.4</v>
      </c>
      <c r="D18" s="442">
        <v>35.6</v>
      </c>
      <c r="E18" s="441">
        <v>40.200000000000003</v>
      </c>
    </row>
    <row r="19" spans="1:10" s="15" customFormat="1" ht="24.95" customHeight="1" x14ac:dyDescent="0.2">
      <c r="A19" s="310" t="s">
        <v>214</v>
      </c>
      <c r="B19" s="58">
        <v>22.2</v>
      </c>
      <c r="C19" s="441">
        <v>32.799999999999997</v>
      </c>
      <c r="D19" s="442">
        <v>33.299999999999997</v>
      </c>
      <c r="E19" s="441">
        <v>36.799999999999997</v>
      </c>
    </row>
    <row r="20" spans="1:10" s="15" customFormat="1" ht="24.75" customHeight="1" x14ac:dyDescent="0.2">
      <c r="A20" s="123" t="s">
        <v>142</v>
      </c>
      <c r="B20" s="58">
        <v>14.5</v>
      </c>
      <c r="C20" s="441">
        <v>22.4</v>
      </c>
      <c r="D20" s="442">
        <v>27.4</v>
      </c>
      <c r="E20" s="441">
        <v>28.6</v>
      </c>
    </row>
    <row r="21" spans="1:10" s="15" customFormat="1" ht="24.95" customHeight="1" x14ac:dyDescent="0.2">
      <c r="A21" s="310" t="s">
        <v>210</v>
      </c>
      <c r="B21" s="58">
        <v>22.6</v>
      </c>
      <c r="C21" s="441">
        <v>18.7</v>
      </c>
      <c r="D21" s="442">
        <v>22.5</v>
      </c>
      <c r="E21" s="441">
        <v>25.2</v>
      </c>
    </row>
    <row r="22" spans="1:10" s="15" customFormat="1" ht="24.95" customHeight="1" x14ac:dyDescent="0.2">
      <c r="A22" s="310" t="s">
        <v>12</v>
      </c>
      <c r="B22" s="58">
        <v>18.600000000000001</v>
      </c>
      <c r="C22" s="441">
        <v>19.3</v>
      </c>
      <c r="D22" s="442">
        <v>20.5</v>
      </c>
      <c r="E22" s="441">
        <v>23</v>
      </c>
    </row>
    <row r="23" spans="1:10" s="15" customFormat="1" ht="24.95" customHeight="1" x14ac:dyDescent="0.2">
      <c r="A23" s="123" t="s">
        <v>10</v>
      </c>
      <c r="B23" s="58">
        <v>12</v>
      </c>
      <c r="C23" s="441">
        <v>19.600000000000001</v>
      </c>
      <c r="D23" s="442">
        <v>21.3</v>
      </c>
      <c r="E23" s="441">
        <v>22.5</v>
      </c>
    </row>
    <row r="24" spans="1:10" s="15" customFormat="1" ht="24.95" customHeight="1" x14ac:dyDescent="0.2">
      <c r="A24" s="310" t="s">
        <v>104</v>
      </c>
      <c r="B24" s="58">
        <v>15.8</v>
      </c>
      <c r="C24" s="441">
        <v>18.100000000000001</v>
      </c>
      <c r="D24" s="442">
        <v>20.3</v>
      </c>
      <c r="E24" s="441">
        <v>22</v>
      </c>
    </row>
    <row r="25" spans="1:10" s="15" customFormat="1" ht="24.95" customHeight="1" x14ac:dyDescent="0.2">
      <c r="A25" s="310" t="s">
        <v>297</v>
      </c>
      <c r="B25" s="58">
        <v>8.6</v>
      </c>
      <c r="C25" s="441">
        <v>19.5</v>
      </c>
      <c r="D25" s="442">
        <v>21</v>
      </c>
      <c r="E25" s="441">
        <v>21.4</v>
      </c>
    </row>
    <row r="26" spans="1:10" s="15" customFormat="1" ht="24.95" customHeight="1" x14ac:dyDescent="0.2">
      <c r="A26" s="310" t="s">
        <v>217</v>
      </c>
      <c r="B26" s="58">
        <v>14.2</v>
      </c>
      <c r="C26" s="441">
        <v>18.899999999999999</v>
      </c>
      <c r="D26" s="442">
        <v>19.7</v>
      </c>
      <c r="E26" s="441">
        <v>20.5</v>
      </c>
    </row>
    <row r="27" spans="1:10" s="15" customFormat="1" ht="24.95" customHeight="1" x14ac:dyDescent="0.2">
      <c r="A27" s="310" t="s">
        <v>126</v>
      </c>
      <c r="B27" s="58">
        <v>10.1</v>
      </c>
      <c r="C27" s="441">
        <v>14</v>
      </c>
      <c r="D27" s="442">
        <v>17.100000000000001</v>
      </c>
      <c r="E27" s="441">
        <v>19.600000000000001</v>
      </c>
    </row>
    <row r="28" spans="1:10" s="126" customFormat="1" ht="24.95" customHeight="1" x14ac:dyDescent="0.2">
      <c r="A28" s="370" t="s">
        <v>216</v>
      </c>
      <c r="B28" s="125"/>
      <c r="C28" s="443"/>
      <c r="D28" s="444"/>
      <c r="E28" s="443"/>
    </row>
    <row r="29" spans="1:10" s="15" customFormat="1" ht="24.95" customHeight="1" x14ac:dyDescent="0.2">
      <c r="A29" s="123" t="s">
        <v>5</v>
      </c>
      <c r="B29" s="58">
        <v>5.3</v>
      </c>
      <c r="C29" s="441">
        <v>6</v>
      </c>
      <c r="D29" s="442">
        <v>5.8</v>
      </c>
      <c r="E29" s="441">
        <v>5.9</v>
      </c>
    </row>
    <row r="30" spans="1:10" s="15" customFormat="1" ht="24.95" customHeight="1" thickBot="1" x14ac:dyDescent="0.25">
      <c r="A30" s="124" t="s">
        <v>4</v>
      </c>
      <c r="B30" s="230">
        <v>341.22699999999986</v>
      </c>
      <c r="C30" s="445">
        <v>418.02800000000002</v>
      </c>
      <c r="D30" s="446">
        <v>457.32000000000028</v>
      </c>
      <c r="E30" s="445">
        <v>493.74900000000002</v>
      </c>
    </row>
    <row r="31" spans="1:10" s="288" customFormat="1" ht="15" customHeight="1" x14ac:dyDescent="0.2">
      <c r="A31" s="287" t="s">
        <v>190</v>
      </c>
      <c r="B31" s="287"/>
      <c r="C31" s="287"/>
      <c r="D31" s="287"/>
      <c r="E31" s="287"/>
      <c r="F31" s="287"/>
      <c r="G31" s="287"/>
    </row>
    <row r="32" spans="1:10" s="288" customFormat="1" ht="15" customHeight="1" x14ac:dyDescent="0.2">
      <c r="A32" s="289" t="s">
        <v>230</v>
      </c>
      <c r="B32" s="287"/>
      <c r="C32" s="287"/>
      <c r="D32" s="287"/>
      <c r="E32" s="287"/>
      <c r="F32" s="287"/>
      <c r="G32" s="287"/>
      <c r="H32" s="287"/>
      <c r="I32" s="368"/>
      <c r="J32" s="369"/>
    </row>
    <row r="33" spans="1:10" s="288" customFormat="1" ht="15" customHeight="1" x14ac:dyDescent="0.2">
      <c r="A33" s="289" t="s">
        <v>260</v>
      </c>
      <c r="B33" s="287"/>
      <c r="C33" s="290"/>
      <c r="D33" s="290"/>
      <c r="E33" s="290"/>
      <c r="F33" s="290"/>
      <c r="G33" s="287"/>
      <c r="H33" s="287"/>
      <c r="I33" s="368"/>
      <c r="J33" s="369"/>
    </row>
    <row r="34" spans="1:10" s="288" customFormat="1" ht="15" customHeight="1" x14ac:dyDescent="0.2">
      <c r="A34" s="289" t="s">
        <v>259</v>
      </c>
      <c r="B34" s="287"/>
      <c r="C34" s="290"/>
      <c r="D34" s="290"/>
      <c r="E34" s="290"/>
      <c r="F34" s="290"/>
      <c r="G34" s="287"/>
      <c r="H34" s="287"/>
      <c r="I34" s="368"/>
      <c r="J34" s="369"/>
    </row>
  </sheetData>
  <sortState ref="A7:F21">
    <sortCondition descending="1" ref="E7:E21"/>
  </sortState>
  <mergeCells count="3">
    <mergeCell ref="B5:E5"/>
    <mergeCell ref="A5:A6"/>
    <mergeCell ref="E1:F1"/>
  </mergeCells>
  <phoneticPr fontId="0" type="noConversion"/>
  <hyperlinks>
    <hyperlink ref="E1" location="Sumário!A1" display="Sumário"/>
    <hyperlink ref="E1:F1" location="Sumário!C14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4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>
    <tabColor rgb="FF00B050"/>
  </sheetPr>
  <dimension ref="A1:S7"/>
  <sheetViews>
    <sheetView showGridLines="0" tabSelected="1" zoomScaleNormal="100" workbookViewId="0">
      <selection activeCell="E59" sqref="E59"/>
    </sheetView>
  </sheetViews>
  <sheetFormatPr defaultRowHeight="40.5" customHeight="1" x14ac:dyDescent="0.2"/>
  <cols>
    <col min="1" max="18" width="9.28515625" style="378" customWidth="1"/>
    <col min="19" max="19" width="9.28515625" style="379" customWidth="1"/>
    <col min="20" max="16384" width="9.140625" style="378"/>
  </cols>
  <sheetData>
    <row r="1" spans="1:19" ht="20.100000000000001" customHeight="1" x14ac:dyDescent="0.2">
      <c r="Q1" s="528" t="s">
        <v>177</v>
      </c>
      <c r="R1" s="528"/>
    </row>
    <row r="7" spans="1:19" ht="40.5" customHeight="1" x14ac:dyDescent="0.6">
      <c r="A7" s="527" t="s">
        <v>307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378"/>
    </row>
  </sheetData>
  <mergeCells count="2">
    <mergeCell ref="A7:R7"/>
    <mergeCell ref="Q1:R1"/>
  </mergeCells>
  <phoneticPr fontId="0" type="noConversion"/>
  <hyperlinks>
    <hyperlink ref="Q1" location="Sumário!A1" display="Sumário"/>
    <hyperlink ref="Q1:R1" location="Sumário!B17" tooltip="Sumário" display="&lt;&lt; Sumário"/>
  </hyperlinks>
  <printOptions horizontalCentered="1" vertic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92D050"/>
  </sheetPr>
  <dimension ref="A1:R75"/>
  <sheetViews>
    <sheetView showGridLines="0" tabSelected="1" zoomScaleNormal="100" zoomScaleSheetLayoutView="100" workbookViewId="0">
      <selection activeCell="E59" sqref="E59"/>
    </sheetView>
  </sheetViews>
  <sheetFormatPr defaultColWidth="11.42578125" defaultRowHeight="24" customHeight="1" x14ac:dyDescent="0.2"/>
  <cols>
    <col min="1" max="1" width="40.7109375" style="70" customWidth="1"/>
    <col min="2" max="11" width="13.28515625" style="70" customWidth="1"/>
    <col min="12" max="16384" width="11.42578125" style="70"/>
  </cols>
  <sheetData>
    <row r="1" spans="1:18" ht="20.100000000000001" customHeight="1" x14ac:dyDescent="0.2">
      <c r="J1" s="531" t="s">
        <v>177</v>
      </c>
      <c r="K1" s="531"/>
    </row>
    <row r="2" spans="1:18" s="99" customFormat="1" ht="45" customHeight="1" x14ac:dyDescent="0.2">
      <c r="A2" s="98" t="s">
        <v>40</v>
      </c>
      <c r="E2" s="100"/>
      <c r="R2" s="101"/>
    </row>
    <row r="3" spans="1:18" s="103" customFormat="1" ht="24.95" customHeight="1" x14ac:dyDescent="0.25">
      <c r="A3" s="102" t="s">
        <v>305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306</v>
      </c>
      <c r="B4" s="104"/>
      <c r="C4" s="104"/>
      <c r="D4" s="104"/>
      <c r="E4" s="104"/>
    </row>
    <row r="5" spans="1:18" s="60" customFormat="1" ht="20.100000000000001" customHeight="1" x14ac:dyDescent="0.2">
      <c r="A5" s="529" t="s">
        <v>93</v>
      </c>
      <c r="B5" s="553" t="s">
        <v>94</v>
      </c>
      <c r="C5" s="553"/>
      <c r="D5" s="553"/>
      <c r="E5" s="553"/>
      <c r="F5" s="553"/>
      <c r="G5" s="553"/>
      <c r="H5" s="553"/>
      <c r="I5" s="553"/>
      <c r="J5" s="553"/>
      <c r="K5" s="532"/>
    </row>
    <row r="6" spans="1:18" s="60" customFormat="1" ht="20.100000000000001" customHeight="1" x14ac:dyDescent="0.2">
      <c r="A6" s="530"/>
      <c r="B6" s="554" t="s">
        <v>1</v>
      </c>
      <c r="C6" s="554"/>
      <c r="D6" s="554" t="s">
        <v>95</v>
      </c>
      <c r="E6" s="554"/>
      <c r="F6" s="554"/>
      <c r="G6" s="554"/>
      <c r="H6" s="554"/>
      <c r="I6" s="554"/>
      <c r="J6" s="554"/>
      <c r="K6" s="555"/>
    </row>
    <row r="7" spans="1:18" s="71" customFormat="1" ht="20.100000000000001" customHeight="1" x14ac:dyDescent="0.2">
      <c r="A7" s="530"/>
      <c r="B7" s="554"/>
      <c r="C7" s="554"/>
      <c r="D7" s="554" t="s">
        <v>96</v>
      </c>
      <c r="E7" s="554"/>
      <c r="F7" s="554" t="s">
        <v>97</v>
      </c>
      <c r="G7" s="554"/>
      <c r="H7" s="554" t="s">
        <v>98</v>
      </c>
      <c r="I7" s="554"/>
      <c r="J7" s="554" t="s">
        <v>99</v>
      </c>
      <c r="K7" s="555"/>
    </row>
    <row r="8" spans="1:18" s="71" customFormat="1" ht="20.100000000000001" customHeight="1" x14ac:dyDescent="0.2">
      <c r="A8" s="530"/>
      <c r="B8" s="372">
        <v>2017</v>
      </c>
      <c r="C8" s="372">
        <v>2018</v>
      </c>
      <c r="D8" s="372">
        <v>2017</v>
      </c>
      <c r="E8" s="372">
        <v>2018</v>
      </c>
      <c r="F8" s="372">
        <v>2017</v>
      </c>
      <c r="G8" s="372">
        <v>2018</v>
      </c>
      <c r="H8" s="372">
        <v>2017</v>
      </c>
      <c r="I8" s="372">
        <v>2018</v>
      </c>
      <c r="J8" s="373">
        <v>2017</v>
      </c>
      <c r="K8" s="373">
        <v>2018</v>
      </c>
    </row>
    <row r="9" spans="1:18" s="71" customFormat="1" ht="20.100000000000001" customHeight="1" x14ac:dyDescent="0.2">
      <c r="A9" s="42" t="s">
        <v>5</v>
      </c>
      <c r="B9" s="127">
        <f>SUM(B10,B16,B22,B26,B39,B46,B68,B72)</f>
        <v>6588770</v>
      </c>
      <c r="C9" s="127">
        <f>SUM(C10,C16,C22,C26,C39,C46,C68,C72)</f>
        <v>6621376</v>
      </c>
      <c r="D9" s="127">
        <f t="shared" ref="D9:K9" si="0">SUM(D10,D16,D22,D26,D39,D46,D68,D72)</f>
        <v>4187505</v>
      </c>
      <c r="E9" s="127">
        <f t="shared" si="0"/>
        <v>4328074</v>
      </c>
      <c r="F9" s="127">
        <f t="shared" si="0"/>
        <v>2251589</v>
      </c>
      <c r="G9" s="127">
        <f t="shared" si="0"/>
        <v>2088506</v>
      </c>
      <c r="H9" s="127">
        <f t="shared" si="0"/>
        <v>52572</v>
      </c>
      <c r="I9" s="127">
        <f t="shared" si="0"/>
        <v>106593</v>
      </c>
      <c r="J9" s="127">
        <f>SUM(J10,J16,J22,J26,J39,J46,J68,J72)</f>
        <v>97104</v>
      </c>
      <c r="K9" s="127">
        <f t="shared" si="0"/>
        <v>98203</v>
      </c>
      <c r="M9" s="387"/>
    </row>
    <row r="10" spans="1:18" s="60" customFormat="1" ht="20.100000000000001" customHeight="1" x14ac:dyDescent="0.2">
      <c r="A10" s="45" t="s">
        <v>193</v>
      </c>
      <c r="B10" s="129">
        <f>SUM(B11:B15)</f>
        <v>70351</v>
      </c>
      <c r="C10" s="129">
        <f t="shared" ref="C10:K10" si="1">SUM(C11:C15)</f>
        <v>64605</v>
      </c>
      <c r="D10" s="129">
        <f t="shared" si="1"/>
        <v>68139</v>
      </c>
      <c r="E10" s="129">
        <f t="shared" si="1"/>
        <v>62449</v>
      </c>
      <c r="F10" s="129">
        <f t="shared" si="1"/>
        <v>1923</v>
      </c>
      <c r="G10" s="129">
        <f t="shared" si="1"/>
        <v>1565</v>
      </c>
      <c r="H10" s="129">
        <f t="shared" si="1"/>
        <v>274</v>
      </c>
      <c r="I10" s="129">
        <f t="shared" si="1"/>
        <v>550</v>
      </c>
      <c r="J10" s="129">
        <f t="shared" si="1"/>
        <v>15</v>
      </c>
      <c r="K10" s="129">
        <f t="shared" si="1"/>
        <v>41</v>
      </c>
    </row>
    <row r="11" spans="1:18" s="71" customFormat="1" ht="20.100000000000001" customHeight="1" x14ac:dyDescent="0.2">
      <c r="A11" s="123" t="s">
        <v>101</v>
      </c>
      <c r="B11" s="213">
        <v>23004</v>
      </c>
      <c r="C11" s="213">
        <v>17861</v>
      </c>
      <c r="D11" s="213">
        <v>22981</v>
      </c>
      <c r="E11" s="213">
        <v>17806</v>
      </c>
      <c r="F11" s="213">
        <v>23</v>
      </c>
      <c r="G11" s="213">
        <v>53</v>
      </c>
      <c r="H11" s="213">
        <v>0</v>
      </c>
      <c r="I11" s="213">
        <v>1</v>
      </c>
      <c r="J11" s="232">
        <v>0</v>
      </c>
      <c r="K11" s="232">
        <v>1</v>
      </c>
    </row>
    <row r="12" spans="1:18" s="71" customFormat="1" ht="20.100000000000001" customHeight="1" x14ac:dyDescent="0.2">
      <c r="A12" s="123" t="s">
        <v>100</v>
      </c>
      <c r="B12" s="213">
        <v>20768</v>
      </c>
      <c r="C12" s="213">
        <v>21284</v>
      </c>
      <c r="D12" s="213">
        <v>19588</v>
      </c>
      <c r="E12" s="213">
        <v>19732</v>
      </c>
      <c r="F12" s="213">
        <v>958</v>
      </c>
      <c r="G12" s="213">
        <v>1171</v>
      </c>
      <c r="H12" s="213">
        <v>213</v>
      </c>
      <c r="I12" s="213">
        <v>364</v>
      </c>
      <c r="J12" s="232">
        <v>9</v>
      </c>
      <c r="K12" s="232">
        <v>17</v>
      </c>
    </row>
    <row r="13" spans="1:18" s="71" customFormat="1" ht="20.100000000000001" customHeight="1" x14ac:dyDescent="0.2">
      <c r="A13" s="123" t="s">
        <v>235</v>
      </c>
      <c r="B13" s="213">
        <v>5986</v>
      </c>
      <c r="C13" s="213">
        <v>5241</v>
      </c>
      <c r="D13" s="213">
        <v>5086</v>
      </c>
      <c r="E13" s="213">
        <v>5043</v>
      </c>
      <c r="F13" s="213">
        <v>867</v>
      </c>
      <c r="G13" s="213">
        <v>136</v>
      </c>
      <c r="H13" s="213">
        <v>31</v>
      </c>
      <c r="I13" s="213">
        <v>56</v>
      </c>
      <c r="J13" s="232">
        <v>2</v>
      </c>
      <c r="K13" s="232">
        <v>6</v>
      </c>
    </row>
    <row r="14" spans="1:18" s="71" customFormat="1" ht="20.100000000000001" customHeight="1" x14ac:dyDescent="0.2">
      <c r="A14" s="123" t="s">
        <v>236</v>
      </c>
      <c r="B14" s="213">
        <v>3172</v>
      </c>
      <c r="C14" s="213">
        <v>4563</v>
      </c>
      <c r="D14" s="213">
        <v>3172</v>
      </c>
      <c r="E14" s="213">
        <v>4557</v>
      </c>
      <c r="F14" s="213">
        <v>0</v>
      </c>
      <c r="G14" s="213">
        <v>6</v>
      </c>
      <c r="H14" s="213">
        <v>0</v>
      </c>
      <c r="I14" s="213">
        <v>0</v>
      </c>
      <c r="J14" s="232">
        <v>0</v>
      </c>
      <c r="K14" s="232">
        <v>0</v>
      </c>
    </row>
    <row r="15" spans="1:18" s="71" customFormat="1" ht="20.100000000000001" customHeight="1" x14ac:dyDescent="0.2">
      <c r="A15" s="123" t="s">
        <v>139</v>
      </c>
      <c r="B15" s="213">
        <v>17421</v>
      </c>
      <c r="C15" s="213">
        <v>15656</v>
      </c>
      <c r="D15" s="213">
        <v>17312</v>
      </c>
      <c r="E15" s="213">
        <v>15311</v>
      </c>
      <c r="F15" s="213">
        <v>75</v>
      </c>
      <c r="G15" s="213">
        <v>199</v>
      </c>
      <c r="H15" s="213">
        <v>30</v>
      </c>
      <c r="I15" s="213">
        <v>129</v>
      </c>
      <c r="J15" s="232">
        <v>4</v>
      </c>
      <c r="K15" s="232">
        <v>17</v>
      </c>
    </row>
    <row r="16" spans="1:18" s="60" customFormat="1" ht="20.100000000000001" customHeight="1" x14ac:dyDescent="0.2">
      <c r="A16" s="45" t="s">
        <v>194</v>
      </c>
      <c r="B16" s="129">
        <f>SUM(B17:B21)</f>
        <v>49320</v>
      </c>
      <c r="C16" s="129">
        <f t="shared" ref="C16:K16" si="2">SUM(C17:C21)</f>
        <v>45991</v>
      </c>
      <c r="D16" s="129">
        <f t="shared" si="2"/>
        <v>46039</v>
      </c>
      <c r="E16" s="129">
        <f t="shared" si="2"/>
        <v>41254</v>
      </c>
      <c r="F16" s="129">
        <f t="shared" si="2"/>
        <v>3174</v>
      </c>
      <c r="G16" s="129">
        <f t="shared" si="2"/>
        <v>4511</v>
      </c>
      <c r="H16" s="129">
        <f t="shared" si="2"/>
        <v>65</v>
      </c>
      <c r="I16" s="129">
        <f t="shared" si="2"/>
        <v>184</v>
      </c>
      <c r="J16" s="129">
        <f t="shared" si="2"/>
        <v>42</v>
      </c>
      <c r="K16" s="129">
        <f t="shared" si="2"/>
        <v>42</v>
      </c>
    </row>
    <row r="17" spans="1:11" s="71" customFormat="1" ht="20.100000000000001" customHeight="1" x14ac:dyDescent="0.2">
      <c r="A17" s="123" t="s">
        <v>103</v>
      </c>
      <c r="B17" s="213">
        <v>14406</v>
      </c>
      <c r="C17" s="213">
        <v>9448</v>
      </c>
      <c r="D17" s="213">
        <v>14012</v>
      </c>
      <c r="E17" s="213">
        <v>8980</v>
      </c>
      <c r="F17" s="213">
        <v>389</v>
      </c>
      <c r="G17" s="213">
        <v>438</v>
      </c>
      <c r="H17" s="213">
        <v>5</v>
      </c>
      <c r="I17" s="213">
        <v>25</v>
      </c>
      <c r="J17" s="232">
        <v>0</v>
      </c>
      <c r="K17" s="232">
        <v>5</v>
      </c>
    </row>
    <row r="18" spans="1:11" s="71" customFormat="1" ht="20.100000000000001" customHeight="1" x14ac:dyDescent="0.2">
      <c r="A18" s="123" t="s">
        <v>102</v>
      </c>
      <c r="B18" s="213">
        <v>10568</v>
      </c>
      <c r="C18" s="213">
        <v>11118</v>
      </c>
      <c r="D18" s="213">
        <v>9327</v>
      </c>
      <c r="E18" s="213">
        <v>9472</v>
      </c>
      <c r="F18" s="213">
        <v>1227</v>
      </c>
      <c r="G18" s="213">
        <v>1606</v>
      </c>
      <c r="H18" s="213">
        <v>11</v>
      </c>
      <c r="I18" s="213">
        <v>40</v>
      </c>
      <c r="J18" s="232">
        <v>3</v>
      </c>
      <c r="K18" s="232">
        <v>0</v>
      </c>
    </row>
    <row r="19" spans="1:11" s="71" customFormat="1" ht="20.100000000000001" customHeight="1" x14ac:dyDescent="0.2">
      <c r="A19" s="123" t="s">
        <v>140</v>
      </c>
      <c r="B19" s="213">
        <v>5380</v>
      </c>
      <c r="C19" s="213">
        <v>4917</v>
      </c>
      <c r="D19" s="213">
        <v>5269</v>
      </c>
      <c r="E19" s="213">
        <v>4615</v>
      </c>
      <c r="F19" s="213">
        <v>110</v>
      </c>
      <c r="G19" s="213">
        <v>294</v>
      </c>
      <c r="H19" s="213">
        <v>1</v>
      </c>
      <c r="I19" s="213">
        <v>7</v>
      </c>
      <c r="J19" s="232">
        <v>0</v>
      </c>
      <c r="K19" s="232">
        <v>1</v>
      </c>
    </row>
    <row r="20" spans="1:11" s="71" customFormat="1" ht="20.100000000000001" customHeight="1" x14ac:dyDescent="0.2">
      <c r="A20" s="123" t="s">
        <v>141</v>
      </c>
      <c r="B20" s="213">
        <v>4965</v>
      </c>
      <c r="C20" s="213">
        <v>5130</v>
      </c>
      <c r="D20" s="213">
        <v>4449</v>
      </c>
      <c r="E20" s="213">
        <v>4498</v>
      </c>
      <c r="F20" s="213">
        <v>513</v>
      </c>
      <c r="G20" s="213">
        <v>598</v>
      </c>
      <c r="H20" s="213">
        <v>1</v>
      </c>
      <c r="I20" s="213">
        <v>30</v>
      </c>
      <c r="J20" s="232">
        <v>2</v>
      </c>
      <c r="K20" s="232">
        <v>4</v>
      </c>
    </row>
    <row r="21" spans="1:11" s="71" customFormat="1" ht="20.100000000000001" customHeight="1" x14ac:dyDescent="0.2">
      <c r="A21" s="123" t="s">
        <v>195</v>
      </c>
      <c r="B21" s="213">
        <v>14001</v>
      </c>
      <c r="C21" s="213">
        <v>15378</v>
      </c>
      <c r="D21" s="213">
        <v>12982</v>
      </c>
      <c r="E21" s="213">
        <v>13689</v>
      </c>
      <c r="F21" s="213">
        <v>935</v>
      </c>
      <c r="G21" s="213">
        <v>1575</v>
      </c>
      <c r="H21" s="213">
        <v>47</v>
      </c>
      <c r="I21" s="213">
        <v>82</v>
      </c>
      <c r="J21" s="232">
        <v>37</v>
      </c>
      <c r="K21" s="232">
        <v>32</v>
      </c>
    </row>
    <row r="22" spans="1:11" s="60" customFormat="1" ht="20.100000000000001" customHeight="1" x14ac:dyDescent="0.2">
      <c r="A22" s="128" t="s">
        <v>196</v>
      </c>
      <c r="B22" s="129">
        <f>SUM(B23:B25)</f>
        <v>605961</v>
      </c>
      <c r="C22" s="129">
        <f t="shared" ref="C22:K22" si="3">SUM(C23:C25)</f>
        <v>689583</v>
      </c>
      <c r="D22" s="129">
        <f t="shared" si="3"/>
        <v>566631</v>
      </c>
      <c r="E22" s="129">
        <f t="shared" si="3"/>
        <v>642993</v>
      </c>
      <c r="F22" s="129">
        <f t="shared" si="3"/>
        <v>29245</v>
      </c>
      <c r="G22" s="129">
        <f t="shared" si="3"/>
        <v>32387</v>
      </c>
      <c r="H22" s="129">
        <f t="shared" si="3"/>
        <v>5545</v>
      </c>
      <c r="I22" s="129">
        <f t="shared" si="3"/>
        <v>9109</v>
      </c>
      <c r="J22" s="129">
        <f t="shared" si="3"/>
        <v>4540</v>
      </c>
      <c r="K22" s="129">
        <f t="shared" si="3"/>
        <v>5094</v>
      </c>
    </row>
    <row r="23" spans="1:11" s="71" customFormat="1" ht="20.100000000000001" customHeight="1" x14ac:dyDescent="0.2">
      <c r="A23" s="123" t="s">
        <v>25</v>
      </c>
      <c r="B23" s="213">
        <v>475232</v>
      </c>
      <c r="C23" s="213">
        <v>538532</v>
      </c>
      <c r="D23" s="213">
        <v>450412</v>
      </c>
      <c r="E23" s="213">
        <v>507207</v>
      </c>
      <c r="F23" s="213">
        <v>17237</v>
      </c>
      <c r="G23" s="213">
        <v>20184</v>
      </c>
      <c r="H23" s="213">
        <v>3828</v>
      </c>
      <c r="I23" s="213">
        <v>6779</v>
      </c>
      <c r="J23" s="232">
        <v>3755</v>
      </c>
      <c r="K23" s="232">
        <v>4362</v>
      </c>
    </row>
    <row r="24" spans="1:11" s="71" customFormat="1" ht="20.100000000000001" customHeight="1" x14ac:dyDescent="0.2">
      <c r="A24" s="123" t="s">
        <v>10</v>
      </c>
      <c r="B24" s="213">
        <v>81778</v>
      </c>
      <c r="C24" s="213">
        <v>79891</v>
      </c>
      <c r="D24" s="213">
        <v>72355</v>
      </c>
      <c r="E24" s="213">
        <v>70731</v>
      </c>
      <c r="F24" s="213">
        <v>8825</v>
      </c>
      <c r="G24" s="213">
        <v>8677</v>
      </c>
      <c r="H24" s="213">
        <v>562</v>
      </c>
      <c r="I24" s="213">
        <v>442</v>
      </c>
      <c r="J24" s="232">
        <v>36</v>
      </c>
      <c r="K24" s="232">
        <v>41</v>
      </c>
    </row>
    <row r="25" spans="1:11" s="71" customFormat="1" ht="20.100000000000001" customHeight="1" x14ac:dyDescent="0.2">
      <c r="A25" s="123" t="s">
        <v>104</v>
      </c>
      <c r="B25" s="213">
        <v>48951</v>
      </c>
      <c r="C25" s="213">
        <v>71160</v>
      </c>
      <c r="D25" s="213">
        <v>43864</v>
      </c>
      <c r="E25" s="213">
        <v>65055</v>
      </c>
      <c r="F25" s="213">
        <v>3183</v>
      </c>
      <c r="G25" s="213">
        <v>3526</v>
      </c>
      <c r="H25" s="213">
        <v>1155</v>
      </c>
      <c r="I25" s="213">
        <v>1888</v>
      </c>
      <c r="J25" s="232">
        <v>749</v>
      </c>
      <c r="K25" s="232">
        <v>691</v>
      </c>
    </row>
    <row r="26" spans="1:11" s="60" customFormat="1" ht="20.100000000000001" customHeight="1" x14ac:dyDescent="0.2">
      <c r="A26" s="45" t="s">
        <v>197</v>
      </c>
      <c r="B26" s="129">
        <f>SUM(B27:B38)</f>
        <v>4112327</v>
      </c>
      <c r="C26" s="129">
        <f t="shared" ref="C26:K26" si="4">SUM(C27:C38)</f>
        <v>4050598</v>
      </c>
      <c r="D26" s="129">
        <f t="shared" si="4"/>
        <v>1996669</v>
      </c>
      <c r="E26" s="129">
        <f t="shared" si="4"/>
        <v>2059307</v>
      </c>
      <c r="F26" s="129">
        <f t="shared" si="4"/>
        <v>2017264</v>
      </c>
      <c r="G26" s="129">
        <f t="shared" si="4"/>
        <v>1846414</v>
      </c>
      <c r="H26" s="129">
        <f t="shared" si="4"/>
        <v>24960</v>
      </c>
      <c r="I26" s="129">
        <f t="shared" si="4"/>
        <v>70749</v>
      </c>
      <c r="J26" s="129">
        <f t="shared" si="4"/>
        <v>73434</v>
      </c>
      <c r="K26" s="129">
        <f t="shared" si="4"/>
        <v>74128</v>
      </c>
    </row>
    <row r="27" spans="1:11" s="71" customFormat="1" ht="20.100000000000001" customHeight="1" x14ac:dyDescent="0.2">
      <c r="A27" s="123" t="s">
        <v>105</v>
      </c>
      <c r="B27" s="213">
        <v>2622327</v>
      </c>
      <c r="C27" s="213">
        <v>2498483</v>
      </c>
      <c r="D27" s="213">
        <v>1148044</v>
      </c>
      <c r="E27" s="213">
        <v>1188295</v>
      </c>
      <c r="F27" s="213">
        <v>1381992</v>
      </c>
      <c r="G27" s="213">
        <v>1174960</v>
      </c>
      <c r="H27" s="213">
        <v>23609</v>
      </c>
      <c r="I27" s="213">
        <v>66105</v>
      </c>
      <c r="J27" s="232">
        <v>68682</v>
      </c>
      <c r="K27" s="232">
        <v>69123</v>
      </c>
    </row>
    <row r="28" spans="1:11" s="71" customFormat="1" ht="20.100000000000001" customHeight="1" x14ac:dyDescent="0.2">
      <c r="A28" s="123" t="s">
        <v>107</v>
      </c>
      <c r="B28" s="213">
        <v>342143</v>
      </c>
      <c r="C28" s="213">
        <v>387470</v>
      </c>
      <c r="D28" s="213">
        <v>324098</v>
      </c>
      <c r="E28" s="213">
        <v>373349</v>
      </c>
      <c r="F28" s="213">
        <v>17600</v>
      </c>
      <c r="G28" s="213">
        <v>13023</v>
      </c>
      <c r="H28" s="213">
        <v>402</v>
      </c>
      <c r="I28" s="213">
        <v>1034</v>
      </c>
      <c r="J28" s="232">
        <v>43</v>
      </c>
      <c r="K28" s="232">
        <v>64</v>
      </c>
    </row>
    <row r="29" spans="1:11" s="71" customFormat="1" ht="20.100000000000001" customHeight="1" x14ac:dyDescent="0.2">
      <c r="A29" s="123" t="s">
        <v>111</v>
      </c>
      <c r="B29" s="213">
        <v>336646</v>
      </c>
      <c r="C29" s="213">
        <v>356897</v>
      </c>
      <c r="D29" s="213">
        <v>60690</v>
      </c>
      <c r="E29" s="213">
        <v>58067</v>
      </c>
      <c r="F29" s="213">
        <v>271933</v>
      </c>
      <c r="G29" s="213">
        <v>294562</v>
      </c>
      <c r="H29" s="213">
        <v>68</v>
      </c>
      <c r="I29" s="213">
        <v>223</v>
      </c>
      <c r="J29" s="232">
        <v>3955</v>
      </c>
      <c r="K29" s="232">
        <v>4045</v>
      </c>
    </row>
    <row r="30" spans="1:11" s="71" customFormat="1" ht="20.100000000000001" customHeight="1" x14ac:dyDescent="0.2">
      <c r="A30" s="123" t="s">
        <v>114</v>
      </c>
      <c r="B30" s="213">
        <v>328098</v>
      </c>
      <c r="C30" s="213">
        <v>348336</v>
      </c>
      <c r="D30" s="213">
        <v>132727</v>
      </c>
      <c r="E30" s="213">
        <v>126458</v>
      </c>
      <c r="F30" s="213">
        <v>194564</v>
      </c>
      <c r="G30" s="213">
        <v>218825</v>
      </c>
      <c r="H30" s="213">
        <v>589</v>
      </c>
      <c r="I30" s="213">
        <v>2842</v>
      </c>
      <c r="J30" s="232">
        <v>218</v>
      </c>
      <c r="K30" s="232">
        <v>211</v>
      </c>
    </row>
    <row r="31" spans="1:11" s="71" customFormat="1" ht="20.100000000000001" customHeight="1" x14ac:dyDescent="0.2">
      <c r="A31" s="123" t="s">
        <v>108</v>
      </c>
      <c r="B31" s="213">
        <v>140363</v>
      </c>
      <c r="C31" s="213">
        <v>131596</v>
      </c>
      <c r="D31" s="213">
        <v>123791</v>
      </c>
      <c r="E31" s="213">
        <v>113810</v>
      </c>
      <c r="F31" s="213">
        <v>16354</v>
      </c>
      <c r="G31" s="213">
        <v>17437</v>
      </c>
      <c r="H31" s="213">
        <v>131</v>
      </c>
      <c r="I31" s="213">
        <v>238</v>
      </c>
      <c r="J31" s="232">
        <v>87</v>
      </c>
      <c r="K31" s="232">
        <v>111</v>
      </c>
    </row>
    <row r="32" spans="1:11" s="71" customFormat="1" ht="20.100000000000001" customHeight="1" x14ac:dyDescent="0.2">
      <c r="A32" s="123" t="s">
        <v>106</v>
      </c>
      <c r="B32" s="213">
        <v>126781</v>
      </c>
      <c r="C32" s="213">
        <v>126253</v>
      </c>
      <c r="D32" s="213">
        <v>59307</v>
      </c>
      <c r="E32" s="213">
        <v>49599</v>
      </c>
      <c r="F32" s="213">
        <v>67407</v>
      </c>
      <c r="G32" s="213">
        <v>76524</v>
      </c>
      <c r="H32" s="213">
        <v>22</v>
      </c>
      <c r="I32" s="213">
        <v>70</v>
      </c>
      <c r="J32" s="232">
        <v>45</v>
      </c>
      <c r="K32" s="232">
        <v>60</v>
      </c>
    </row>
    <row r="33" spans="1:11" s="71" customFormat="1" ht="20.100000000000001" customHeight="1" x14ac:dyDescent="0.2">
      <c r="A33" s="123" t="s">
        <v>112</v>
      </c>
      <c r="B33" s="213">
        <v>115320</v>
      </c>
      <c r="C33" s="213">
        <v>121326</v>
      </c>
      <c r="D33" s="213">
        <v>85427</v>
      </c>
      <c r="E33" s="213">
        <v>91416</v>
      </c>
      <c r="F33" s="213">
        <v>29577</v>
      </c>
      <c r="G33" s="213">
        <v>29464</v>
      </c>
      <c r="H33" s="213">
        <v>55</v>
      </c>
      <c r="I33" s="213">
        <v>126</v>
      </c>
      <c r="J33" s="232">
        <v>261</v>
      </c>
      <c r="K33" s="232">
        <v>320</v>
      </c>
    </row>
    <row r="34" spans="1:11" s="71" customFormat="1" ht="20.100000000000001" customHeight="1" x14ac:dyDescent="0.2">
      <c r="A34" s="123" t="s">
        <v>115</v>
      </c>
      <c r="B34" s="213">
        <v>53950</v>
      </c>
      <c r="C34" s="213">
        <v>40761</v>
      </c>
      <c r="D34" s="213">
        <v>26372</v>
      </c>
      <c r="E34" s="213">
        <v>28542</v>
      </c>
      <c r="F34" s="213">
        <v>27480</v>
      </c>
      <c r="G34" s="213">
        <v>12095</v>
      </c>
      <c r="H34" s="213">
        <v>36</v>
      </c>
      <c r="I34" s="213">
        <v>58</v>
      </c>
      <c r="J34" s="232">
        <v>62</v>
      </c>
      <c r="K34" s="232">
        <v>66</v>
      </c>
    </row>
    <row r="35" spans="1:11" s="71" customFormat="1" ht="20.100000000000001" customHeight="1" x14ac:dyDescent="0.2">
      <c r="A35" s="123" t="s">
        <v>109</v>
      </c>
      <c r="B35" s="213">
        <v>34244</v>
      </c>
      <c r="C35" s="213">
        <v>29374</v>
      </c>
      <c r="D35" s="213">
        <v>28300</v>
      </c>
      <c r="E35" s="213">
        <v>23731</v>
      </c>
      <c r="F35" s="213">
        <v>5881</v>
      </c>
      <c r="G35" s="213">
        <v>5582</v>
      </c>
      <c r="H35" s="213">
        <v>47</v>
      </c>
      <c r="I35" s="213">
        <v>53</v>
      </c>
      <c r="J35" s="232">
        <v>16</v>
      </c>
      <c r="K35" s="232">
        <v>8</v>
      </c>
    </row>
    <row r="36" spans="1:11" s="71" customFormat="1" ht="20.100000000000001" customHeight="1" x14ac:dyDescent="0.2">
      <c r="A36" s="123" t="s">
        <v>113</v>
      </c>
      <c r="B36" s="213">
        <v>6096</v>
      </c>
      <c r="C36" s="213">
        <v>5836</v>
      </c>
      <c r="D36" s="213">
        <v>5944</v>
      </c>
      <c r="E36" s="213">
        <v>5643</v>
      </c>
      <c r="F36" s="213">
        <v>121</v>
      </c>
      <c r="G36" s="213">
        <v>115</v>
      </c>
      <c r="H36" s="213">
        <v>0</v>
      </c>
      <c r="I36" s="213">
        <v>0</v>
      </c>
      <c r="J36" s="232">
        <v>31</v>
      </c>
      <c r="K36" s="232">
        <v>78</v>
      </c>
    </row>
    <row r="37" spans="1:11" s="71" customFormat="1" ht="20.100000000000001" customHeight="1" x14ac:dyDescent="0.2">
      <c r="A37" s="123" t="s">
        <v>234</v>
      </c>
      <c r="B37" s="213">
        <v>5038</v>
      </c>
      <c r="C37" s="213">
        <v>4253</v>
      </c>
      <c r="D37" s="213">
        <v>649</v>
      </c>
      <c r="E37" s="213">
        <v>387</v>
      </c>
      <c r="F37" s="213">
        <v>4355</v>
      </c>
      <c r="G37" s="213">
        <v>3824</v>
      </c>
      <c r="H37" s="213">
        <v>1</v>
      </c>
      <c r="I37" s="213">
        <v>0</v>
      </c>
      <c r="J37" s="232">
        <v>33</v>
      </c>
      <c r="K37" s="232">
        <v>42</v>
      </c>
    </row>
    <row r="38" spans="1:11" s="71" customFormat="1" ht="20.100000000000001" customHeight="1" x14ac:dyDescent="0.2">
      <c r="A38" s="123" t="s">
        <v>110</v>
      </c>
      <c r="B38" s="213">
        <v>1321</v>
      </c>
      <c r="C38" s="213">
        <v>13</v>
      </c>
      <c r="D38" s="213">
        <v>1320</v>
      </c>
      <c r="E38" s="213">
        <v>10</v>
      </c>
      <c r="F38" s="213">
        <v>0</v>
      </c>
      <c r="G38" s="213">
        <v>3</v>
      </c>
      <c r="H38" s="213">
        <v>0</v>
      </c>
      <c r="I38" s="213">
        <v>0</v>
      </c>
      <c r="J38" s="232">
        <v>1</v>
      </c>
      <c r="K38" s="232">
        <v>0</v>
      </c>
    </row>
    <row r="39" spans="1:11" s="60" customFormat="1" ht="20.100000000000001" customHeight="1" x14ac:dyDescent="0.2">
      <c r="A39" s="45" t="s">
        <v>198</v>
      </c>
      <c r="B39" s="129">
        <f>SUM(B40:B45)</f>
        <v>255841</v>
      </c>
      <c r="C39" s="129">
        <f t="shared" ref="C39:K39" si="5">SUM(C40:C45)</f>
        <v>255138</v>
      </c>
      <c r="D39" s="129">
        <f t="shared" si="5"/>
        <v>223449</v>
      </c>
      <c r="E39" s="129">
        <f t="shared" si="5"/>
        <v>219577</v>
      </c>
      <c r="F39" s="129">
        <f t="shared" si="5"/>
        <v>30386</v>
      </c>
      <c r="G39" s="129">
        <f t="shared" si="5"/>
        <v>33987</v>
      </c>
      <c r="H39" s="129">
        <f t="shared" si="5"/>
        <v>1817</v>
      </c>
      <c r="I39" s="129">
        <f t="shared" si="5"/>
        <v>1421</v>
      </c>
      <c r="J39" s="129">
        <f t="shared" si="5"/>
        <v>189</v>
      </c>
      <c r="K39" s="129">
        <f t="shared" si="5"/>
        <v>153</v>
      </c>
    </row>
    <row r="40" spans="1:11" s="71" customFormat="1" ht="20.100000000000001" customHeight="1" x14ac:dyDescent="0.2">
      <c r="A40" s="123" t="s">
        <v>8</v>
      </c>
      <c r="B40" s="213">
        <v>61250</v>
      </c>
      <c r="C40" s="213">
        <v>56333</v>
      </c>
      <c r="D40" s="213">
        <v>58466</v>
      </c>
      <c r="E40" s="213">
        <v>52111</v>
      </c>
      <c r="F40" s="213">
        <v>2490</v>
      </c>
      <c r="G40" s="213">
        <v>3990</v>
      </c>
      <c r="H40" s="213">
        <v>254</v>
      </c>
      <c r="I40" s="213">
        <v>204</v>
      </c>
      <c r="J40" s="232">
        <v>40</v>
      </c>
      <c r="K40" s="232">
        <v>28</v>
      </c>
    </row>
    <row r="41" spans="1:11" s="71" customFormat="1" ht="20.100000000000001" customHeight="1" x14ac:dyDescent="0.2">
      <c r="A41" s="123" t="s">
        <v>116</v>
      </c>
      <c r="B41" s="213">
        <v>60342</v>
      </c>
      <c r="C41" s="213">
        <v>63708</v>
      </c>
      <c r="D41" s="213">
        <v>55052</v>
      </c>
      <c r="E41" s="213">
        <v>58812</v>
      </c>
      <c r="F41" s="213">
        <v>4342</v>
      </c>
      <c r="G41" s="213">
        <v>4806</v>
      </c>
      <c r="H41" s="213">
        <v>924</v>
      </c>
      <c r="I41" s="213">
        <v>55</v>
      </c>
      <c r="J41" s="232">
        <v>24</v>
      </c>
      <c r="K41" s="232">
        <v>35</v>
      </c>
    </row>
    <row r="42" spans="1:11" s="71" customFormat="1" ht="20.100000000000001" customHeight="1" x14ac:dyDescent="0.2">
      <c r="A42" s="123" t="s">
        <v>237</v>
      </c>
      <c r="B42" s="213">
        <v>42997</v>
      </c>
      <c r="C42" s="213">
        <v>33845</v>
      </c>
      <c r="D42" s="213">
        <v>32468</v>
      </c>
      <c r="E42" s="213">
        <v>22656</v>
      </c>
      <c r="F42" s="213">
        <v>10470</v>
      </c>
      <c r="G42" s="213">
        <v>11134</v>
      </c>
      <c r="H42" s="213">
        <v>55</v>
      </c>
      <c r="I42" s="213">
        <v>49</v>
      </c>
      <c r="J42" s="232">
        <v>4</v>
      </c>
      <c r="K42" s="232">
        <v>6</v>
      </c>
    </row>
    <row r="43" spans="1:11" s="71" customFormat="1" ht="20.100000000000001" customHeight="1" x14ac:dyDescent="0.2">
      <c r="A43" s="123" t="s">
        <v>130</v>
      </c>
      <c r="B43" s="213">
        <v>29086</v>
      </c>
      <c r="C43" s="213">
        <v>33326</v>
      </c>
      <c r="D43" s="213">
        <v>19716</v>
      </c>
      <c r="E43" s="213">
        <v>24047</v>
      </c>
      <c r="F43" s="213">
        <v>9186</v>
      </c>
      <c r="G43" s="213">
        <v>8834</v>
      </c>
      <c r="H43" s="213">
        <v>167</v>
      </c>
      <c r="I43" s="213">
        <v>437</v>
      </c>
      <c r="J43" s="232">
        <v>17</v>
      </c>
      <c r="K43" s="232">
        <v>8</v>
      </c>
    </row>
    <row r="44" spans="1:11" s="71" customFormat="1" ht="20.100000000000001" customHeight="1" x14ac:dyDescent="0.2">
      <c r="A44" s="123" t="s">
        <v>142</v>
      </c>
      <c r="B44" s="213">
        <v>16916</v>
      </c>
      <c r="C44" s="213">
        <v>16719</v>
      </c>
      <c r="D44" s="213">
        <v>16288</v>
      </c>
      <c r="E44" s="213">
        <v>15808</v>
      </c>
      <c r="F44" s="213">
        <v>483</v>
      </c>
      <c r="G44" s="213">
        <v>704</v>
      </c>
      <c r="H44" s="213">
        <v>124</v>
      </c>
      <c r="I44" s="213">
        <v>193</v>
      </c>
      <c r="J44" s="232">
        <v>21</v>
      </c>
      <c r="K44" s="232">
        <v>14</v>
      </c>
    </row>
    <row r="45" spans="1:11" s="71" customFormat="1" ht="20.100000000000001" customHeight="1" x14ac:dyDescent="0.2">
      <c r="A45" s="123" t="s">
        <v>143</v>
      </c>
      <c r="B45" s="213">
        <v>45250</v>
      </c>
      <c r="C45" s="213">
        <v>51207</v>
      </c>
      <c r="D45" s="213">
        <v>41459</v>
      </c>
      <c r="E45" s="213">
        <v>46143</v>
      </c>
      <c r="F45" s="213">
        <v>3415</v>
      </c>
      <c r="G45" s="213">
        <v>4519</v>
      </c>
      <c r="H45" s="213">
        <v>293</v>
      </c>
      <c r="I45" s="213">
        <v>483</v>
      </c>
      <c r="J45" s="232">
        <v>83</v>
      </c>
      <c r="K45" s="232">
        <v>62</v>
      </c>
    </row>
    <row r="46" spans="1:11" s="60" customFormat="1" ht="20.100000000000001" customHeight="1" x14ac:dyDescent="0.2">
      <c r="A46" s="45" t="s">
        <v>199</v>
      </c>
      <c r="B46" s="129">
        <f>SUM(B47:B67)</f>
        <v>1451544</v>
      </c>
      <c r="C46" s="129">
        <f t="shared" ref="C46:K46" si="6">SUM(C47:C67)</f>
        <v>1460740</v>
      </c>
      <c r="D46" s="129">
        <f t="shared" si="6"/>
        <v>1256102</v>
      </c>
      <c r="E46" s="129">
        <f t="shared" si="6"/>
        <v>1259238</v>
      </c>
      <c r="F46" s="129">
        <f t="shared" si="6"/>
        <v>159236</v>
      </c>
      <c r="G46" s="129">
        <f t="shared" si="6"/>
        <v>159304</v>
      </c>
      <c r="H46" s="129">
        <f t="shared" si="6"/>
        <v>17693</v>
      </c>
      <c r="I46" s="129">
        <f t="shared" si="6"/>
        <v>23663</v>
      </c>
      <c r="J46" s="129">
        <f t="shared" si="6"/>
        <v>18513</v>
      </c>
      <c r="K46" s="129">
        <f t="shared" si="6"/>
        <v>18535</v>
      </c>
    </row>
    <row r="47" spans="1:11" s="71" customFormat="1" ht="20.100000000000001" customHeight="1" x14ac:dyDescent="0.2">
      <c r="A47" s="123" t="s">
        <v>6</v>
      </c>
      <c r="B47" s="213">
        <v>254153</v>
      </c>
      <c r="C47" s="213">
        <v>238345</v>
      </c>
      <c r="D47" s="213">
        <v>205813</v>
      </c>
      <c r="E47" s="213">
        <v>187768</v>
      </c>
      <c r="F47" s="213">
        <v>34298</v>
      </c>
      <c r="G47" s="213">
        <v>35705</v>
      </c>
      <c r="H47" s="213">
        <v>2356</v>
      </c>
      <c r="I47" s="213">
        <v>2003</v>
      </c>
      <c r="J47" s="232">
        <v>11686</v>
      </c>
      <c r="K47" s="232">
        <v>12869</v>
      </c>
    </row>
    <row r="48" spans="1:11" s="71" customFormat="1" ht="20.100000000000001" customHeight="1" x14ac:dyDescent="0.2">
      <c r="A48" s="123" t="s">
        <v>11</v>
      </c>
      <c r="B48" s="213">
        <v>203045</v>
      </c>
      <c r="C48" s="213">
        <v>209039</v>
      </c>
      <c r="D48" s="213">
        <v>173788</v>
      </c>
      <c r="E48" s="213">
        <v>178544</v>
      </c>
      <c r="F48" s="213">
        <v>23914</v>
      </c>
      <c r="G48" s="213">
        <v>24905</v>
      </c>
      <c r="H48" s="213">
        <v>4709</v>
      </c>
      <c r="I48" s="213">
        <v>4369</v>
      </c>
      <c r="J48" s="232">
        <v>634</v>
      </c>
      <c r="K48" s="232">
        <v>1221</v>
      </c>
    </row>
    <row r="49" spans="1:11" s="71" customFormat="1" ht="20.100000000000001" customHeight="1" x14ac:dyDescent="0.2">
      <c r="A49" s="123" t="s">
        <v>211</v>
      </c>
      <c r="B49" s="213">
        <v>185858</v>
      </c>
      <c r="C49" s="213">
        <v>154586</v>
      </c>
      <c r="D49" s="213">
        <v>154848</v>
      </c>
      <c r="E49" s="213">
        <v>124001</v>
      </c>
      <c r="F49" s="213">
        <v>23429</v>
      </c>
      <c r="G49" s="213">
        <v>20007</v>
      </c>
      <c r="H49" s="213">
        <v>2338</v>
      </c>
      <c r="I49" s="213">
        <v>7287</v>
      </c>
      <c r="J49" s="232">
        <v>5243</v>
      </c>
      <c r="K49" s="232">
        <v>3291</v>
      </c>
    </row>
    <row r="50" spans="1:11" s="71" customFormat="1" ht="20.100000000000001" customHeight="1" x14ac:dyDescent="0.2">
      <c r="A50" s="123" t="s">
        <v>9</v>
      </c>
      <c r="B50" s="213">
        <v>171654</v>
      </c>
      <c r="C50" s="213">
        <v>175763</v>
      </c>
      <c r="D50" s="213">
        <v>156074</v>
      </c>
      <c r="E50" s="213">
        <v>159613</v>
      </c>
      <c r="F50" s="213">
        <v>13366</v>
      </c>
      <c r="G50" s="213">
        <v>13482</v>
      </c>
      <c r="H50" s="213">
        <v>2131</v>
      </c>
      <c r="I50" s="213">
        <v>2557</v>
      </c>
      <c r="J50" s="232">
        <v>83</v>
      </c>
      <c r="K50" s="232">
        <v>111</v>
      </c>
    </row>
    <row r="51" spans="1:11" s="71" customFormat="1" ht="20.100000000000001" customHeight="1" x14ac:dyDescent="0.2">
      <c r="A51" s="123" t="s">
        <v>126</v>
      </c>
      <c r="B51" s="213">
        <v>144095</v>
      </c>
      <c r="C51" s="213">
        <v>145816</v>
      </c>
      <c r="D51" s="213">
        <v>141309</v>
      </c>
      <c r="E51" s="213">
        <v>143159</v>
      </c>
      <c r="F51" s="213">
        <v>2049</v>
      </c>
      <c r="G51" s="213">
        <v>1842</v>
      </c>
      <c r="H51" s="213">
        <v>681</v>
      </c>
      <c r="I51" s="213">
        <v>747</v>
      </c>
      <c r="J51" s="232">
        <v>56</v>
      </c>
      <c r="K51" s="232">
        <v>68</v>
      </c>
    </row>
    <row r="52" spans="1:11" s="71" customFormat="1" ht="20.100000000000001" customHeight="1" x14ac:dyDescent="0.2">
      <c r="A52" s="123" t="s">
        <v>7</v>
      </c>
      <c r="B52" s="213">
        <v>137202</v>
      </c>
      <c r="C52" s="213">
        <v>147159</v>
      </c>
      <c r="D52" s="213">
        <v>115658</v>
      </c>
      <c r="E52" s="213">
        <v>123415</v>
      </c>
      <c r="F52" s="213">
        <v>20405</v>
      </c>
      <c r="G52" s="213">
        <v>22151</v>
      </c>
      <c r="H52" s="213">
        <v>1034</v>
      </c>
      <c r="I52" s="213">
        <v>1515</v>
      </c>
      <c r="J52" s="232">
        <v>105</v>
      </c>
      <c r="K52" s="232">
        <v>78</v>
      </c>
    </row>
    <row r="53" spans="1:11" s="71" customFormat="1" ht="20.100000000000001" customHeight="1" x14ac:dyDescent="0.2">
      <c r="A53" s="123" t="s">
        <v>128</v>
      </c>
      <c r="B53" s="213">
        <v>69484</v>
      </c>
      <c r="C53" s="213">
        <v>70040</v>
      </c>
      <c r="D53" s="213">
        <v>59520</v>
      </c>
      <c r="E53" s="213">
        <v>62316</v>
      </c>
      <c r="F53" s="213">
        <v>8499</v>
      </c>
      <c r="G53" s="213">
        <v>6684</v>
      </c>
      <c r="H53" s="213">
        <v>1332</v>
      </c>
      <c r="I53" s="213">
        <v>886</v>
      </c>
      <c r="J53" s="232">
        <v>133</v>
      </c>
      <c r="K53" s="232">
        <v>154</v>
      </c>
    </row>
    <row r="54" spans="1:11" s="71" customFormat="1" ht="20.100000000000001" customHeight="1" x14ac:dyDescent="0.2">
      <c r="A54" s="123" t="s">
        <v>121</v>
      </c>
      <c r="B54" s="213">
        <v>59272</v>
      </c>
      <c r="C54" s="213">
        <v>62651</v>
      </c>
      <c r="D54" s="213">
        <v>52726</v>
      </c>
      <c r="E54" s="213">
        <v>55560</v>
      </c>
      <c r="F54" s="213">
        <v>5747</v>
      </c>
      <c r="G54" s="213">
        <v>6157</v>
      </c>
      <c r="H54" s="213">
        <v>653</v>
      </c>
      <c r="I54" s="213">
        <v>737</v>
      </c>
      <c r="J54" s="232">
        <v>146</v>
      </c>
      <c r="K54" s="232">
        <v>197</v>
      </c>
    </row>
    <row r="55" spans="1:11" s="71" customFormat="1" ht="20.100000000000001" customHeight="1" x14ac:dyDescent="0.2">
      <c r="A55" s="123" t="s">
        <v>117</v>
      </c>
      <c r="B55" s="213">
        <v>28458</v>
      </c>
      <c r="C55" s="213">
        <v>31004</v>
      </c>
      <c r="D55" s="213">
        <v>24407</v>
      </c>
      <c r="E55" s="213">
        <v>27261</v>
      </c>
      <c r="F55" s="213">
        <v>3722</v>
      </c>
      <c r="G55" s="213">
        <v>3262</v>
      </c>
      <c r="H55" s="213">
        <v>245</v>
      </c>
      <c r="I55" s="213">
        <v>314</v>
      </c>
      <c r="J55" s="232">
        <v>84</v>
      </c>
      <c r="K55" s="232">
        <v>167</v>
      </c>
    </row>
    <row r="56" spans="1:11" s="71" customFormat="1" ht="20.100000000000001" customHeight="1" x14ac:dyDescent="0.2">
      <c r="A56" s="123" t="s">
        <v>127</v>
      </c>
      <c r="B56" s="213">
        <v>23760</v>
      </c>
      <c r="C56" s="213">
        <v>26498</v>
      </c>
      <c r="D56" s="213">
        <v>21802</v>
      </c>
      <c r="E56" s="213">
        <v>24477</v>
      </c>
      <c r="F56" s="213">
        <v>1729</v>
      </c>
      <c r="G56" s="213">
        <v>1781</v>
      </c>
      <c r="H56" s="213">
        <v>196</v>
      </c>
      <c r="I56" s="213">
        <v>207</v>
      </c>
      <c r="J56" s="232">
        <v>33</v>
      </c>
      <c r="K56" s="232">
        <v>33</v>
      </c>
    </row>
    <row r="57" spans="1:11" s="71" customFormat="1" ht="20.100000000000001" customHeight="1" x14ac:dyDescent="0.2">
      <c r="A57" s="123" t="s">
        <v>125</v>
      </c>
      <c r="B57" s="213">
        <v>20452</v>
      </c>
      <c r="C57" s="213">
        <v>21677</v>
      </c>
      <c r="D57" s="213">
        <v>17508</v>
      </c>
      <c r="E57" s="213">
        <v>18396</v>
      </c>
      <c r="F57" s="213">
        <v>2788</v>
      </c>
      <c r="G57" s="213">
        <v>2975</v>
      </c>
      <c r="H57" s="213">
        <v>125</v>
      </c>
      <c r="I57" s="213">
        <v>277</v>
      </c>
      <c r="J57" s="232">
        <v>31</v>
      </c>
      <c r="K57" s="232">
        <v>29</v>
      </c>
    </row>
    <row r="58" spans="1:11" s="71" customFormat="1" ht="20.100000000000001" customHeight="1" x14ac:dyDescent="0.2">
      <c r="A58" s="123" t="s">
        <v>12</v>
      </c>
      <c r="B58" s="213">
        <v>20358</v>
      </c>
      <c r="C58" s="213">
        <v>29643</v>
      </c>
      <c r="D58" s="213">
        <v>17216</v>
      </c>
      <c r="E58" s="213">
        <v>26690</v>
      </c>
      <c r="F58" s="213">
        <v>2569</v>
      </c>
      <c r="G58" s="213">
        <v>2398</v>
      </c>
      <c r="H58" s="213">
        <v>531</v>
      </c>
      <c r="I58" s="213">
        <v>518</v>
      </c>
      <c r="J58" s="232">
        <v>42</v>
      </c>
      <c r="K58" s="232">
        <v>37</v>
      </c>
    </row>
    <row r="59" spans="1:11" s="71" customFormat="1" ht="20.100000000000001" customHeight="1" x14ac:dyDescent="0.2">
      <c r="A59" s="123" t="s">
        <v>133</v>
      </c>
      <c r="B59" s="213">
        <v>18820</v>
      </c>
      <c r="C59" s="213">
        <v>19224</v>
      </c>
      <c r="D59" s="213">
        <v>16131</v>
      </c>
      <c r="E59" s="213">
        <v>16066</v>
      </c>
      <c r="F59" s="213">
        <v>2375</v>
      </c>
      <c r="G59" s="213">
        <v>2741</v>
      </c>
      <c r="H59" s="213">
        <v>301</v>
      </c>
      <c r="I59" s="213">
        <v>401</v>
      </c>
      <c r="J59" s="232">
        <v>13</v>
      </c>
      <c r="K59" s="232">
        <v>16</v>
      </c>
    </row>
    <row r="60" spans="1:11" s="71" customFormat="1" ht="20.100000000000001" customHeight="1" x14ac:dyDescent="0.2">
      <c r="A60" s="123" t="s">
        <v>118</v>
      </c>
      <c r="B60" s="213">
        <v>18593</v>
      </c>
      <c r="C60" s="213">
        <v>16778</v>
      </c>
      <c r="D60" s="213">
        <v>16266</v>
      </c>
      <c r="E60" s="213">
        <v>13898</v>
      </c>
      <c r="F60" s="213">
        <v>2096</v>
      </c>
      <c r="G60" s="213">
        <v>2620</v>
      </c>
      <c r="H60" s="213">
        <v>222</v>
      </c>
      <c r="I60" s="213">
        <v>241</v>
      </c>
      <c r="J60" s="232">
        <v>9</v>
      </c>
      <c r="K60" s="232">
        <v>19</v>
      </c>
    </row>
    <row r="61" spans="1:11" s="71" customFormat="1" ht="20.100000000000001" customHeight="1" x14ac:dyDescent="0.2">
      <c r="A61" s="123" t="s">
        <v>124</v>
      </c>
      <c r="B61" s="213">
        <v>16934</v>
      </c>
      <c r="C61" s="213">
        <v>18249</v>
      </c>
      <c r="D61" s="213">
        <v>15954</v>
      </c>
      <c r="E61" s="213">
        <v>16848</v>
      </c>
      <c r="F61" s="213">
        <v>848</v>
      </c>
      <c r="G61" s="213">
        <v>1042</v>
      </c>
      <c r="H61" s="213">
        <v>99</v>
      </c>
      <c r="I61" s="213">
        <v>319</v>
      </c>
      <c r="J61" s="232">
        <v>33</v>
      </c>
      <c r="K61" s="232">
        <v>40</v>
      </c>
    </row>
    <row r="62" spans="1:11" s="71" customFormat="1" ht="20.100000000000001" customHeight="1" x14ac:dyDescent="0.2">
      <c r="A62" s="123" t="s">
        <v>210</v>
      </c>
      <c r="B62" s="213">
        <v>14417</v>
      </c>
      <c r="C62" s="213">
        <v>11711</v>
      </c>
      <c r="D62" s="213">
        <v>11230</v>
      </c>
      <c r="E62" s="213">
        <v>10212</v>
      </c>
      <c r="F62" s="213">
        <v>3146</v>
      </c>
      <c r="G62" s="213">
        <v>1430</v>
      </c>
      <c r="H62" s="213">
        <v>39</v>
      </c>
      <c r="I62" s="213">
        <v>60</v>
      </c>
      <c r="J62" s="232">
        <v>2</v>
      </c>
      <c r="K62" s="232">
        <v>9</v>
      </c>
    </row>
    <row r="63" spans="1:11" s="71" customFormat="1" ht="20.100000000000001" customHeight="1" x14ac:dyDescent="0.2">
      <c r="A63" s="123" t="s">
        <v>123</v>
      </c>
      <c r="B63" s="213">
        <v>13363</v>
      </c>
      <c r="C63" s="213">
        <v>23917</v>
      </c>
      <c r="D63" s="213">
        <v>11157</v>
      </c>
      <c r="E63" s="213">
        <v>21653</v>
      </c>
      <c r="F63" s="213">
        <v>2029</v>
      </c>
      <c r="G63" s="213">
        <v>2084</v>
      </c>
      <c r="H63" s="213">
        <v>109</v>
      </c>
      <c r="I63" s="213">
        <v>147</v>
      </c>
      <c r="J63" s="232">
        <v>68</v>
      </c>
      <c r="K63" s="232">
        <v>33</v>
      </c>
    </row>
    <row r="64" spans="1:11" s="71" customFormat="1" ht="20.100000000000001" customHeight="1" x14ac:dyDescent="0.2">
      <c r="A64" s="123" t="s">
        <v>119</v>
      </c>
      <c r="B64" s="213">
        <v>8035</v>
      </c>
      <c r="C64" s="213">
        <v>8033</v>
      </c>
      <c r="D64" s="213">
        <v>7272</v>
      </c>
      <c r="E64" s="213">
        <v>7339</v>
      </c>
      <c r="F64" s="213">
        <v>672</v>
      </c>
      <c r="G64" s="213">
        <v>640</v>
      </c>
      <c r="H64" s="213">
        <v>66</v>
      </c>
      <c r="I64" s="213">
        <v>51</v>
      </c>
      <c r="J64" s="232">
        <v>25</v>
      </c>
      <c r="K64" s="232">
        <v>3</v>
      </c>
    </row>
    <row r="65" spans="1:11" s="71" customFormat="1" ht="20.100000000000001" customHeight="1" x14ac:dyDescent="0.2">
      <c r="A65" s="123" t="s">
        <v>238</v>
      </c>
      <c r="B65" s="213">
        <v>5499</v>
      </c>
      <c r="C65" s="213">
        <v>5927</v>
      </c>
      <c r="D65" s="213">
        <v>4717</v>
      </c>
      <c r="E65" s="213">
        <v>4838</v>
      </c>
      <c r="F65" s="213">
        <v>693</v>
      </c>
      <c r="G65" s="213">
        <v>894</v>
      </c>
      <c r="H65" s="213">
        <v>76</v>
      </c>
      <c r="I65" s="213">
        <v>173</v>
      </c>
      <c r="J65" s="232">
        <v>13</v>
      </c>
      <c r="K65" s="232">
        <v>22</v>
      </c>
    </row>
    <row r="66" spans="1:11" s="71" customFormat="1" ht="20.100000000000001" customHeight="1" x14ac:dyDescent="0.2">
      <c r="A66" s="123" t="s">
        <v>120</v>
      </c>
      <c r="B66" s="213">
        <v>4960</v>
      </c>
      <c r="C66" s="213">
        <v>5390</v>
      </c>
      <c r="D66" s="213">
        <v>4438</v>
      </c>
      <c r="E66" s="213">
        <v>4769</v>
      </c>
      <c r="F66" s="213">
        <v>453</v>
      </c>
      <c r="G66" s="213">
        <v>519</v>
      </c>
      <c r="H66" s="213">
        <v>59</v>
      </c>
      <c r="I66" s="213">
        <v>96</v>
      </c>
      <c r="J66" s="232">
        <v>10</v>
      </c>
      <c r="K66" s="232">
        <v>6</v>
      </c>
    </row>
    <row r="67" spans="1:11" s="71" customFormat="1" ht="20.100000000000001" customHeight="1" x14ac:dyDescent="0.2">
      <c r="A67" s="123" t="s">
        <v>144</v>
      </c>
      <c r="B67" s="213">
        <v>33132</v>
      </c>
      <c r="C67" s="213">
        <v>39290</v>
      </c>
      <c r="D67" s="213">
        <v>28268</v>
      </c>
      <c r="E67" s="213">
        <v>32415</v>
      </c>
      <c r="F67" s="213">
        <v>4409</v>
      </c>
      <c r="G67" s="213">
        <v>5985</v>
      </c>
      <c r="H67" s="213">
        <v>391</v>
      </c>
      <c r="I67" s="213">
        <v>758</v>
      </c>
      <c r="J67" s="232">
        <v>64</v>
      </c>
      <c r="K67" s="232">
        <v>132</v>
      </c>
    </row>
    <row r="68" spans="1:11" s="60" customFormat="1" ht="20.100000000000001" customHeight="1" x14ac:dyDescent="0.2">
      <c r="A68" s="45" t="s">
        <v>200</v>
      </c>
      <c r="B68" s="129">
        <f>SUM(B69:B71)</f>
        <v>43380</v>
      </c>
      <c r="C68" s="129">
        <f t="shared" ref="C68:K68" si="7">SUM(C69:C71)</f>
        <v>54675</v>
      </c>
      <c r="D68" s="129">
        <f t="shared" si="7"/>
        <v>30434</v>
      </c>
      <c r="E68" s="129">
        <f t="shared" si="7"/>
        <v>43225</v>
      </c>
      <c r="F68" s="129">
        <f t="shared" si="7"/>
        <v>10359</v>
      </c>
      <c r="G68" s="129">
        <f t="shared" si="7"/>
        <v>10325</v>
      </c>
      <c r="H68" s="129">
        <f t="shared" si="7"/>
        <v>2218</v>
      </c>
      <c r="I68" s="129">
        <f t="shared" si="7"/>
        <v>915</v>
      </c>
      <c r="J68" s="129">
        <f t="shared" si="7"/>
        <v>369</v>
      </c>
      <c r="K68" s="129">
        <f t="shared" si="7"/>
        <v>210</v>
      </c>
    </row>
    <row r="69" spans="1:11" s="71" customFormat="1" ht="20.100000000000001" customHeight="1" x14ac:dyDescent="0.2">
      <c r="A69" s="123" t="s">
        <v>26</v>
      </c>
      <c r="B69" s="213">
        <v>33862</v>
      </c>
      <c r="C69" s="213">
        <v>42235</v>
      </c>
      <c r="D69" s="213">
        <v>24276</v>
      </c>
      <c r="E69" s="213">
        <v>33704</v>
      </c>
      <c r="F69" s="213">
        <v>7508</v>
      </c>
      <c r="G69" s="213">
        <v>7620</v>
      </c>
      <c r="H69" s="213">
        <v>1791</v>
      </c>
      <c r="I69" s="213">
        <v>738</v>
      </c>
      <c r="J69" s="232">
        <v>287</v>
      </c>
      <c r="K69" s="232">
        <v>173</v>
      </c>
    </row>
    <row r="70" spans="1:11" s="71" customFormat="1" ht="20.100000000000001" customHeight="1" x14ac:dyDescent="0.2">
      <c r="A70" s="123" t="s">
        <v>129</v>
      </c>
      <c r="B70" s="213">
        <v>9468</v>
      </c>
      <c r="C70" s="213">
        <v>12320</v>
      </c>
      <c r="D70" s="213">
        <v>6108</v>
      </c>
      <c r="E70" s="213">
        <v>9431</v>
      </c>
      <c r="F70" s="213">
        <v>2851</v>
      </c>
      <c r="G70" s="213">
        <v>2677</v>
      </c>
      <c r="H70" s="213">
        <v>427</v>
      </c>
      <c r="I70" s="213">
        <v>175</v>
      </c>
      <c r="J70" s="232">
        <v>82</v>
      </c>
      <c r="K70" s="232">
        <v>37</v>
      </c>
    </row>
    <row r="71" spans="1:11" s="71" customFormat="1" ht="20.100000000000001" customHeight="1" x14ac:dyDescent="0.2">
      <c r="A71" s="123" t="s">
        <v>158</v>
      </c>
      <c r="B71" s="213">
        <v>50</v>
      </c>
      <c r="C71" s="213">
        <v>120</v>
      </c>
      <c r="D71" s="213">
        <v>50</v>
      </c>
      <c r="E71" s="213">
        <v>90</v>
      </c>
      <c r="F71" s="213">
        <v>0</v>
      </c>
      <c r="G71" s="213">
        <v>28</v>
      </c>
      <c r="H71" s="213">
        <v>0</v>
      </c>
      <c r="I71" s="213">
        <v>2</v>
      </c>
      <c r="J71" s="232">
        <v>0</v>
      </c>
      <c r="K71" s="232">
        <v>0</v>
      </c>
    </row>
    <row r="72" spans="1:11" s="60" customFormat="1" ht="20.100000000000001" customHeight="1" thickBot="1" x14ac:dyDescent="0.25">
      <c r="A72" s="48" t="s">
        <v>201</v>
      </c>
      <c r="B72" s="130">
        <v>46</v>
      </c>
      <c r="C72" s="130">
        <v>46</v>
      </c>
      <c r="D72" s="130">
        <v>42</v>
      </c>
      <c r="E72" s="130">
        <v>31</v>
      </c>
      <c r="F72" s="130">
        <v>2</v>
      </c>
      <c r="G72" s="130">
        <v>13</v>
      </c>
      <c r="H72" s="130">
        <v>0</v>
      </c>
      <c r="I72" s="130">
        <v>2</v>
      </c>
      <c r="J72" s="131">
        <v>2</v>
      </c>
      <c r="K72" s="131">
        <v>0</v>
      </c>
    </row>
    <row r="73" spans="1:11" s="119" customFormat="1" ht="15" customHeight="1" x14ac:dyDescent="0.2">
      <c r="A73" s="224" t="s">
        <v>202</v>
      </c>
      <c r="B73" s="117"/>
      <c r="C73" s="117"/>
      <c r="D73" s="117"/>
      <c r="E73" s="117"/>
      <c r="F73" s="117"/>
      <c r="G73" s="118"/>
    </row>
    <row r="74" spans="1:11" s="119" customFormat="1" ht="15" customHeight="1" x14ac:dyDescent="0.2">
      <c r="A74" s="117"/>
      <c r="B74" s="117"/>
      <c r="C74" s="117"/>
      <c r="D74" s="117"/>
      <c r="E74" s="117"/>
      <c r="F74" s="117"/>
      <c r="G74" s="118"/>
    </row>
    <row r="75" spans="1:11" s="119" customFormat="1" ht="15" customHeight="1" x14ac:dyDescent="0.2">
      <c r="A75" s="117"/>
      <c r="B75" s="117"/>
      <c r="C75" s="117"/>
      <c r="D75" s="120"/>
      <c r="E75" s="120"/>
      <c r="F75" s="117"/>
      <c r="G75" s="118"/>
    </row>
  </sheetData>
  <mergeCells count="9">
    <mergeCell ref="J1:K1"/>
    <mergeCell ref="B5:K5"/>
    <mergeCell ref="B6:C7"/>
    <mergeCell ref="D6:K6"/>
    <mergeCell ref="A5:A8"/>
    <mergeCell ref="D7:E7"/>
    <mergeCell ref="F7:G7"/>
    <mergeCell ref="H7:I7"/>
    <mergeCell ref="J7:K7"/>
  </mergeCells>
  <phoneticPr fontId="0" type="noConversion"/>
  <hyperlinks>
    <hyperlink ref="J1" location="Sumário!A1" display="Sumário"/>
    <hyperlink ref="J1:K1" location="Sumário!C18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>
    <tabColor rgb="FF92D050"/>
  </sheetPr>
  <dimension ref="A1:GV44"/>
  <sheetViews>
    <sheetView showGridLines="0" tabSelected="1" zoomScale="85" zoomScaleNormal="85" zoomScaleSheetLayoutView="100" workbookViewId="0">
      <selection activeCell="E59" sqref="E59"/>
    </sheetView>
  </sheetViews>
  <sheetFormatPr defaultColWidth="11.42578125" defaultRowHeight="24" customHeight="1" x14ac:dyDescent="0.2"/>
  <cols>
    <col min="1" max="1" width="23.5703125" style="86" customWidth="1"/>
    <col min="2" max="2" width="11.7109375" style="86" customWidth="1"/>
    <col min="3" max="3" width="12.28515625" style="86" bestFit="1" customWidth="1"/>
    <col min="4" max="4" width="8.5703125" style="86" bestFit="1" customWidth="1"/>
    <col min="5" max="5" width="11.7109375" style="86" customWidth="1"/>
    <col min="6" max="6" width="12.28515625" style="86" bestFit="1" customWidth="1"/>
    <col min="7" max="7" width="8.5703125" style="86" bestFit="1" customWidth="1"/>
    <col min="8" max="8" width="11.7109375" style="86" customWidth="1"/>
    <col min="9" max="9" width="12.28515625" style="86" bestFit="1" customWidth="1"/>
    <col min="10" max="10" width="8.5703125" style="86" bestFit="1" customWidth="1"/>
    <col min="11" max="11" width="11.7109375" style="86" customWidth="1"/>
    <col min="12" max="12" width="12.28515625" style="86" bestFit="1" customWidth="1"/>
    <col min="13" max="13" width="8.5703125" style="86" bestFit="1" customWidth="1"/>
    <col min="14" max="14" width="11.7109375" style="86" customWidth="1"/>
    <col min="15" max="15" width="12.28515625" style="86" bestFit="1" customWidth="1"/>
    <col min="16" max="16" width="8.5703125" style="86" bestFit="1" customWidth="1"/>
    <col min="17" max="17" width="11.42578125" style="1"/>
    <col min="18" max="18" width="12.28515625" style="86" bestFit="1" customWidth="1"/>
    <col min="19" max="19" width="8.5703125" style="86" bestFit="1" customWidth="1"/>
    <col min="20" max="20" width="11.42578125" style="86"/>
    <col min="21" max="21" width="12.28515625" style="86" bestFit="1" customWidth="1"/>
    <col min="22" max="22" width="8.5703125" style="86" bestFit="1" customWidth="1"/>
    <col min="23" max="23" width="11.42578125" style="86"/>
    <col min="24" max="24" width="12.28515625" style="86" bestFit="1" customWidth="1"/>
    <col min="25" max="25" width="8.5703125" style="86" bestFit="1" customWidth="1"/>
    <col min="26" max="16384" width="11.42578125" style="86"/>
  </cols>
  <sheetData>
    <row r="1" spans="1:204" ht="20.100000000000001" customHeight="1" x14ac:dyDescent="0.2">
      <c r="O1" s="531" t="s">
        <v>177</v>
      </c>
      <c r="P1" s="531"/>
    </row>
    <row r="2" spans="1:204" s="99" customFormat="1" ht="45" customHeight="1" x14ac:dyDescent="0.2">
      <c r="A2" s="98" t="s">
        <v>40</v>
      </c>
      <c r="E2" s="100"/>
      <c r="J2" s="557"/>
      <c r="K2" s="557"/>
    </row>
    <row r="3" spans="1:204" s="103" customFormat="1" ht="24.95" customHeight="1" x14ac:dyDescent="0.25">
      <c r="A3" s="102" t="s">
        <v>138</v>
      </c>
      <c r="B3" s="102"/>
      <c r="C3" s="102"/>
      <c r="D3" s="102"/>
      <c r="E3" s="102"/>
    </row>
    <row r="4" spans="1:204" s="103" customFormat="1" ht="24.95" customHeight="1" thickBot="1" x14ac:dyDescent="0.3">
      <c r="A4" s="264" t="s">
        <v>308</v>
      </c>
      <c r="B4" s="104"/>
      <c r="C4" s="104"/>
      <c r="D4" s="104"/>
      <c r="E4" s="104"/>
    </row>
    <row r="5" spans="1:204" s="16" customFormat="1" ht="24.95" customHeight="1" x14ac:dyDescent="0.2">
      <c r="A5" s="529" t="s">
        <v>131</v>
      </c>
      <c r="B5" s="532" t="s">
        <v>94</v>
      </c>
      <c r="C5" s="533"/>
      <c r="D5" s="533"/>
      <c r="E5" s="533"/>
      <c r="F5" s="533"/>
      <c r="G5" s="533"/>
      <c r="H5" s="533"/>
      <c r="I5" s="533"/>
      <c r="J5" s="533"/>
      <c r="K5" s="533"/>
      <c r="L5" s="533"/>
      <c r="M5" s="533"/>
      <c r="N5" s="533"/>
      <c r="O5" s="533"/>
      <c r="P5" s="533"/>
      <c r="Q5" s="533"/>
      <c r="R5" s="533"/>
      <c r="S5" s="533"/>
      <c r="T5" s="533"/>
      <c r="U5" s="533"/>
      <c r="V5" s="533"/>
      <c r="W5" s="533"/>
      <c r="X5" s="533"/>
      <c r="Y5" s="533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</row>
    <row r="6" spans="1:204" s="16" customFormat="1" ht="24.95" customHeight="1" x14ac:dyDescent="0.2">
      <c r="A6" s="530"/>
      <c r="B6" s="555">
        <v>2011</v>
      </c>
      <c r="C6" s="556"/>
      <c r="D6" s="535"/>
      <c r="E6" s="555">
        <v>2012</v>
      </c>
      <c r="F6" s="556"/>
      <c r="G6" s="535"/>
      <c r="H6" s="555">
        <v>2013</v>
      </c>
      <c r="I6" s="556"/>
      <c r="J6" s="535"/>
      <c r="K6" s="555">
        <v>2014</v>
      </c>
      <c r="L6" s="556"/>
      <c r="M6" s="535"/>
      <c r="N6" s="555">
        <v>2015</v>
      </c>
      <c r="O6" s="556"/>
      <c r="P6" s="535"/>
      <c r="Q6" s="555">
        <v>2016</v>
      </c>
      <c r="R6" s="556"/>
      <c r="S6" s="535"/>
      <c r="T6" s="555">
        <v>2017</v>
      </c>
      <c r="U6" s="556"/>
      <c r="V6" s="535"/>
      <c r="W6" s="555">
        <v>2018</v>
      </c>
      <c r="X6" s="556"/>
      <c r="Y6" s="535"/>
    </row>
    <row r="7" spans="1:204" s="16" customFormat="1" ht="50.1" customHeight="1" x14ac:dyDescent="0.2">
      <c r="A7" s="530"/>
      <c r="B7" s="262" t="s">
        <v>1</v>
      </c>
      <c r="C7" s="133" t="s">
        <v>174</v>
      </c>
      <c r="D7" s="133" t="s">
        <v>132</v>
      </c>
      <c r="E7" s="262" t="s">
        <v>1</v>
      </c>
      <c r="F7" s="133" t="s">
        <v>174</v>
      </c>
      <c r="G7" s="133" t="s">
        <v>132</v>
      </c>
      <c r="H7" s="262" t="s">
        <v>1</v>
      </c>
      <c r="I7" s="133" t="s">
        <v>174</v>
      </c>
      <c r="J7" s="133" t="s">
        <v>132</v>
      </c>
      <c r="K7" s="262" t="s">
        <v>1</v>
      </c>
      <c r="L7" s="133" t="s">
        <v>174</v>
      </c>
      <c r="M7" s="133" t="s">
        <v>132</v>
      </c>
      <c r="N7" s="257" t="s">
        <v>1</v>
      </c>
      <c r="O7" s="133" t="s">
        <v>174</v>
      </c>
      <c r="P7" s="133" t="s">
        <v>132</v>
      </c>
      <c r="Q7" s="388" t="s">
        <v>1</v>
      </c>
      <c r="R7" s="133" t="s">
        <v>174</v>
      </c>
      <c r="S7" s="133" t="s">
        <v>132</v>
      </c>
      <c r="T7" s="388" t="s">
        <v>1</v>
      </c>
      <c r="U7" s="133" t="s">
        <v>174</v>
      </c>
      <c r="V7" s="133" t="s">
        <v>132</v>
      </c>
      <c r="W7" s="388" t="s">
        <v>1</v>
      </c>
      <c r="X7" s="133" t="s">
        <v>174</v>
      </c>
      <c r="Y7" s="133" t="s">
        <v>132</v>
      </c>
    </row>
    <row r="8" spans="1:204" s="16" customFormat="1" ht="24.95" customHeight="1" x14ac:dyDescent="0.2">
      <c r="A8" s="45" t="s">
        <v>1</v>
      </c>
      <c r="B8" s="134">
        <v>5433353.9999999981</v>
      </c>
      <c r="C8" s="284">
        <v>100</v>
      </c>
      <c r="D8" s="285"/>
      <c r="E8" s="134">
        <v>5676843</v>
      </c>
      <c r="F8" s="284">
        <v>100</v>
      </c>
      <c r="G8" s="135"/>
      <c r="H8" s="134">
        <v>5813342.0000000009</v>
      </c>
      <c r="I8" s="284">
        <v>100</v>
      </c>
      <c r="J8" s="135"/>
      <c r="K8" s="134">
        <v>6429852</v>
      </c>
      <c r="L8" s="284">
        <v>100</v>
      </c>
      <c r="M8" s="233"/>
      <c r="N8" s="134">
        <v>6305838</v>
      </c>
      <c r="O8" s="284">
        <v>100</v>
      </c>
      <c r="P8" s="233"/>
      <c r="Q8" s="134">
        <v>6546696</v>
      </c>
      <c r="R8" s="284">
        <f>SUM(R9:R29)</f>
        <v>99.999999999999986</v>
      </c>
      <c r="S8" s="233"/>
      <c r="T8" s="134">
        <v>6588770</v>
      </c>
      <c r="U8" s="284">
        <v>100.00000000000001</v>
      </c>
      <c r="V8" s="233"/>
      <c r="W8" s="134">
        <v>6621376</v>
      </c>
      <c r="X8" s="284">
        <v>100.00000000000003</v>
      </c>
      <c r="Y8" s="233"/>
    </row>
    <row r="9" spans="1:204" s="16" customFormat="1" ht="24.95" customHeight="1" x14ac:dyDescent="0.2">
      <c r="A9" s="123" t="s">
        <v>105</v>
      </c>
      <c r="B9" s="136">
        <v>1593774.9999999993</v>
      </c>
      <c r="C9" s="137">
        <v>29.333170634565679</v>
      </c>
      <c r="D9" s="266">
        <v>1</v>
      </c>
      <c r="E9" s="142">
        <v>1671604.0000000005</v>
      </c>
      <c r="F9" s="143">
        <v>29.446014272369354</v>
      </c>
      <c r="G9" s="268">
        <v>1</v>
      </c>
      <c r="H9" s="136">
        <v>1711491.0000000002</v>
      </c>
      <c r="I9" s="137">
        <v>29.440741659444775</v>
      </c>
      <c r="J9" s="266">
        <v>1</v>
      </c>
      <c r="K9" s="234">
        <v>1743930.4</v>
      </c>
      <c r="L9" s="143">
        <v>27.122403439457081</v>
      </c>
      <c r="M9" s="271">
        <v>1</v>
      </c>
      <c r="N9" s="234">
        <v>2079823</v>
      </c>
      <c r="O9" s="143">
        <v>32.982499708999818</v>
      </c>
      <c r="P9" s="271">
        <v>1</v>
      </c>
      <c r="Q9" s="389">
        <v>2294900</v>
      </c>
      <c r="R9" s="390">
        <v>35.054323585515505</v>
      </c>
      <c r="S9" s="391">
        <v>1</v>
      </c>
      <c r="T9" s="389">
        <v>2622327</v>
      </c>
      <c r="U9" s="390">
        <v>39.799947486404896</v>
      </c>
      <c r="V9" s="391">
        <v>1</v>
      </c>
      <c r="W9" s="389">
        <v>2498483</v>
      </c>
      <c r="X9" s="390">
        <v>37.733591930136576</v>
      </c>
      <c r="Y9" s="391">
        <v>1</v>
      </c>
    </row>
    <row r="10" spans="1:204" s="16" customFormat="1" ht="24.95" customHeight="1" x14ac:dyDescent="0.2">
      <c r="A10" s="123" t="s">
        <v>25</v>
      </c>
      <c r="B10" s="136">
        <v>594946.99999999977</v>
      </c>
      <c r="C10" s="137">
        <v>10.949903135337767</v>
      </c>
      <c r="D10" s="266">
        <v>2</v>
      </c>
      <c r="E10" s="142">
        <v>586462.99999999977</v>
      </c>
      <c r="F10" s="143">
        <v>10.330794774489972</v>
      </c>
      <c r="G10" s="268">
        <v>2</v>
      </c>
      <c r="H10" s="136">
        <v>592827.00000000023</v>
      </c>
      <c r="I10" s="137">
        <v>10.197696952974729</v>
      </c>
      <c r="J10" s="266">
        <v>2</v>
      </c>
      <c r="K10" s="234">
        <v>656801</v>
      </c>
      <c r="L10" s="143">
        <v>10.214869642411676</v>
      </c>
      <c r="M10" s="271">
        <v>2</v>
      </c>
      <c r="N10" s="234">
        <v>575796</v>
      </c>
      <c r="O10" s="143">
        <v>9.1311575083279966</v>
      </c>
      <c r="P10" s="271">
        <v>2</v>
      </c>
      <c r="Q10" s="389">
        <v>570350</v>
      </c>
      <c r="R10" s="390">
        <v>8.7120281742118468</v>
      </c>
      <c r="S10" s="391">
        <v>2</v>
      </c>
      <c r="T10" s="389">
        <v>475232</v>
      </c>
      <c r="U10" s="390">
        <v>7.212757464595061</v>
      </c>
      <c r="V10" s="391">
        <v>2</v>
      </c>
      <c r="W10" s="389">
        <v>538532</v>
      </c>
      <c r="X10" s="390">
        <v>8.1332339380817515</v>
      </c>
      <c r="Y10" s="391">
        <v>2</v>
      </c>
    </row>
    <row r="11" spans="1:204" s="16" customFormat="1" ht="24.95" customHeight="1" x14ac:dyDescent="0.2">
      <c r="A11" s="123" t="s">
        <v>107</v>
      </c>
      <c r="B11" s="136">
        <v>217200.00000000023</v>
      </c>
      <c r="C11" s="137">
        <v>3.9975308069380406</v>
      </c>
      <c r="D11" s="266">
        <v>6</v>
      </c>
      <c r="E11" s="142">
        <v>250586.0000000002</v>
      </c>
      <c r="F11" s="143">
        <v>4.4141787962076844</v>
      </c>
      <c r="G11" s="268">
        <v>5</v>
      </c>
      <c r="H11" s="136">
        <v>268202.99999999983</v>
      </c>
      <c r="I11" s="137">
        <v>4.6135768375574635</v>
      </c>
      <c r="J11" s="266">
        <v>4</v>
      </c>
      <c r="K11" s="234">
        <v>336950</v>
      </c>
      <c r="L11" s="143">
        <v>5.240400556653559</v>
      </c>
      <c r="M11" s="271">
        <v>3</v>
      </c>
      <c r="N11" s="234">
        <v>306331</v>
      </c>
      <c r="O11" s="143">
        <v>4.8578951758671884</v>
      </c>
      <c r="P11" s="271">
        <v>3</v>
      </c>
      <c r="Q11" s="389">
        <v>311813</v>
      </c>
      <c r="R11" s="390">
        <v>4.7629063576497206</v>
      </c>
      <c r="S11" s="391">
        <v>4</v>
      </c>
      <c r="T11" s="389">
        <v>342143</v>
      </c>
      <c r="U11" s="390">
        <v>5.1928205112638626</v>
      </c>
      <c r="V11" s="391">
        <v>3</v>
      </c>
      <c r="W11" s="389">
        <v>387470</v>
      </c>
      <c r="X11" s="390">
        <v>5.8518048212335323</v>
      </c>
      <c r="Y11" s="391">
        <v>3</v>
      </c>
    </row>
    <row r="12" spans="1:204" s="16" customFormat="1" ht="24.95" customHeight="1" x14ac:dyDescent="0.2">
      <c r="A12" s="123" t="s">
        <v>111</v>
      </c>
      <c r="B12" s="136">
        <v>192730.00000000009</v>
      </c>
      <c r="C12" s="137">
        <v>3.5471644218285823</v>
      </c>
      <c r="D12" s="266">
        <v>8</v>
      </c>
      <c r="E12" s="142">
        <v>246401.00000000003</v>
      </c>
      <c r="F12" s="143">
        <v>4.3404582441332273</v>
      </c>
      <c r="G12" s="268">
        <v>6</v>
      </c>
      <c r="H12" s="136">
        <v>268932.00000000017</v>
      </c>
      <c r="I12" s="137">
        <v>4.6261169564770164</v>
      </c>
      <c r="J12" s="266">
        <v>3</v>
      </c>
      <c r="K12" s="234">
        <v>293841</v>
      </c>
      <c r="L12" s="143">
        <v>4.5699496660265275</v>
      </c>
      <c r="M12" s="271">
        <v>4</v>
      </c>
      <c r="N12" s="234">
        <v>301831</v>
      </c>
      <c r="O12" s="143">
        <v>4.7865327336350854</v>
      </c>
      <c r="P12" s="271">
        <v>4</v>
      </c>
      <c r="Q12" s="389">
        <v>316714</v>
      </c>
      <c r="R12" s="390">
        <v>4.8377685476765686</v>
      </c>
      <c r="S12" s="391">
        <v>3</v>
      </c>
      <c r="T12" s="389">
        <v>336646</v>
      </c>
      <c r="U12" s="390">
        <v>5.1093906753460816</v>
      </c>
      <c r="V12" s="391">
        <v>4</v>
      </c>
      <c r="W12" s="389">
        <v>356897</v>
      </c>
      <c r="X12" s="390">
        <v>5.3900729999323405</v>
      </c>
      <c r="Y12" s="391">
        <v>4</v>
      </c>
    </row>
    <row r="13" spans="1:204" s="16" customFormat="1" ht="24.95" customHeight="1" x14ac:dyDescent="0.2">
      <c r="A13" s="123" t="s">
        <v>114</v>
      </c>
      <c r="B13" s="136">
        <v>261203.99999999991</v>
      </c>
      <c r="C13" s="137">
        <v>4.8074172969403435</v>
      </c>
      <c r="D13" s="266">
        <v>3</v>
      </c>
      <c r="E13" s="142">
        <v>253864.00000000015</v>
      </c>
      <c r="F13" s="143">
        <v>4.4719221581431814</v>
      </c>
      <c r="G13" s="268">
        <v>4</v>
      </c>
      <c r="H13" s="136">
        <v>262512.00000000006</v>
      </c>
      <c r="I13" s="137">
        <v>4.5156813413007528</v>
      </c>
      <c r="J13" s="266">
        <v>5</v>
      </c>
      <c r="K13" s="234">
        <v>223508</v>
      </c>
      <c r="L13" s="143">
        <v>3.4760986722555982</v>
      </c>
      <c r="M13" s="271">
        <v>8</v>
      </c>
      <c r="N13" s="234">
        <v>267321</v>
      </c>
      <c r="O13" s="143">
        <v>4.2392620933173353</v>
      </c>
      <c r="P13" s="271">
        <v>5</v>
      </c>
      <c r="Q13" s="389">
        <v>284113</v>
      </c>
      <c r="R13" s="390">
        <v>4.3397921638640309</v>
      </c>
      <c r="S13" s="391">
        <v>5</v>
      </c>
      <c r="T13" s="389">
        <v>328098</v>
      </c>
      <c r="U13" s="390">
        <v>4.9796547762328931</v>
      </c>
      <c r="V13" s="391">
        <v>5</v>
      </c>
      <c r="W13" s="389">
        <v>348336</v>
      </c>
      <c r="X13" s="390">
        <v>5.2607796325114293</v>
      </c>
      <c r="Y13" s="391">
        <v>5</v>
      </c>
    </row>
    <row r="14" spans="1:204" s="16" customFormat="1" ht="24.95" customHeight="1" x14ac:dyDescent="0.2">
      <c r="A14" s="123" t="s">
        <v>6</v>
      </c>
      <c r="B14" s="136">
        <v>207889.99999999968</v>
      </c>
      <c r="C14" s="137">
        <v>3.8261817654435868</v>
      </c>
      <c r="D14" s="266">
        <v>7</v>
      </c>
      <c r="E14" s="142">
        <v>218626.00000000029</v>
      </c>
      <c r="F14" s="143">
        <v>3.8511898250488925</v>
      </c>
      <c r="G14" s="268">
        <v>8</v>
      </c>
      <c r="H14" s="136">
        <v>224078</v>
      </c>
      <c r="I14" s="137">
        <v>3.8545470058358853</v>
      </c>
      <c r="J14" s="266">
        <v>8</v>
      </c>
      <c r="K14" s="234">
        <v>282375</v>
      </c>
      <c r="L14" s="143">
        <v>4.3916251882624984</v>
      </c>
      <c r="M14" s="271">
        <v>5</v>
      </c>
      <c r="N14" s="234">
        <v>261075</v>
      </c>
      <c r="O14" s="143">
        <v>4.1402110234991767</v>
      </c>
      <c r="P14" s="271">
        <v>6</v>
      </c>
      <c r="Q14" s="389">
        <v>263774</v>
      </c>
      <c r="R14" s="390">
        <v>4.0291163664847121</v>
      </c>
      <c r="S14" s="391">
        <v>6</v>
      </c>
      <c r="T14" s="389">
        <v>254153</v>
      </c>
      <c r="U14" s="390">
        <v>3.8573663976736174</v>
      </c>
      <c r="V14" s="391">
        <v>6</v>
      </c>
      <c r="W14" s="389">
        <v>238345</v>
      </c>
      <c r="X14" s="390">
        <v>3.5996294425811191</v>
      </c>
      <c r="Y14" s="391">
        <v>6</v>
      </c>
    </row>
    <row r="15" spans="1:204" s="16" customFormat="1" ht="24.95" customHeight="1" x14ac:dyDescent="0.2">
      <c r="A15" s="123" t="s">
        <v>11</v>
      </c>
      <c r="B15" s="136">
        <v>241738.99999999994</v>
      </c>
      <c r="C15" s="137">
        <v>4.4491671258673744</v>
      </c>
      <c r="D15" s="266">
        <v>4</v>
      </c>
      <c r="E15" s="142">
        <v>258436.99999999988</v>
      </c>
      <c r="F15" s="143">
        <v>4.5524774949738767</v>
      </c>
      <c r="G15" s="268">
        <v>3</v>
      </c>
      <c r="H15" s="136">
        <v>236504.99999999991</v>
      </c>
      <c r="I15" s="137">
        <v>4.0683138889815851</v>
      </c>
      <c r="J15" s="266">
        <v>6</v>
      </c>
      <c r="K15" s="234">
        <v>265498</v>
      </c>
      <c r="L15" s="143">
        <v>4.1291463629333922</v>
      </c>
      <c r="M15" s="271">
        <v>6</v>
      </c>
      <c r="N15" s="234">
        <v>224549</v>
      </c>
      <c r="O15" s="143">
        <v>3.5609700090614442</v>
      </c>
      <c r="P15" s="271">
        <v>7</v>
      </c>
      <c r="Q15" s="389">
        <v>221513</v>
      </c>
      <c r="R15" s="390">
        <v>3.3835846356696573</v>
      </c>
      <c r="S15" s="391">
        <v>7</v>
      </c>
      <c r="T15" s="389">
        <v>203045</v>
      </c>
      <c r="U15" s="390">
        <v>3.0816829241269614</v>
      </c>
      <c r="V15" s="391">
        <v>7</v>
      </c>
      <c r="W15" s="389">
        <v>209039</v>
      </c>
      <c r="X15" s="390">
        <v>3.1570326167853935</v>
      </c>
      <c r="Y15" s="391">
        <v>7</v>
      </c>
    </row>
    <row r="16" spans="1:204" s="16" customFormat="1" ht="24.95" customHeight="1" x14ac:dyDescent="0.2">
      <c r="A16" s="123" t="s">
        <v>9</v>
      </c>
      <c r="B16" s="136">
        <v>229484.00000000012</v>
      </c>
      <c r="C16" s="137">
        <v>4.2236158365532637</v>
      </c>
      <c r="D16" s="266">
        <v>5</v>
      </c>
      <c r="E16" s="142">
        <v>230113.99999999985</v>
      </c>
      <c r="F16" s="143">
        <v>4.0535558231925712</v>
      </c>
      <c r="G16" s="268">
        <v>7</v>
      </c>
      <c r="H16" s="136">
        <v>233243.00000000009</v>
      </c>
      <c r="I16" s="137">
        <v>4.0122015873141477</v>
      </c>
      <c r="J16" s="266">
        <v>7</v>
      </c>
      <c r="K16" s="234">
        <v>228734</v>
      </c>
      <c r="L16" s="143">
        <v>3.55737581518206</v>
      </c>
      <c r="M16" s="271">
        <v>7</v>
      </c>
      <c r="N16" s="234">
        <v>202015</v>
      </c>
      <c r="O16" s="143">
        <v>3.2036186150040646</v>
      </c>
      <c r="P16" s="271">
        <v>8</v>
      </c>
      <c r="Q16" s="389">
        <v>181493</v>
      </c>
      <c r="R16" s="390">
        <v>2.7722839123735086</v>
      </c>
      <c r="S16" s="391">
        <v>9</v>
      </c>
      <c r="T16" s="389">
        <v>171654</v>
      </c>
      <c r="U16" s="390">
        <v>2.6052510559634046</v>
      </c>
      <c r="V16" s="391">
        <v>9</v>
      </c>
      <c r="W16" s="389">
        <v>175763</v>
      </c>
      <c r="X16" s="390">
        <v>2.6544784648991389</v>
      </c>
      <c r="Y16" s="391">
        <v>8</v>
      </c>
    </row>
    <row r="17" spans="1:25" s="16" customFormat="1" ht="24.95" customHeight="1" x14ac:dyDescent="0.2">
      <c r="A17" s="123" t="s">
        <v>122</v>
      </c>
      <c r="B17" s="136">
        <v>149563.99999999985</v>
      </c>
      <c r="C17" s="137">
        <v>2.7527011860445665</v>
      </c>
      <c r="D17" s="266">
        <v>11</v>
      </c>
      <c r="E17" s="142">
        <v>155548.00000000023</v>
      </c>
      <c r="F17" s="143">
        <v>2.740044070269342</v>
      </c>
      <c r="G17" s="268">
        <v>11</v>
      </c>
      <c r="H17" s="136">
        <v>169732.00000000009</v>
      </c>
      <c r="I17" s="137">
        <v>2.9196974821023787</v>
      </c>
      <c r="J17" s="266">
        <v>10</v>
      </c>
      <c r="K17" s="234">
        <v>217003</v>
      </c>
      <c r="L17" s="143">
        <v>3.3749299361789351</v>
      </c>
      <c r="M17" s="271">
        <v>9</v>
      </c>
      <c r="N17" s="234">
        <v>189269</v>
      </c>
      <c r="O17" s="143">
        <v>3.0014884619617566</v>
      </c>
      <c r="P17" s="271">
        <v>9</v>
      </c>
      <c r="Q17" s="389">
        <v>202671</v>
      </c>
      <c r="R17" s="390">
        <v>3.0957753346115351</v>
      </c>
      <c r="S17" s="391">
        <v>8</v>
      </c>
      <c r="T17" s="389">
        <v>185858</v>
      </c>
      <c r="U17" s="390">
        <v>2.8208299879947241</v>
      </c>
      <c r="V17" s="391">
        <v>8</v>
      </c>
      <c r="W17" s="389">
        <v>154586</v>
      </c>
      <c r="X17" s="390">
        <v>2.3346506828792082</v>
      </c>
      <c r="Y17" s="391">
        <v>9</v>
      </c>
    </row>
    <row r="18" spans="1:25" s="16" customFormat="1" ht="24.95" customHeight="1" x14ac:dyDescent="0.2">
      <c r="A18" s="123" t="s">
        <v>126</v>
      </c>
      <c r="B18" s="136">
        <v>183727.99999999983</v>
      </c>
      <c r="C18" s="137">
        <v>3.3814840704286873</v>
      </c>
      <c r="D18" s="266">
        <v>10</v>
      </c>
      <c r="E18" s="142">
        <v>168648.99999999968</v>
      </c>
      <c r="F18" s="143">
        <v>2.9708237483404014</v>
      </c>
      <c r="G18" s="268">
        <v>10</v>
      </c>
      <c r="H18" s="136">
        <v>168250.00000000003</v>
      </c>
      <c r="I18" s="137">
        <v>2.8942044008420629</v>
      </c>
      <c r="J18" s="266">
        <v>11</v>
      </c>
      <c r="K18" s="234">
        <v>170066</v>
      </c>
      <c r="L18" s="143">
        <v>2.6449442382188582</v>
      </c>
      <c r="M18" s="271">
        <v>10</v>
      </c>
      <c r="N18" s="234">
        <v>162305</v>
      </c>
      <c r="O18" s="143">
        <v>2.5738847081069953</v>
      </c>
      <c r="P18" s="271">
        <v>10</v>
      </c>
      <c r="Q18" s="389">
        <v>147846</v>
      </c>
      <c r="R18" s="390">
        <v>2.2583300034093536</v>
      </c>
      <c r="S18" s="391">
        <v>11</v>
      </c>
      <c r="T18" s="389">
        <v>137202</v>
      </c>
      <c r="U18" s="390">
        <v>2.082361351208192</v>
      </c>
      <c r="V18" s="391">
        <v>12</v>
      </c>
      <c r="W18" s="389">
        <v>147159</v>
      </c>
      <c r="X18" s="390">
        <v>2.2224836650267257</v>
      </c>
      <c r="Y18" s="391">
        <v>10</v>
      </c>
    </row>
    <row r="19" spans="1:25" s="16" customFormat="1" ht="24.95" customHeight="1" x14ac:dyDescent="0.2">
      <c r="A19" s="123" t="s">
        <v>7</v>
      </c>
      <c r="B19" s="136">
        <v>190392.00000000003</v>
      </c>
      <c r="C19" s="137">
        <v>3.5041339106562921</v>
      </c>
      <c r="D19" s="266">
        <v>9</v>
      </c>
      <c r="E19" s="142">
        <v>180406.00000000006</v>
      </c>
      <c r="F19" s="143">
        <v>3.1779282957094299</v>
      </c>
      <c r="G19" s="268">
        <v>9</v>
      </c>
      <c r="H19" s="136">
        <v>169751.00000000003</v>
      </c>
      <c r="I19" s="137">
        <v>2.9200243164775097</v>
      </c>
      <c r="J19" s="266">
        <v>9</v>
      </c>
      <c r="K19" s="234">
        <v>166759</v>
      </c>
      <c r="L19" s="143">
        <v>2.5935122612464485</v>
      </c>
      <c r="M19" s="271">
        <v>11</v>
      </c>
      <c r="N19" s="234">
        <v>151029</v>
      </c>
      <c r="O19" s="143">
        <v>2.3950662861938414</v>
      </c>
      <c r="P19" s="271">
        <v>11</v>
      </c>
      <c r="Q19" s="389">
        <v>149968</v>
      </c>
      <c r="R19" s="390">
        <v>2.2907433001318527</v>
      </c>
      <c r="S19" s="391">
        <v>10</v>
      </c>
      <c r="T19" s="389">
        <v>144095</v>
      </c>
      <c r="U19" s="390">
        <v>2.1869787532422591</v>
      </c>
      <c r="V19" s="391">
        <v>10</v>
      </c>
      <c r="W19" s="389">
        <v>145816</v>
      </c>
      <c r="X19" s="390">
        <v>2.2022008718429524</v>
      </c>
      <c r="Y19" s="391">
        <v>11</v>
      </c>
    </row>
    <row r="20" spans="1:25" s="16" customFormat="1" ht="24.95" customHeight="1" x14ac:dyDescent="0.2">
      <c r="A20" s="123" t="s">
        <v>108</v>
      </c>
      <c r="B20" s="136">
        <v>91344.999999999927</v>
      </c>
      <c r="C20" s="137">
        <v>1.6811899243082624</v>
      </c>
      <c r="D20" s="266">
        <v>12</v>
      </c>
      <c r="E20" s="142">
        <v>100324.00000000003</v>
      </c>
      <c r="F20" s="143">
        <v>1.7672498605298761</v>
      </c>
      <c r="G20" s="268">
        <v>13</v>
      </c>
      <c r="H20" s="136">
        <v>116461.00000000009</v>
      </c>
      <c r="I20" s="137">
        <v>2.0033399032776686</v>
      </c>
      <c r="J20" s="266">
        <v>12</v>
      </c>
      <c r="K20" s="234">
        <v>158886</v>
      </c>
      <c r="L20" s="143">
        <v>2.4710677633015505</v>
      </c>
      <c r="M20" s="271">
        <v>12</v>
      </c>
      <c r="N20" s="234">
        <v>118866</v>
      </c>
      <c r="O20" s="143">
        <v>1.8850151240802571</v>
      </c>
      <c r="P20" s="271">
        <v>12</v>
      </c>
      <c r="Q20" s="389">
        <v>135192</v>
      </c>
      <c r="R20" s="390">
        <v>2.0650416637644393</v>
      </c>
      <c r="S20" s="391">
        <v>13</v>
      </c>
      <c r="T20" s="389">
        <v>140363</v>
      </c>
      <c r="U20" s="390">
        <v>2.130336921762332</v>
      </c>
      <c r="V20" s="391">
        <v>11</v>
      </c>
      <c r="W20" s="389">
        <v>131596</v>
      </c>
      <c r="X20" s="390">
        <v>1.987441885191235</v>
      </c>
      <c r="Y20" s="391">
        <v>12</v>
      </c>
    </row>
    <row r="21" spans="1:25" s="16" customFormat="1" ht="24.95" customHeight="1" x14ac:dyDescent="0.2">
      <c r="A21" s="123" t="s">
        <v>112</v>
      </c>
      <c r="B21" s="138">
        <v>86794.999999999898</v>
      </c>
      <c r="C21" s="137">
        <v>1.5974479115478197</v>
      </c>
      <c r="D21" s="266">
        <v>13</v>
      </c>
      <c r="E21" s="142">
        <v>91996</v>
      </c>
      <c r="F21" s="143">
        <v>1.6205486042154063</v>
      </c>
      <c r="G21" s="268">
        <v>14</v>
      </c>
      <c r="H21" s="136">
        <v>98602</v>
      </c>
      <c r="I21" s="137">
        <v>1.6961327924625798</v>
      </c>
      <c r="J21" s="266">
        <v>13</v>
      </c>
      <c r="K21" s="234">
        <v>117230</v>
      </c>
      <c r="L21" s="143">
        <v>1.8232145934307664</v>
      </c>
      <c r="M21" s="271">
        <v>13</v>
      </c>
      <c r="N21" s="234">
        <v>113078</v>
      </c>
      <c r="O21" s="143">
        <v>1.7932271650492766</v>
      </c>
      <c r="P21" s="271">
        <v>13</v>
      </c>
      <c r="Q21" s="389">
        <v>138106</v>
      </c>
      <c r="R21" s="390">
        <v>2.109552665955468</v>
      </c>
      <c r="S21" s="391">
        <v>12</v>
      </c>
      <c r="T21" s="389">
        <v>126781</v>
      </c>
      <c r="U21" s="390">
        <v>1.9241982949776664</v>
      </c>
      <c r="V21" s="391">
        <v>13</v>
      </c>
      <c r="W21" s="389">
        <v>126253</v>
      </c>
      <c r="X21" s="390">
        <v>1.9067486878860225</v>
      </c>
      <c r="Y21" s="391">
        <v>13</v>
      </c>
    </row>
    <row r="22" spans="1:25" s="16" customFormat="1" ht="24.95" customHeight="1" x14ac:dyDescent="0.2">
      <c r="A22" s="123" t="s">
        <v>106</v>
      </c>
      <c r="B22" s="138">
        <v>85429</v>
      </c>
      <c r="C22" s="137">
        <v>1.5723069028817198</v>
      </c>
      <c r="D22" s="266">
        <v>14</v>
      </c>
      <c r="E22" s="142">
        <v>112638.99999999994</v>
      </c>
      <c r="F22" s="143">
        <v>1.9841838148421567</v>
      </c>
      <c r="G22" s="268">
        <v>12</v>
      </c>
      <c r="H22" s="136">
        <v>95028.000000000044</v>
      </c>
      <c r="I22" s="137">
        <v>1.6346535263192845</v>
      </c>
      <c r="J22" s="266">
        <v>14</v>
      </c>
      <c r="K22" s="234">
        <v>95300</v>
      </c>
      <c r="L22" s="143">
        <v>1.48214920032374</v>
      </c>
      <c r="M22" s="271">
        <v>16</v>
      </c>
      <c r="N22" s="234">
        <v>108149</v>
      </c>
      <c r="O22" s="143">
        <v>1.7150615033243797</v>
      </c>
      <c r="P22" s="271">
        <v>14</v>
      </c>
      <c r="Q22" s="389">
        <v>114276</v>
      </c>
      <c r="R22" s="390">
        <v>1.7455522602546385</v>
      </c>
      <c r="S22" s="391">
        <v>14</v>
      </c>
      <c r="T22" s="389">
        <v>115320</v>
      </c>
      <c r="U22" s="390">
        <v>1.7502508055373005</v>
      </c>
      <c r="V22" s="391">
        <v>14</v>
      </c>
      <c r="W22" s="389">
        <v>121326</v>
      </c>
      <c r="X22" s="390">
        <v>1.8323381726094397</v>
      </c>
      <c r="Y22" s="391">
        <v>14</v>
      </c>
    </row>
    <row r="23" spans="1:25" s="16" customFormat="1" ht="24.95" customHeight="1" x14ac:dyDescent="0.2">
      <c r="A23" s="123" t="s">
        <v>10</v>
      </c>
      <c r="B23" s="136">
        <v>64450.999999999956</v>
      </c>
      <c r="C23" s="137">
        <v>1.1862102119611564</v>
      </c>
      <c r="D23" s="266">
        <v>18</v>
      </c>
      <c r="E23" s="142">
        <v>61657.999999999978</v>
      </c>
      <c r="F23" s="143">
        <v>1.08613185180566</v>
      </c>
      <c r="G23" s="268">
        <v>20</v>
      </c>
      <c r="H23" s="136">
        <v>76737.999999999971</v>
      </c>
      <c r="I23" s="137">
        <v>1.3200324357314597</v>
      </c>
      <c r="J23" s="266">
        <v>16</v>
      </c>
      <c r="K23" s="234">
        <v>109637</v>
      </c>
      <c r="L23" s="143">
        <v>1.7051247835875538</v>
      </c>
      <c r="M23" s="271">
        <v>14</v>
      </c>
      <c r="N23" s="234">
        <v>90361</v>
      </c>
      <c r="O23" s="143">
        <v>1.4329736983411245</v>
      </c>
      <c r="P23" s="271">
        <v>15</v>
      </c>
      <c r="Q23" s="389">
        <v>94609</v>
      </c>
      <c r="R23" s="390">
        <v>1.4451411826667986</v>
      </c>
      <c r="S23" s="391">
        <v>15</v>
      </c>
      <c r="T23" s="389">
        <v>81778</v>
      </c>
      <c r="U23" s="390">
        <v>1.2411724798406987</v>
      </c>
      <c r="V23" s="391">
        <v>15</v>
      </c>
      <c r="W23" s="389">
        <v>79891</v>
      </c>
      <c r="X23" s="390">
        <v>1.206561898916479</v>
      </c>
      <c r="Y23" s="391">
        <v>15</v>
      </c>
    </row>
    <row r="24" spans="1:25" s="16" customFormat="1" ht="24.95" customHeight="1" x14ac:dyDescent="0.2">
      <c r="A24" s="123" t="s">
        <v>115</v>
      </c>
      <c r="B24" s="138">
        <v>57261.000000000036</v>
      </c>
      <c r="C24" s="137">
        <v>1.0538794269616898</v>
      </c>
      <c r="D24" s="266">
        <v>20</v>
      </c>
      <c r="E24" s="142">
        <v>51105.999999999956</v>
      </c>
      <c r="F24" s="143">
        <v>0.90025389111518428</v>
      </c>
      <c r="G24" s="268">
        <v>21</v>
      </c>
      <c r="H24" s="136">
        <v>68309.000000000029</v>
      </c>
      <c r="I24" s="137">
        <v>1.1750383858372693</v>
      </c>
      <c r="J24" s="266">
        <v>19</v>
      </c>
      <c r="K24" s="234">
        <v>108170</v>
      </c>
      <c r="L24" s="143">
        <v>1.6823093284262218</v>
      </c>
      <c r="M24" s="271">
        <v>15</v>
      </c>
      <c r="N24" s="234">
        <v>80488</v>
      </c>
      <c r="O24" s="143">
        <v>1.2764045000838906</v>
      </c>
      <c r="P24" s="271">
        <v>16</v>
      </c>
      <c r="Q24" s="389">
        <v>70103</v>
      </c>
      <c r="R24" s="390">
        <v>1.070814957651921</v>
      </c>
      <c r="S24" s="391">
        <v>18</v>
      </c>
      <c r="T24" s="389">
        <v>48951</v>
      </c>
      <c r="U24" s="390">
        <v>0.74294595197586188</v>
      </c>
      <c r="V24" s="391">
        <v>21</v>
      </c>
      <c r="W24" s="389">
        <v>71160</v>
      </c>
      <c r="X24" s="390">
        <v>1.0747010893204072</v>
      </c>
      <c r="Y24" s="391">
        <v>16</v>
      </c>
    </row>
    <row r="25" spans="1:25" s="16" customFormat="1" ht="24.95" customHeight="1" x14ac:dyDescent="0.2">
      <c r="A25" s="123" t="s">
        <v>128</v>
      </c>
      <c r="B25" s="138">
        <v>65951.000000000029</v>
      </c>
      <c r="C25" s="137">
        <v>1.2138174689151497</v>
      </c>
      <c r="D25" s="266">
        <v>17</v>
      </c>
      <c r="E25" s="142">
        <v>69571.000000000058</v>
      </c>
      <c r="F25" s="143">
        <v>1.2255227068988883</v>
      </c>
      <c r="G25" s="268">
        <v>17</v>
      </c>
      <c r="H25" s="136">
        <v>68389.999999999971</v>
      </c>
      <c r="I25" s="137">
        <v>1.1764317323838844</v>
      </c>
      <c r="J25" s="266">
        <v>18</v>
      </c>
      <c r="K25" s="234">
        <v>80277</v>
      </c>
      <c r="L25" s="143">
        <v>1.2485046312107961</v>
      </c>
      <c r="M25" s="271">
        <v>19</v>
      </c>
      <c r="N25" s="234">
        <v>70319</v>
      </c>
      <c r="O25" s="143">
        <v>1.1151412389598336</v>
      </c>
      <c r="P25" s="271">
        <v>17</v>
      </c>
      <c r="Q25" s="389">
        <v>69074</v>
      </c>
      <c r="R25" s="390">
        <v>1.0550971054712179</v>
      </c>
      <c r="S25" s="391">
        <v>19</v>
      </c>
      <c r="T25" s="389">
        <v>69484</v>
      </c>
      <c r="U25" s="390">
        <v>1.0545822664928355</v>
      </c>
      <c r="V25" s="391">
        <v>16</v>
      </c>
      <c r="W25" s="389">
        <v>70040</v>
      </c>
      <c r="X25" s="390">
        <v>1.057786176166404</v>
      </c>
      <c r="Y25" s="391">
        <v>17</v>
      </c>
    </row>
    <row r="26" spans="1:25" s="16" customFormat="1" ht="24.95" customHeight="1" x14ac:dyDescent="0.2">
      <c r="A26" s="123" t="s">
        <v>116</v>
      </c>
      <c r="B26" s="138">
        <v>63246.999999999993</v>
      </c>
      <c r="C26" s="137">
        <v>1.1640507870460863</v>
      </c>
      <c r="D26" s="266">
        <v>19</v>
      </c>
      <c r="E26" s="142">
        <v>73101.999999999913</v>
      </c>
      <c r="F26" s="143">
        <v>1.2877227712656474</v>
      </c>
      <c r="G26" s="268">
        <v>16</v>
      </c>
      <c r="H26" s="136">
        <v>87225.000000000015</v>
      </c>
      <c r="I26" s="137">
        <v>1.500427808995239</v>
      </c>
      <c r="J26" s="266">
        <v>15</v>
      </c>
      <c r="K26" s="234">
        <v>84636</v>
      </c>
      <c r="L26" s="143">
        <v>1.3162977934795388</v>
      </c>
      <c r="M26" s="271">
        <v>17</v>
      </c>
      <c r="N26" s="234">
        <v>70102</v>
      </c>
      <c r="O26" s="143">
        <v>1.1116999834121968</v>
      </c>
      <c r="P26" s="271">
        <v>18</v>
      </c>
      <c r="Q26" s="389">
        <v>79754</v>
      </c>
      <c r="R26" s="390">
        <v>1.2182328307286607</v>
      </c>
      <c r="S26" s="391">
        <v>16</v>
      </c>
      <c r="T26" s="389">
        <v>60342</v>
      </c>
      <c r="U26" s="390">
        <v>0.91583102764248858</v>
      </c>
      <c r="V26" s="391">
        <v>18</v>
      </c>
      <c r="W26" s="389">
        <v>63708</v>
      </c>
      <c r="X26" s="390">
        <v>0.96215650644216544</v>
      </c>
      <c r="Y26" s="391">
        <v>18</v>
      </c>
    </row>
    <row r="27" spans="1:25" s="16" customFormat="1" ht="24.95" customHeight="1" x14ac:dyDescent="0.2">
      <c r="A27" s="123" t="s">
        <v>104</v>
      </c>
      <c r="B27" s="138">
        <v>70357.999999999971</v>
      </c>
      <c r="C27" s="137">
        <v>1.2949275898459771</v>
      </c>
      <c r="D27" s="266">
        <v>16</v>
      </c>
      <c r="E27" s="142">
        <v>68461.999999999942</v>
      </c>
      <c r="F27" s="143">
        <v>1.2059872009847716</v>
      </c>
      <c r="G27" s="268">
        <v>18</v>
      </c>
      <c r="H27" s="136">
        <v>67609.999999999956</v>
      </c>
      <c r="I27" s="137">
        <v>1.163014321194245</v>
      </c>
      <c r="J27" s="266">
        <v>20</v>
      </c>
      <c r="K27" s="234">
        <v>78531</v>
      </c>
      <c r="L27" s="143">
        <v>1.2213500404052846</v>
      </c>
      <c r="M27" s="271">
        <v>20</v>
      </c>
      <c r="N27" s="234">
        <v>68293</v>
      </c>
      <c r="O27" s="143">
        <v>1.0830122816348913</v>
      </c>
      <c r="P27" s="271">
        <v>19</v>
      </c>
      <c r="Q27" s="389">
        <v>72268</v>
      </c>
      <c r="R27" s="390">
        <v>1.1038850742420299</v>
      </c>
      <c r="S27" s="391">
        <v>17</v>
      </c>
      <c r="T27" s="389">
        <v>59272</v>
      </c>
      <c r="U27" s="390">
        <v>0.89959127424390284</v>
      </c>
      <c r="V27" s="391">
        <v>19</v>
      </c>
      <c r="W27" s="389">
        <v>62651</v>
      </c>
      <c r="X27" s="390">
        <v>0.94619305715307522</v>
      </c>
      <c r="Y27" s="391">
        <v>19</v>
      </c>
    </row>
    <row r="28" spans="1:25" s="16" customFormat="1" ht="24.95" customHeight="1" x14ac:dyDescent="0.2">
      <c r="A28" s="123" t="s">
        <v>121</v>
      </c>
      <c r="B28" s="138">
        <v>72161.999999999927</v>
      </c>
      <c r="C28" s="137">
        <v>1.328129917542644</v>
      </c>
      <c r="D28" s="266">
        <v>15</v>
      </c>
      <c r="E28" s="142">
        <v>73132.999999999971</v>
      </c>
      <c r="F28" s="143">
        <v>1.2882688494291628</v>
      </c>
      <c r="G28" s="268">
        <v>15</v>
      </c>
      <c r="H28" s="136">
        <v>69187</v>
      </c>
      <c r="I28" s="137">
        <v>1.1901415743302215</v>
      </c>
      <c r="J28" s="266">
        <v>17</v>
      </c>
      <c r="K28" s="234">
        <v>81655</v>
      </c>
      <c r="L28" s="143">
        <v>1.2699359176540921</v>
      </c>
      <c r="M28" s="271">
        <v>18</v>
      </c>
      <c r="N28" s="234">
        <v>66870</v>
      </c>
      <c r="O28" s="143">
        <v>1.0604458915690509</v>
      </c>
      <c r="P28" s="271">
        <v>20</v>
      </c>
      <c r="Q28" s="389">
        <v>57860</v>
      </c>
      <c r="R28" s="390">
        <v>0.88380459395090294</v>
      </c>
      <c r="S28" s="391">
        <v>21</v>
      </c>
      <c r="T28" s="389">
        <v>61250</v>
      </c>
      <c r="U28" s="390">
        <v>0.92961205202184927</v>
      </c>
      <c r="V28" s="391">
        <v>17</v>
      </c>
      <c r="W28" s="389">
        <v>56333</v>
      </c>
      <c r="X28" s="390">
        <v>0.85077482384326164</v>
      </c>
      <c r="Y28" s="391">
        <v>20</v>
      </c>
    </row>
    <row r="29" spans="1:25" s="16" customFormat="1" ht="24.75" customHeight="1" thickBot="1" x14ac:dyDescent="0.25">
      <c r="A29" s="124" t="s">
        <v>203</v>
      </c>
      <c r="B29" s="139">
        <v>713702</v>
      </c>
      <c r="C29" s="140">
        <v>13.135569668385315</v>
      </c>
      <c r="D29" s="267"/>
      <c r="E29" s="145">
        <v>754153.99999999907</v>
      </c>
      <c r="F29" s="144">
        <v>13.284742946035305</v>
      </c>
      <c r="G29" s="269"/>
      <c r="H29" s="141">
        <v>760268</v>
      </c>
      <c r="I29" s="140">
        <v>13.07798509015984</v>
      </c>
      <c r="J29" s="270"/>
      <c r="K29" s="145">
        <v>930064.59999999963</v>
      </c>
      <c r="L29" s="144">
        <v>14.464790169353813</v>
      </c>
      <c r="M29" s="272"/>
      <c r="N29" s="145">
        <v>797968</v>
      </c>
      <c r="O29" s="144">
        <v>12.654432289570394</v>
      </c>
      <c r="P29" s="272"/>
      <c r="Q29" s="392">
        <v>770299</v>
      </c>
      <c r="R29" s="393">
        <v>11.766225283715633</v>
      </c>
      <c r="S29" s="394"/>
      <c r="T29" s="392">
        <v>624776</v>
      </c>
      <c r="U29" s="393">
        <v>9.482437541453109</v>
      </c>
      <c r="V29" s="394"/>
      <c r="W29" s="392">
        <v>637992</v>
      </c>
      <c r="X29" s="393">
        <v>9.6353386365613432</v>
      </c>
      <c r="Y29" s="394"/>
    </row>
    <row r="30" spans="1:25" s="119" customFormat="1" ht="15" customHeight="1" x14ac:dyDescent="0.2">
      <c r="A30" s="224" t="s">
        <v>189</v>
      </c>
      <c r="B30" s="117"/>
      <c r="C30" s="117"/>
      <c r="D30" s="117"/>
      <c r="E30" s="117"/>
      <c r="F30" s="117"/>
      <c r="G30" s="118"/>
    </row>
    <row r="31" spans="1:25" s="119" customFormat="1" ht="15" customHeight="1" x14ac:dyDescent="0.2">
      <c r="A31" s="117"/>
      <c r="B31" s="117"/>
      <c r="C31" s="117"/>
      <c r="D31" s="117"/>
      <c r="E31" s="117"/>
      <c r="F31" s="117"/>
      <c r="G31" s="118"/>
    </row>
    <row r="32" spans="1:25" s="119" customFormat="1" ht="15" customHeight="1" x14ac:dyDescent="0.2">
      <c r="A32" s="117"/>
      <c r="B32" s="117"/>
      <c r="C32" s="117"/>
      <c r="D32" s="120"/>
      <c r="E32" s="120"/>
      <c r="F32" s="117"/>
      <c r="G32" s="118"/>
    </row>
    <row r="33" spans="2:13" ht="24" customHeight="1" x14ac:dyDescent="0.2">
      <c r="J33" s="1"/>
      <c r="K33" s="89"/>
      <c r="L33" s="1"/>
      <c r="M33" s="90"/>
    </row>
    <row r="34" spans="2:13" ht="24" customHeight="1" x14ac:dyDescent="0.2">
      <c r="J34" s="1"/>
      <c r="K34" s="89"/>
      <c r="L34" s="1"/>
      <c r="M34" s="90"/>
    </row>
    <row r="35" spans="2:13" ht="24" customHeight="1" x14ac:dyDescent="0.2">
      <c r="D35" s="90"/>
      <c r="J35" s="1"/>
      <c r="K35" s="89"/>
      <c r="L35" s="1"/>
      <c r="M35" s="90"/>
    </row>
    <row r="36" spans="2:13" ht="24" customHeight="1" x14ac:dyDescent="0.2">
      <c r="D36" s="90"/>
      <c r="J36" s="1"/>
      <c r="K36" s="1"/>
      <c r="L36" s="1"/>
    </row>
    <row r="37" spans="2:13" ht="24" customHeight="1" x14ac:dyDescent="0.2">
      <c r="K37" s="91"/>
      <c r="L37" s="80"/>
    </row>
    <row r="38" spans="2:13" ht="24" customHeight="1" x14ac:dyDescent="0.2">
      <c r="K38" s="91"/>
      <c r="L38" s="92"/>
    </row>
    <row r="39" spans="2:13" ht="24" customHeight="1" x14ac:dyDescent="0.2">
      <c r="B39" s="93"/>
      <c r="H39" s="90"/>
      <c r="K39" s="91"/>
      <c r="L39" s="92"/>
    </row>
    <row r="40" spans="2:13" ht="24" customHeight="1" x14ac:dyDescent="0.2">
      <c r="H40" s="90"/>
      <c r="K40" s="91"/>
      <c r="L40" s="80"/>
    </row>
    <row r="41" spans="2:13" ht="24" customHeight="1" x14ac:dyDescent="0.2">
      <c r="C41" s="93"/>
      <c r="K41" s="91"/>
      <c r="L41" s="80"/>
    </row>
    <row r="42" spans="2:13" ht="24" customHeight="1" x14ac:dyDescent="0.2">
      <c r="G42" s="86" t="s">
        <v>145</v>
      </c>
    </row>
    <row r="43" spans="2:13" ht="24" customHeight="1" x14ac:dyDescent="0.2">
      <c r="K43" s="90"/>
    </row>
    <row r="44" spans="2:13" ht="24" customHeight="1" x14ac:dyDescent="0.2">
      <c r="K44" s="90"/>
    </row>
  </sheetData>
  <mergeCells count="12">
    <mergeCell ref="Q6:S6"/>
    <mergeCell ref="T6:V6"/>
    <mergeCell ref="W6:Y6"/>
    <mergeCell ref="B5:Y5"/>
    <mergeCell ref="O1:P1"/>
    <mergeCell ref="J2:K2"/>
    <mergeCell ref="N6:P6"/>
    <mergeCell ref="A5:A7"/>
    <mergeCell ref="B6:D6"/>
    <mergeCell ref="E6:G6"/>
    <mergeCell ref="H6:J6"/>
    <mergeCell ref="K6:M6"/>
  </mergeCells>
  <phoneticPr fontId="0" type="noConversion"/>
  <hyperlinks>
    <hyperlink ref="O1" location="Sumário!A1" display="Sumário"/>
    <hyperlink ref="O1:P1" location="Sumário!C19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rowBreaks count="2" manualBreakCount="2">
    <brk id="87" max="16383" man="1"/>
    <brk id="8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>
    <tabColor rgb="FF92D050"/>
  </sheetPr>
  <dimension ref="A1:R22"/>
  <sheetViews>
    <sheetView showGridLines="0" tabSelected="1" zoomScaleNormal="100" zoomScaleSheetLayoutView="85" workbookViewId="0">
      <selection activeCell="E59" sqref="E59"/>
    </sheetView>
  </sheetViews>
  <sheetFormatPr defaultColWidth="16.5703125" defaultRowHeight="20.100000000000001" customHeight="1" x14ac:dyDescent="0.2"/>
  <cols>
    <col min="1" max="10" width="20.7109375" style="87" customWidth="1"/>
    <col min="11" max="16384" width="16.5703125" style="87"/>
  </cols>
  <sheetData>
    <row r="1" spans="1:18" ht="20.100000000000001" customHeight="1" x14ac:dyDescent="0.2">
      <c r="G1" s="531" t="s">
        <v>177</v>
      </c>
      <c r="H1" s="531"/>
    </row>
    <row r="2" spans="1:18" s="99" customFormat="1" ht="45" customHeight="1" x14ac:dyDescent="0.2">
      <c r="A2" s="98" t="s">
        <v>40</v>
      </c>
      <c r="E2" s="100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138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309</v>
      </c>
      <c r="B4" s="104"/>
      <c r="C4" s="104"/>
      <c r="D4" s="104"/>
      <c r="E4" s="104"/>
    </row>
    <row r="5" spans="1:18" ht="20.100000000000001" customHeight="1" x14ac:dyDescent="0.2">
      <c r="A5" s="558" t="s">
        <v>94</v>
      </c>
      <c r="B5" s="558"/>
      <c r="C5" s="558"/>
      <c r="D5" s="558"/>
      <c r="E5" s="558"/>
      <c r="F5" s="558"/>
      <c r="G5" s="558"/>
      <c r="H5" s="558"/>
      <c r="I5" s="491"/>
      <c r="J5" s="491"/>
    </row>
    <row r="6" spans="1:18" ht="20.100000000000001" customHeight="1" x14ac:dyDescent="0.2">
      <c r="A6" s="155" t="s">
        <v>0</v>
      </c>
      <c r="B6" s="156" t="s">
        <v>1</v>
      </c>
      <c r="C6" s="157" t="s">
        <v>0</v>
      </c>
      <c r="D6" s="156" t="s">
        <v>1</v>
      </c>
      <c r="E6" s="157" t="s">
        <v>0</v>
      </c>
      <c r="F6" s="156" t="s">
        <v>1</v>
      </c>
      <c r="G6" s="157" t="s">
        <v>0</v>
      </c>
      <c r="H6" s="158" t="s">
        <v>1</v>
      </c>
      <c r="I6" s="492"/>
      <c r="J6" s="493"/>
    </row>
    <row r="7" spans="1:18" ht="20.100000000000001" customHeight="1" x14ac:dyDescent="0.2">
      <c r="A7" s="147">
        <v>1970</v>
      </c>
      <c r="B7" s="148">
        <v>249900</v>
      </c>
      <c r="C7" s="162">
        <v>1983</v>
      </c>
      <c r="D7" s="159">
        <v>1420481</v>
      </c>
      <c r="E7" s="146">
        <v>1996</v>
      </c>
      <c r="F7" s="149">
        <v>2665508</v>
      </c>
      <c r="G7" s="162">
        <v>2009</v>
      </c>
      <c r="H7" s="164">
        <v>4802217</v>
      </c>
      <c r="I7" s="494"/>
      <c r="J7" s="495"/>
    </row>
    <row r="8" spans="1:18" ht="20.100000000000001" customHeight="1" x14ac:dyDescent="0.2">
      <c r="A8" s="147">
        <v>1971</v>
      </c>
      <c r="B8" s="148">
        <v>287926</v>
      </c>
      <c r="C8" s="162">
        <v>1984</v>
      </c>
      <c r="D8" s="159">
        <v>1595726</v>
      </c>
      <c r="E8" s="146">
        <v>1997</v>
      </c>
      <c r="F8" s="149">
        <v>2849750</v>
      </c>
      <c r="G8" s="162">
        <v>2010</v>
      </c>
      <c r="H8" s="164">
        <v>5161379</v>
      </c>
      <c r="I8" s="494"/>
      <c r="J8" s="495"/>
    </row>
    <row r="9" spans="1:18" ht="20.100000000000001" customHeight="1" x14ac:dyDescent="0.2">
      <c r="A9" s="147">
        <v>1972</v>
      </c>
      <c r="B9" s="148">
        <v>342961</v>
      </c>
      <c r="C9" s="162">
        <v>1985</v>
      </c>
      <c r="D9" s="159">
        <v>1735982</v>
      </c>
      <c r="E9" s="146">
        <v>1998</v>
      </c>
      <c r="F9" s="149">
        <v>4818084</v>
      </c>
      <c r="G9" s="162">
        <v>2011</v>
      </c>
      <c r="H9" s="164">
        <v>5433354</v>
      </c>
      <c r="I9" s="494"/>
      <c r="J9" s="495"/>
    </row>
    <row r="10" spans="1:18" ht="20.100000000000001" customHeight="1" x14ac:dyDescent="0.2">
      <c r="A10" s="147">
        <v>1973</v>
      </c>
      <c r="B10" s="148">
        <v>399127</v>
      </c>
      <c r="C10" s="162">
        <v>1986</v>
      </c>
      <c r="D10" s="159">
        <v>1934091</v>
      </c>
      <c r="E10" s="146">
        <v>1999</v>
      </c>
      <c r="F10" s="149">
        <v>5107169</v>
      </c>
      <c r="G10" s="162">
        <v>2012</v>
      </c>
      <c r="H10" s="164">
        <v>5676843</v>
      </c>
      <c r="I10" s="494"/>
      <c r="J10" s="495"/>
    </row>
    <row r="11" spans="1:18" ht="20.100000000000001" customHeight="1" x14ac:dyDescent="0.2">
      <c r="A11" s="147">
        <v>1974</v>
      </c>
      <c r="B11" s="148">
        <v>480267</v>
      </c>
      <c r="C11" s="162">
        <v>1987</v>
      </c>
      <c r="D11" s="159">
        <v>1929053</v>
      </c>
      <c r="E11" s="146">
        <v>2000</v>
      </c>
      <c r="F11" s="149">
        <v>5313463</v>
      </c>
      <c r="G11" s="162">
        <v>2013</v>
      </c>
      <c r="H11" s="164">
        <v>5813342</v>
      </c>
      <c r="I11" s="494"/>
      <c r="J11" s="495"/>
    </row>
    <row r="12" spans="1:18" ht="20.100000000000001" customHeight="1" x14ac:dyDescent="0.2">
      <c r="A12" s="147">
        <v>1975</v>
      </c>
      <c r="B12" s="148">
        <v>517967</v>
      </c>
      <c r="C12" s="162">
        <v>1988</v>
      </c>
      <c r="D12" s="159">
        <v>1742939</v>
      </c>
      <c r="E12" s="146">
        <v>2001</v>
      </c>
      <c r="F12" s="149">
        <v>4772575</v>
      </c>
      <c r="G12" s="162">
        <v>2014</v>
      </c>
      <c r="H12" s="164">
        <v>6429852</v>
      </c>
      <c r="I12" s="494"/>
      <c r="J12" s="495"/>
    </row>
    <row r="13" spans="1:18" ht="20.100000000000001" customHeight="1" x14ac:dyDescent="0.2">
      <c r="A13" s="147">
        <v>1976</v>
      </c>
      <c r="B13" s="148">
        <v>555967</v>
      </c>
      <c r="C13" s="162">
        <v>1989</v>
      </c>
      <c r="D13" s="159">
        <v>1402897</v>
      </c>
      <c r="E13" s="146">
        <v>2002</v>
      </c>
      <c r="F13" s="149">
        <v>3784898</v>
      </c>
      <c r="G13" s="162">
        <v>2015</v>
      </c>
      <c r="H13" s="164">
        <v>6305838</v>
      </c>
      <c r="I13" s="494"/>
      <c r="J13" s="495"/>
    </row>
    <row r="14" spans="1:18" ht="20.100000000000001" customHeight="1" x14ac:dyDescent="0.2">
      <c r="A14" s="147">
        <v>1977</v>
      </c>
      <c r="B14" s="148">
        <v>634595</v>
      </c>
      <c r="C14" s="162">
        <v>1990</v>
      </c>
      <c r="D14" s="159">
        <v>1091067</v>
      </c>
      <c r="E14" s="146">
        <v>2003</v>
      </c>
      <c r="F14" s="150">
        <v>4132847</v>
      </c>
      <c r="G14" s="162">
        <v>2016</v>
      </c>
      <c r="H14" s="164">
        <v>6578074</v>
      </c>
      <c r="I14" s="494"/>
      <c r="J14" s="496"/>
    </row>
    <row r="15" spans="1:18" ht="20.100000000000001" customHeight="1" x14ac:dyDescent="0.2">
      <c r="A15" s="147">
        <v>1978</v>
      </c>
      <c r="B15" s="148">
        <v>784316</v>
      </c>
      <c r="C15" s="162">
        <v>1991</v>
      </c>
      <c r="D15" s="159">
        <v>1228178</v>
      </c>
      <c r="E15" s="146">
        <v>2004</v>
      </c>
      <c r="F15" s="150">
        <v>4793703</v>
      </c>
      <c r="G15" s="162">
        <v>2017</v>
      </c>
      <c r="H15" s="164">
        <v>6588770</v>
      </c>
      <c r="I15" s="494"/>
      <c r="J15" s="496"/>
    </row>
    <row r="16" spans="1:18" ht="20.100000000000001" customHeight="1" x14ac:dyDescent="0.2">
      <c r="A16" s="147">
        <v>1979</v>
      </c>
      <c r="B16" s="148">
        <v>1081799</v>
      </c>
      <c r="C16" s="162">
        <v>1992</v>
      </c>
      <c r="D16" s="160">
        <v>1692078</v>
      </c>
      <c r="E16" s="146">
        <v>2005</v>
      </c>
      <c r="F16" s="149">
        <v>5358170</v>
      </c>
      <c r="G16" s="162">
        <v>2018</v>
      </c>
      <c r="H16" s="164">
        <v>6621376</v>
      </c>
      <c r="I16" s="494"/>
      <c r="J16" s="495"/>
    </row>
    <row r="17" spans="1:10" ht="20.100000000000001" customHeight="1" x14ac:dyDescent="0.2">
      <c r="A17" s="147">
        <v>1980</v>
      </c>
      <c r="B17" s="148">
        <v>1625422</v>
      </c>
      <c r="C17" s="162">
        <v>1993</v>
      </c>
      <c r="D17" s="160">
        <v>1641138</v>
      </c>
      <c r="E17" s="146">
        <v>2006</v>
      </c>
      <c r="F17" s="149">
        <v>5017251</v>
      </c>
      <c r="G17" s="162"/>
      <c r="H17" s="164"/>
      <c r="I17" s="494"/>
      <c r="J17" s="495"/>
    </row>
    <row r="18" spans="1:10" ht="20.100000000000001" customHeight="1" x14ac:dyDescent="0.2">
      <c r="A18" s="483">
        <v>1981</v>
      </c>
      <c r="B18" s="484">
        <v>1357879</v>
      </c>
      <c r="C18" s="485">
        <v>1994</v>
      </c>
      <c r="D18" s="486">
        <v>1853301</v>
      </c>
      <c r="E18" s="487">
        <v>2007</v>
      </c>
      <c r="F18" s="488">
        <v>5025834</v>
      </c>
      <c r="G18" s="485"/>
      <c r="H18" s="489"/>
      <c r="I18" s="494"/>
      <c r="J18" s="495"/>
    </row>
    <row r="19" spans="1:10" ht="20.100000000000001" customHeight="1" thickBot="1" x14ac:dyDescent="0.25">
      <c r="A19" s="151">
        <v>1982</v>
      </c>
      <c r="B19" s="152">
        <v>1146681</v>
      </c>
      <c r="C19" s="163">
        <v>1995</v>
      </c>
      <c r="D19" s="161">
        <v>1991416</v>
      </c>
      <c r="E19" s="153">
        <v>2008</v>
      </c>
      <c r="F19" s="154">
        <v>5050099</v>
      </c>
      <c r="G19" s="163"/>
      <c r="H19" s="490"/>
      <c r="I19" s="494"/>
      <c r="J19" s="495"/>
    </row>
    <row r="20" spans="1:10" s="119" customFormat="1" ht="15" customHeight="1" x14ac:dyDescent="0.2">
      <c r="A20" s="224" t="s">
        <v>202</v>
      </c>
      <c r="B20" s="117"/>
      <c r="C20" s="117"/>
      <c r="D20" s="117"/>
      <c r="E20" s="117"/>
      <c r="F20" s="117"/>
      <c r="G20" s="118"/>
      <c r="I20" s="295"/>
      <c r="J20" s="295"/>
    </row>
    <row r="21" spans="1:10" s="119" customFormat="1" ht="15" customHeight="1" x14ac:dyDescent="0.2">
      <c r="A21" s="117"/>
      <c r="B21" s="117"/>
      <c r="C21" s="117"/>
      <c r="D21" s="117"/>
      <c r="E21" s="117"/>
      <c r="F21" s="117"/>
      <c r="G21" s="118"/>
    </row>
    <row r="22" spans="1:10" s="119" customFormat="1" ht="15" customHeight="1" x14ac:dyDescent="0.2">
      <c r="A22" s="117"/>
      <c r="B22" s="117"/>
      <c r="C22" s="117"/>
      <c r="D22" s="120"/>
      <c r="E22" s="120"/>
      <c r="F22" s="117"/>
      <c r="G22" s="118"/>
    </row>
  </sheetData>
  <mergeCells count="4">
    <mergeCell ref="J2:K2"/>
    <mergeCell ref="O2:P2"/>
    <mergeCell ref="G1:H1"/>
    <mergeCell ref="A5:H5"/>
  </mergeCells>
  <hyperlinks>
    <hyperlink ref="G1" location="Sumário!A1" display="Sumário"/>
    <hyperlink ref="G1:H1" location="Sumário!C20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rowBreaks count="2" manualBreakCount="2">
    <brk id="56" max="16383" man="1"/>
    <brk id="5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>
    <tabColor rgb="FF00B050"/>
  </sheetPr>
  <dimension ref="A1:S7"/>
  <sheetViews>
    <sheetView showGridLines="0" tabSelected="1" zoomScaleNormal="100" zoomScaleSheetLayoutView="70" workbookViewId="0">
      <selection activeCell="E59" sqref="E59"/>
    </sheetView>
  </sheetViews>
  <sheetFormatPr defaultRowHeight="40.5" customHeight="1" x14ac:dyDescent="0.2"/>
  <cols>
    <col min="1" max="18" width="9.28515625" style="378" customWidth="1"/>
    <col min="19" max="19" width="9.28515625" style="379" customWidth="1"/>
    <col min="20" max="16384" width="9.140625" style="378"/>
  </cols>
  <sheetData>
    <row r="1" spans="1:19" ht="20.100000000000001" customHeight="1" x14ac:dyDescent="0.2">
      <c r="Q1" s="528" t="s">
        <v>177</v>
      </c>
      <c r="R1" s="528"/>
    </row>
    <row r="7" spans="1:19" ht="40.5" customHeight="1" x14ac:dyDescent="0.6">
      <c r="A7" s="559" t="s">
        <v>310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378"/>
    </row>
  </sheetData>
  <mergeCells count="2">
    <mergeCell ref="A7:R7"/>
    <mergeCell ref="Q1:R1"/>
  </mergeCells>
  <phoneticPr fontId="0" type="noConversion"/>
  <hyperlinks>
    <hyperlink ref="Q1" location="Sumário!A1" display="Sumário"/>
    <hyperlink ref="Q1:R1" location="Sumário!B25" tooltip="Sumário" display="&lt;&lt; Sumário"/>
  </hyperlinks>
  <printOptions horizontalCentered="1" vertic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rgb="FF92D050"/>
  </sheetPr>
  <dimension ref="A1:R29"/>
  <sheetViews>
    <sheetView showGridLines="0" tabSelected="1" topLeftCell="A2" zoomScaleNormal="100" zoomScaleSheetLayoutView="75" workbookViewId="0">
      <selection activeCell="E59" sqref="E59"/>
    </sheetView>
  </sheetViews>
  <sheetFormatPr defaultColWidth="13" defaultRowHeight="24" customHeight="1" x14ac:dyDescent="0.2"/>
  <cols>
    <col min="1" max="1" width="28.7109375" style="5" customWidth="1"/>
    <col min="2" max="2" width="12.85546875" style="5" bestFit="1" customWidth="1"/>
    <col min="3" max="3" width="19.7109375" style="5" bestFit="1" customWidth="1"/>
    <col min="4" max="4" width="16.42578125" style="5" bestFit="1" customWidth="1"/>
    <col min="5" max="5" width="19.7109375" style="5" bestFit="1" customWidth="1"/>
    <col min="6" max="6" width="20.85546875" style="5" bestFit="1" customWidth="1"/>
    <col min="7" max="7" width="19.7109375" style="5" bestFit="1" customWidth="1"/>
    <col min="8" max="8" width="13.7109375" style="5" bestFit="1" customWidth="1"/>
    <col min="9" max="16384" width="13" style="5"/>
  </cols>
  <sheetData>
    <row r="1" spans="1:18" ht="20.100000000000001" customHeight="1" x14ac:dyDescent="0.2">
      <c r="F1" s="531" t="s">
        <v>177</v>
      </c>
      <c r="G1" s="531"/>
    </row>
    <row r="2" spans="1:18" s="99" customFormat="1" ht="45" customHeight="1" x14ac:dyDescent="0.2">
      <c r="A2" s="98" t="s">
        <v>40</v>
      </c>
      <c r="E2" s="100"/>
      <c r="H2" s="165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310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311</v>
      </c>
      <c r="B4" s="104"/>
      <c r="C4" s="104"/>
      <c r="D4" s="104"/>
      <c r="E4" s="104"/>
    </row>
    <row r="5" spans="1:18" ht="24.95" customHeight="1" x14ac:dyDescent="0.2">
      <c r="A5" s="560" t="s">
        <v>0</v>
      </c>
      <c r="B5" s="562" t="s">
        <v>47</v>
      </c>
      <c r="C5" s="562"/>
      <c r="D5" s="562"/>
      <c r="E5" s="562"/>
      <c r="F5" s="562"/>
      <c r="G5" s="563"/>
    </row>
    <row r="6" spans="1:18" ht="24.95" customHeight="1" x14ac:dyDescent="0.2">
      <c r="A6" s="561"/>
      <c r="B6" s="171" t="s">
        <v>1</v>
      </c>
      <c r="C6" s="171" t="s">
        <v>54</v>
      </c>
      <c r="D6" s="171" t="s">
        <v>156</v>
      </c>
      <c r="E6" s="171" t="s">
        <v>54</v>
      </c>
      <c r="F6" s="171" t="s">
        <v>159</v>
      </c>
      <c r="G6" s="172" t="s">
        <v>54</v>
      </c>
      <c r="H6" s="4"/>
    </row>
    <row r="7" spans="1:18" ht="24.95" customHeight="1" x14ac:dyDescent="0.2">
      <c r="A7" s="166">
        <v>2000</v>
      </c>
      <c r="B7" s="173">
        <v>5417652.9999999953</v>
      </c>
      <c r="C7" s="174">
        <v>0</v>
      </c>
      <c r="D7" s="168">
        <v>5195010.0000000019</v>
      </c>
      <c r="E7" s="167">
        <v>0</v>
      </c>
      <c r="F7" s="177">
        <v>222642.9999999998</v>
      </c>
      <c r="G7" s="178">
        <v>0</v>
      </c>
    </row>
    <row r="8" spans="1:18" ht="24.95" customHeight="1" x14ac:dyDescent="0.2">
      <c r="A8" s="166">
        <v>2001</v>
      </c>
      <c r="B8" s="173">
        <v>4990415.9999999935</v>
      </c>
      <c r="C8" s="174">
        <f t="shared" ref="C8:C24" si="0">SUM(B8/B7-1)*100</f>
        <v>-7.8860163247812753</v>
      </c>
      <c r="D8" s="168">
        <v>4800901.0000000028</v>
      </c>
      <c r="E8" s="167">
        <f t="shared" ref="E8:E24" si="1">SUM(D8/D7-1)*100</f>
        <v>-7.5862991601555851</v>
      </c>
      <c r="F8" s="177">
        <v>189514.99999999983</v>
      </c>
      <c r="G8" s="178">
        <f>SUM(F8/F7-1)*100</f>
        <v>-14.879425807234004</v>
      </c>
    </row>
    <row r="9" spans="1:18" ht="24.95" customHeight="1" x14ac:dyDescent="0.2">
      <c r="A9" s="166">
        <v>2002</v>
      </c>
      <c r="B9" s="173">
        <v>4630114.0000000028</v>
      </c>
      <c r="C9" s="174">
        <f t="shared" si="0"/>
        <v>-7.2198790641900601</v>
      </c>
      <c r="D9" s="168">
        <v>4528445.0000000009</v>
      </c>
      <c r="E9" s="167">
        <f t="shared" si="1"/>
        <v>-5.6751014028408768</v>
      </c>
      <c r="F9" s="177">
        <v>101668.99999999987</v>
      </c>
      <c r="G9" s="178">
        <f t="shared" ref="G9:G24" si="2">SUM(F9/F8-1)*100</f>
        <v>-46.353059124607569</v>
      </c>
    </row>
    <row r="10" spans="1:18" ht="24.95" customHeight="1" x14ac:dyDescent="0.2">
      <c r="A10" s="166">
        <v>2003</v>
      </c>
      <c r="B10" s="173">
        <v>5375349.9999999972</v>
      </c>
      <c r="C10" s="174">
        <f t="shared" si="0"/>
        <v>16.09541363344389</v>
      </c>
      <c r="D10" s="168">
        <v>5203193</v>
      </c>
      <c r="E10" s="167">
        <f t="shared" si="1"/>
        <v>14.900214091150477</v>
      </c>
      <c r="F10" s="177">
        <v>172157.00000000012</v>
      </c>
      <c r="G10" s="178">
        <f t="shared" si="2"/>
        <v>69.33086781614881</v>
      </c>
    </row>
    <row r="11" spans="1:18" ht="24.95" customHeight="1" x14ac:dyDescent="0.2">
      <c r="A11" s="166">
        <v>2004</v>
      </c>
      <c r="B11" s="173">
        <v>6185210.0000000037</v>
      </c>
      <c r="C11" s="174">
        <f t="shared" si="0"/>
        <v>15.066181737003292</v>
      </c>
      <c r="D11" s="168">
        <v>5851905.9999999907</v>
      </c>
      <c r="E11" s="167">
        <f t="shared" si="1"/>
        <v>12.467594417504602</v>
      </c>
      <c r="F11" s="177">
        <v>333304.00000000023</v>
      </c>
      <c r="G11" s="178">
        <f t="shared" si="2"/>
        <v>93.604674802651061</v>
      </c>
    </row>
    <row r="12" spans="1:18" ht="24.95" customHeight="1" x14ac:dyDescent="0.2">
      <c r="A12" s="166">
        <v>2005</v>
      </c>
      <c r="B12" s="173">
        <v>6788233.0000000102</v>
      </c>
      <c r="C12" s="174">
        <f t="shared" si="0"/>
        <v>9.749434538196855</v>
      </c>
      <c r="D12" s="168">
        <v>6438578.9999999972</v>
      </c>
      <c r="E12" s="167">
        <f t="shared" si="1"/>
        <v>10.025331917498459</v>
      </c>
      <c r="F12" s="177">
        <v>349654.00000000006</v>
      </c>
      <c r="G12" s="178">
        <f t="shared" si="2"/>
        <v>4.9054316779876039</v>
      </c>
    </row>
    <row r="13" spans="1:18" ht="24.95" customHeight="1" x14ac:dyDescent="0.2">
      <c r="A13" s="166">
        <v>2006</v>
      </c>
      <c r="B13" s="173">
        <v>6367178.9999999898</v>
      </c>
      <c r="C13" s="174">
        <f t="shared" si="0"/>
        <v>-6.2027040026472307</v>
      </c>
      <c r="D13" s="168">
        <v>5943665</v>
      </c>
      <c r="E13" s="167">
        <f t="shared" si="1"/>
        <v>-7.6866960862015947</v>
      </c>
      <c r="F13" s="177">
        <v>423513.99999999988</v>
      </c>
      <c r="G13" s="178">
        <f t="shared" si="2"/>
        <v>21.123739468159908</v>
      </c>
    </row>
    <row r="14" spans="1:18" ht="24.95" customHeight="1" x14ac:dyDescent="0.2">
      <c r="A14" s="166">
        <v>2007</v>
      </c>
      <c r="B14" s="173">
        <v>6445153.0000000084</v>
      </c>
      <c r="C14" s="174">
        <f t="shared" si="0"/>
        <v>1.224623966124061</v>
      </c>
      <c r="D14" s="168">
        <v>6056218.9999999991</v>
      </c>
      <c r="E14" s="167">
        <f t="shared" si="1"/>
        <v>1.8936800778643903</v>
      </c>
      <c r="F14" s="177">
        <v>388934.00000000006</v>
      </c>
      <c r="G14" s="178">
        <f t="shared" si="2"/>
        <v>-8.1650193382036598</v>
      </c>
    </row>
    <row r="15" spans="1:18" ht="24.95" customHeight="1" x14ac:dyDescent="0.2">
      <c r="A15" s="166">
        <v>2008</v>
      </c>
      <c r="B15" s="173">
        <v>6534263.0000000075</v>
      </c>
      <c r="C15" s="174">
        <f t="shared" si="0"/>
        <v>1.3825893659933142</v>
      </c>
      <c r="D15" s="168">
        <v>6270575.9999999953</v>
      </c>
      <c r="E15" s="167">
        <f t="shared" si="1"/>
        <v>3.5394525858460035</v>
      </c>
      <c r="F15" s="177">
        <v>263687.00000000017</v>
      </c>
      <c r="G15" s="178">
        <f t="shared" si="2"/>
        <v>-32.202635922804348</v>
      </c>
      <c r="H15" s="4"/>
    </row>
    <row r="16" spans="1:18" ht="24.95" customHeight="1" x14ac:dyDescent="0.2">
      <c r="A16" s="166">
        <v>2009</v>
      </c>
      <c r="B16" s="173">
        <v>6510953.0000000112</v>
      </c>
      <c r="C16" s="174">
        <f t="shared" si="0"/>
        <v>-0.35673495235799546</v>
      </c>
      <c r="D16" s="168">
        <v>6306466</v>
      </c>
      <c r="E16" s="167">
        <f t="shared" si="1"/>
        <v>0.57235571341460734</v>
      </c>
      <c r="F16" s="177">
        <v>204486.99999999991</v>
      </c>
      <c r="G16" s="178">
        <f t="shared" si="2"/>
        <v>-22.45086030028034</v>
      </c>
    </row>
    <row r="17" spans="1:8" ht="24.95" customHeight="1" x14ac:dyDescent="0.2">
      <c r="A17" s="166">
        <v>2010</v>
      </c>
      <c r="B17" s="173">
        <v>7902530.9999999972</v>
      </c>
      <c r="C17" s="174">
        <f t="shared" si="0"/>
        <v>21.372877365264099</v>
      </c>
      <c r="D17" s="168">
        <v>7633263.0000000047</v>
      </c>
      <c r="E17" s="167">
        <f t="shared" si="1"/>
        <v>21.038676812021251</v>
      </c>
      <c r="F17" s="177">
        <v>269268.00000000029</v>
      </c>
      <c r="G17" s="178">
        <f t="shared" si="2"/>
        <v>31.679764483806004</v>
      </c>
    </row>
    <row r="18" spans="1:8" ht="24.95" customHeight="1" x14ac:dyDescent="0.2">
      <c r="A18" s="166">
        <v>2011</v>
      </c>
      <c r="B18" s="173">
        <v>9018506.9999999981</v>
      </c>
      <c r="C18" s="174">
        <f t="shared" si="0"/>
        <v>14.121754156990995</v>
      </c>
      <c r="D18" s="168">
        <v>8749153</v>
      </c>
      <c r="E18" s="167">
        <f t="shared" si="1"/>
        <v>14.618780985274515</v>
      </c>
      <c r="F18" s="177">
        <v>269353.99999999994</v>
      </c>
      <c r="G18" s="178">
        <f t="shared" si="2"/>
        <v>3.1938440512657706E-2</v>
      </c>
      <c r="H18" s="4"/>
    </row>
    <row r="19" spans="1:8" ht="24.75" customHeight="1" x14ac:dyDescent="0.2">
      <c r="A19" s="166">
        <v>2012</v>
      </c>
      <c r="B19" s="173">
        <v>9368195.0000000019</v>
      </c>
      <c r="C19" s="174">
        <f t="shared" si="0"/>
        <v>3.8774488948115637</v>
      </c>
      <c r="D19" s="168">
        <v>9123707.0000000224</v>
      </c>
      <c r="E19" s="167">
        <f t="shared" si="1"/>
        <v>4.2810315467111115</v>
      </c>
      <c r="F19" s="177">
        <v>244488.00000000029</v>
      </c>
      <c r="G19" s="178">
        <f t="shared" si="2"/>
        <v>-9.2317173682216147</v>
      </c>
    </row>
    <row r="20" spans="1:8" ht="24.95" customHeight="1" x14ac:dyDescent="0.2">
      <c r="A20" s="166">
        <v>2013</v>
      </c>
      <c r="B20" s="173">
        <v>9467994</v>
      </c>
      <c r="C20" s="174">
        <f t="shared" si="0"/>
        <v>1.0652959294719766</v>
      </c>
      <c r="D20" s="168">
        <v>9201735</v>
      </c>
      <c r="E20" s="167">
        <f t="shared" si="1"/>
        <v>0.85522255372709743</v>
      </c>
      <c r="F20" s="177">
        <v>266259</v>
      </c>
      <c r="G20" s="178">
        <f t="shared" si="2"/>
        <v>8.904731520565301</v>
      </c>
      <c r="H20" s="4"/>
    </row>
    <row r="21" spans="1:8" ht="24.95" customHeight="1" x14ac:dyDescent="0.2">
      <c r="A21" s="166">
        <v>2014</v>
      </c>
      <c r="B21" s="173">
        <v>10464720</v>
      </c>
      <c r="C21" s="174">
        <f t="shared" si="0"/>
        <v>10.527319725804652</v>
      </c>
      <c r="D21" s="168">
        <v>10125583</v>
      </c>
      <c r="E21" s="167">
        <f t="shared" si="1"/>
        <v>10.039932686607479</v>
      </c>
      <c r="F21" s="177">
        <v>339137</v>
      </c>
      <c r="G21" s="178">
        <f t="shared" si="2"/>
        <v>27.371093559278737</v>
      </c>
      <c r="H21" s="4"/>
    </row>
    <row r="22" spans="1:8" ht="24.95" customHeight="1" x14ac:dyDescent="0.2">
      <c r="A22" s="166">
        <v>2015</v>
      </c>
      <c r="B22" s="173">
        <v>10538012</v>
      </c>
      <c r="C22" s="174">
        <f t="shared" si="0"/>
        <v>0.70037229854214011</v>
      </c>
      <c r="D22" s="502">
        <v>10251601</v>
      </c>
      <c r="E22" s="167">
        <f t="shared" si="1"/>
        <v>1.2445505606936358</v>
      </c>
      <c r="F22" s="177">
        <v>286411</v>
      </c>
      <c r="G22" s="178">
        <f t="shared" si="2"/>
        <v>-15.547109280320337</v>
      </c>
      <c r="H22" s="4"/>
    </row>
    <row r="23" spans="1:8" ht="24.95" customHeight="1" x14ac:dyDescent="0.2">
      <c r="A23" s="453">
        <v>2016</v>
      </c>
      <c r="B23" s="500">
        <v>10094438</v>
      </c>
      <c r="C23" s="174">
        <f t="shared" si="0"/>
        <v>-4.2092759051707285</v>
      </c>
      <c r="D23" s="503">
        <v>9760755</v>
      </c>
      <c r="E23" s="167">
        <f t="shared" si="1"/>
        <v>-4.7879936021700376</v>
      </c>
      <c r="F23" s="497">
        <v>333683</v>
      </c>
      <c r="G23" s="178">
        <f t="shared" si="2"/>
        <v>16.504952672907123</v>
      </c>
      <c r="H23" s="4"/>
    </row>
    <row r="24" spans="1:8" ht="24.95" customHeight="1" x14ac:dyDescent="0.2">
      <c r="A24" s="453">
        <v>2017</v>
      </c>
      <c r="B24" s="500">
        <v>10692262</v>
      </c>
      <c r="C24" s="174">
        <f t="shared" si="0"/>
        <v>5.922310880506676</v>
      </c>
      <c r="D24" s="503">
        <v>10307020</v>
      </c>
      <c r="E24" s="167">
        <f t="shared" si="1"/>
        <v>5.5965445295983685</v>
      </c>
      <c r="F24" s="497">
        <v>385241.99999999988</v>
      </c>
      <c r="G24" s="178">
        <f t="shared" si="2"/>
        <v>15.451491385536542</v>
      </c>
      <c r="H24" s="4"/>
    </row>
    <row r="25" spans="1:8" ht="24.95" customHeight="1" thickBot="1" x14ac:dyDescent="0.25">
      <c r="A25" s="454">
        <v>2018</v>
      </c>
      <c r="B25" s="501">
        <v>11778467</v>
      </c>
      <c r="C25" s="501">
        <f>SUM(B25/B24-1)*100</f>
        <v>10.158795210966588</v>
      </c>
      <c r="D25" s="504">
        <v>11439980.000000002</v>
      </c>
      <c r="E25" s="505">
        <f>SUM(D25/D24-1)*100</f>
        <v>10.992119933792722</v>
      </c>
      <c r="F25" s="498">
        <v>338487</v>
      </c>
      <c r="G25" s="499">
        <f>SUM(F25/F24-1)*100</f>
        <v>-12.13652716993472</v>
      </c>
    </row>
    <row r="26" spans="1:8" s="119" customFormat="1" ht="15" customHeight="1" x14ac:dyDescent="0.2">
      <c r="A26" s="117" t="s">
        <v>257</v>
      </c>
      <c r="B26" s="117"/>
      <c r="C26" s="117"/>
      <c r="D26" s="117"/>
      <c r="E26" s="117"/>
      <c r="F26" s="117"/>
      <c r="G26" s="118"/>
    </row>
    <row r="27" spans="1:8" s="119" customFormat="1" ht="15.75" customHeight="1" x14ac:dyDescent="0.2">
      <c r="A27" s="117" t="s">
        <v>231</v>
      </c>
      <c r="B27" s="117"/>
      <c r="C27" s="117"/>
      <c r="D27" s="117"/>
      <c r="E27" s="117"/>
      <c r="F27" s="117"/>
      <c r="G27" s="118"/>
    </row>
    <row r="28" spans="1:8" s="119" customFormat="1" ht="15.75" customHeight="1" x14ac:dyDescent="0.2">
      <c r="A28" s="263" t="s">
        <v>258</v>
      </c>
      <c r="B28" s="263"/>
      <c r="C28" s="263"/>
      <c r="D28" s="263"/>
      <c r="E28" s="263"/>
      <c r="F28" s="263"/>
      <c r="G28" s="118"/>
    </row>
    <row r="29" spans="1:8" s="119" customFormat="1" ht="15" customHeight="1" x14ac:dyDescent="0.2">
      <c r="A29" s="117"/>
      <c r="B29" s="117"/>
      <c r="C29" s="117"/>
      <c r="D29" s="120"/>
      <c r="E29" s="120"/>
      <c r="F29" s="117"/>
      <c r="G29" s="118"/>
    </row>
  </sheetData>
  <mergeCells count="5">
    <mergeCell ref="A5:A6"/>
    <mergeCell ref="B5:G5"/>
    <mergeCell ref="J2:K2"/>
    <mergeCell ref="O2:P2"/>
    <mergeCell ref="F1:G1"/>
  </mergeCells>
  <phoneticPr fontId="0" type="noConversion"/>
  <hyperlinks>
    <hyperlink ref="F1" location="Sumário!A1" display="Sumário"/>
    <hyperlink ref="F1:G1" location="Sumário!C26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rgb="FF92D050"/>
  </sheetPr>
  <dimension ref="A1:R23"/>
  <sheetViews>
    <sheetView showGridLines="0" tabSelected="1" zoomScaleNormal="100" zoomScaleSheetLayoutView="70" workbookViewId="0">
      <selection activeCell="E59" sqref="E59"/>
    </sheetView>
  </sheetViews>
  <sheetFormatPr defaultColWidth="12.28515625" defaultRowHeight="24" customHeight="1" x14ac:dyDescent="0.2"/>
  <cols>
    <col min="1" max="1" width="29.7109375" style="5" customWidth="1"/>
    <col min="2" max="8" width="20.85546875" style="5" customWidth="1"/>
    <col min="9" max="9" width="12.28515625" style="4"/>
    <col min="10" max="16384" width="12.28515625" style="5"/>
  </cols>
  <sheetData>
    <row r="1" spans="1:18" ht="20.100000000000001" customHeight="1" x14ac:dyDescent="0.2">
      <c r="G1" s="531" t="s">
        <v>177</v>
      </c>
      <c r="H1" s="531"/>
    </row>
    <row r="2" spans="1:18" s="99" customFormat="1" ht="45" customHeight="1" x14ac:dyDescent="0.2">
      <c r="A2" s="98" t="s">
        <v>40</v>
      </c>
      <c r="E2" s="100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310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312</v>
      </c>
      <c r="B4" s="104"/>
      <c r="C4" s="104"/>
      <c r="D4" s="104"/>
      <c r="E4" s="104"/>
    </row>
    <row r="5" spans="1:18" s="81" customFormat="1" ht="24.95" customHeight="1" x14ac:dyDescent="0.2">
      <c r="A5" s="564" t="s">
        <v>2</v>
      </c>
      <c r="B5" s="562" t="s">
        <v>47</v>
      </c>
      <c r="C5" s="562"/>
      <c r="D5" s="562"/>
      <c r="E5" s="562"/>
      <c r="F5" s="562"/>
      <c r="G5" s="562"/>
      <c r="H5" s="563"/>
      <c r="I5" s="83"/>
    </row>
    <row r="6" spans="1:18" ht="24.95" customHeight="1" x14ac:dyDescent="0.2">
      <c r="A6" s="565"/>
      <c r="B6" s="566">
        <v>2017</v>
      </c>
      <c r="C6" s="567"/>
      <c r="D6" s="561"/>
      <c r="E6" s="566">
        <v>2018</v>
      </c>
      <c r="F6" s="567"/>
      <c r="G6" s="561"/>
      <c r="H6" s="570" t="str">
        <f>"Variação % - "&amp;E6&amp;"/"&amp;B6</f>
        <v>Variação % - 2018/2017</v>
      </c>
      <c r="I6" s="84"/>
      <c r="J6" s="84"/>
      <c r="K6" s="84"/>
      <c r="L6" s="569"/>
      <c r="M6" s="569"/>
      <c r="N6" s="569"/>
    </row>
    <row r="7" spans="1:18" ht="24.95" customHeight="1" x14ac:dyDescent="0.2">
      <c r="A7" s="565"/>
      <c r="B7" s="452" t="s">
        <v>1</v>
      </c>
      <c r="C7" s="171" t="s">
        <v>156</v>
      </c>
      <c r="D7" s="171" t="s">
        <v>159</v>
      </c>
      <c r="E7" s="452" t="s">
        <v>1</v>
      </c>
      <c r="F7" s="171" t="s">
        <v>156</v>
      </c>
      <c r="G7" s="171" t="s">
        <v>159</v>
      </c>
      <c r="H7" s="570"/>
      <c r="I7" s="85"/>
      <c r="J7" s="85"/>
      <c r="K7" s="85"/>
      <c r="L7" s="85"/>
      <c r="M7" s="85"/>
      <c r="N7" s="85"/>
    </row>
    <row r="8" spans="1:18" ht="24.95" customHeight="1" x14ac:dyDescent="0.2">
      <c r="A8" s="181" t="s">
        <v>5</v>
      </c>
      <c r="B8" s="463">
        <v>10692262</v>
      </c>
      <c r="C8" s="463">
        <v>10307020</v>
      </c>
      <c r="D8" s="463">
        <v>385241.99999999988</v>
      </c>
      <c r="E8" s="463">
        <v>11778467</v>
      </c>
      <c r="F8" s="463">
        <v>11439980.000000002</v>
      </c>
      <c r="G8" s="463">
        <v>338487</v>
      </c>
      <c r="H8" s="182">
        <f t="shared" ref="H8:H20" si="0">SUM(E8/B8-1)*100</f>
        <v>10.158795210966588</v>
      </c>
      <c r="I8" s="16"/>
      <c r="J8" s="16"/>
      <c r="K8" s="16"/>
      <c r="L8" s="16"/>
      <c r="M8" s="16"/>
      <c r="N8" s="16"/>
    </row>
    <row r="9" spans="1:18" ht="24.95" customHeight="1" x14ac:dyDescent="0.2">
      <c r="A9" s="183" t="s">
        <v>13</v>
      </c>
      <c r="B9" s="455">
        <v>1008133</v>
      </c>
      <c r="C9" s="456">
        <v>931701</v>
      </c>
      <c r="D9" s="456">
        <v>76431.999999999985</v>
      </c>
      <c r="E9" s="457">
        <v>1169769.9999999991</v>
      </c>
      <c r="F9" s="458">
        <v>1063514.0000000002</v>
      </c>
      <c r="G9" s="458">
        <v>106256.00000000001</v>
      </c>
      <c r="H9" s="273">
        <f t="shared" si="0"/>
        <v>16.033301161652179</v>
      </c>
      <c r="I9" s="16"/>
      <c r="J9" s="16"/>
      <c r="K9" s="16"/>
      <c r="L9" s="16"/>
      <c r="M9" s="16"/>
      <c r="N9" s="16"/>
    </row>
    <row r="10" spans="1:18" ht="24.95" customHeight="1" x14ac:dyDescent="0.2">
      <c r="A10" s="183" t="s">
        <v>14</v>
      </c>
      <c r="B10" s="455">
        <v>820732.99999999942</v>
      </c>
      <c r="C10" s="456">
        <v>781074.99999999988</v>
      </c>
      <c r="D10" s="456">
        <v>39657.999999999971</v>
      </c>
      <c r="E10" s="457">
        <v>1004891.0000000005</v>
      </c>
      <c r="F10" s="458">
        <v>930665.99999999965</v>
      </c>
      <c r="G10" s="458">
        <v>74225.000000000015</v>
      </c>
      <c r="H10" s="273">
        <f t="shared" si="0"/>
        <v>22.438235089852743</v>
      </c>
      <c r="I10" s="16"/>
      <c r="J10" s="16"/>
      <c r="K10" s="16"/>
      <c r="L10" s="16"/>
      <c r="M10" s="16"/>
      <c r="N10" s="16"/>
    </row>
    <row r="11" spans="1:18" ht="24.95" customHeight="1" x14ac:dyDescent="0.2">
      <c r="A11" s="183" t="s">
        <v>15</v>
      </c>
      <c r="B11" s="455">
        <v>871393.00000000023</v>
      </c>
      <c r="C11" s="456">
        <v>834678.00000000023</v>
      </c>
      <c r="D11" s="456">
        <v>36715.000000000007</v>
      </c>
      <c r="E11" s="457">
        <v>952064.99999999977</v>
      </c>
      <c r="F11" s="458">
        <v>921313.00000000128</v>
      </c>
      <c r="G11" s="458">
        <v>30751.999999999993</v>
      </c>
      <c r="H11" s="273">
        <f t="shared" si="0"/>
        <v>9.2578205241492064</v>
      </c>
      <c r="I11" s="16"/>
      <c r="J11" s="16"/>
      <c r="K11" s="16"/>
      <c r="L11" s="16"/>
      <c r="M11" s="16"/>
      <c r="N11" s="16"/>
    </row>
    <row r="12" spans="1:18" ht="24.95" customHeight="1" x14ac:dyDescent="0.2">
      <c r="A12" s="183" t="s">
        <v>16</v>
      </c>
      <c r="B12" s="455">
        <v>784930.00000000012</v>
      </c>
      <c r="C12" s="456">
        <v>762200.99999999965</v>
      </c>
      <c r="D12" s="456">
        <v>22728.999999999975</v>
      </c>
      <c r="E12" s="457">
        <v>866718.00000000012</v>
      </c>
      <c r="F12" s="458">
        <v>860413.00000000012</v>
      </c>
      <c r="G12" s="458">
        <v>6304.9999999999982</v>
      </c>
      <c r="H12" s="273">
        <f t="shared" si="0"/>
        <v>10.419782655778231</v>
      </c>
      <c r="I12" s="16"/>
      <c r="J12" s="16"/>
      <c r="K12" s="16"/>
      <c r="L12" s="16"/>
      <c r="M12" s="16"/>
      <c r="N12" s="16"/>
    </row>
    <row r="13" spans="1:18" ht="24.95" customHeight="1" x14ac:dyDescent="0.2">
      <c r="A13" s="183" t="s">
        <v>17</v>
      </c>
      <c r="B13" s="455">
        <v>819884.99999999953</v>
      </c>
      <c r="C13" s="456">
        <v>811081.00000000023</v>
      </c>
      <c r="D13" s="456">
        <v>8804.0000000000036</v>
      </c>
      <c r="E13" s="457">
        <v>904863</v>
      </c>
      <c r="F13" s="458">
        <v>897168.00000000081</v>
      </c>
      <c r="G13" s="458">
        <v>7694.9999999999964</v>
      </c>
      <c r="H13" s="273">
        <f t="shared" si="0"/>
        <v>10.364624307067526</v>
      </c>
      <c r="I13" s="16"/>
      <c r="J13" s="16"/>
      <c r="K13" s="16"/>
      <c r="L13" s="16"/>
      <c r="M13" s="16"/>
      <c r="N13" s="16"/>
    </row>
    <row r="14" spans="1:18" ht="24.95" customHeight="1" x14ac:dyDescent="0.2">
      <c r="A14" s="183" t="s">
        <v>18</v>
      </c>
      <c r="B14" s="455">
        <v>798341.00000000012</v>
      </c>
      <c r="C14" s="456">
        <v>787677.99999999965</v>
      </c>
      <c r="D14" s="456">
        <v>10663.000000000004</v>
      </c>
      <c r="E14" s="457">
        <v>888076.00000000012</v>
      </c>
      <c r="F14" s="458">
        <v>882277.00000000058</v>
      </c>
      <c r="G14" s="458">
        <v>5798.9999999999991</v>
      </c>
      <c r="H14" s="273">
        <f t="shared" si="0"/>
        <v>11.240184332259018</v>
      </c>
      <c r="I14" s="16"/>
      <c r="J14" s="16"/>
      <c r="K14" s="16"/>
      <c r="L14" s="16"/>
      <c r="M14" s="16"/>
      <c r="N14" s="16"/>
    </row>
    <row r="15" spans="1:18" ht="24.95" customHeight="1" x14ac:dyDescent="0.2">
      <c r="A15" s="183" t="s">
        <v>19</v>
      </c>
      <c r="B15" s="455">
        <v>1015247.0000000002</v>
      </c>
      <c r="C15" s="456">
        <v>948780.99999999977</v>
      </c>
      <c r="D15" s="456">
        <v>66465.999999999971</v>
      </c>
      <c r="E15" s="457">
        <v>1091654.0000000012</v>
      </c>
      <c r="F15" s="458">
        <v>1074668.9999999993</v>
      </c>
      <c r="G15" s="458">
        <v>16984.999999999996</v>
      </c>
      <c r="H15" s="273">
        <f t="shared" si="0"/>
        <v>7.5259518127116731</v>
      </c>
      <c r="I15" s="16"/>
      <c r="J15" s="16"/>
      <c r="K15" s="16"/>
      <c r="L15" s="16"/>
      <c r="M15" s="16"/>
      <c r="N15" s="16"/>
    </row>
    <row r="16" spans="1:18" ht="24.95" customHeight="1" x14ac:dyDescent="0.2">
      <c r="A16" s="183" t="s">
        <v>20</v>
      </c>
      <c r="B16" s="455">
        <v>901294</v>
      </c>
      <c r="C16" s="456">
        <v>879760.00000000012</v>
      </c>
      <c r="D16" s="456">
        <v>21534</v>
      </c>
      <c r="E16" s="457">
        <v>998468.00000000035</v>
      </c>
      <c r="F16" s="458">
        <v>988577.00000000047</v>
      </c>
      <c r="G16" s="458">
        <v>9891.0000000000018</v>
      </c>
      <c r="H16" s="273">
        <f t="shared" si="0"/>
        <v>10.781609552487904</v>
      </c>
      <c r="I16" s="16"/>
      <c r="J16" s="16"/>
      <c r="K16" s="16"/>
      <c r="L16" s="16"/>
      <c r="M16" s="16"/>
      <c r="N16" s="16"/>
    </row>
    <row r="17" spans="1:14" ht="24.95" customHeight="1" x14ac:dyDescent="0.2">
      <c r="A17" s="183" t="s">
        <v>21</v>
      </c>
      <c r="B17" s="455">
        <v>886654</v>
      </c>
      <c r="C17" s="456">
        <v>867432.00000000012</v>
      </c>
      <c r="D17" s="456">
        <v>19221.999999999993</v>
      </c>
      <c r="E17" s="457">
        <v>968628.99999999953</v>
      </c>
      <c r="F17" s="458">
        <v>944653.99999999988</v>
      </c>
      <c r="G17" s="458">
        <v>23974.999999999982</v>
      </c>
      <c r="H17" s="273">
        <f t="shared" si="0"/>
        <v>9.2454328294915058</v>
      </c>
      <c r="I17" s="16"/>
      <c r="J17" s="16"/>
      <c r="K17" s="16"/>
      <c r="L17" s="16"/>
      <c r="M17" s="16"/>
      <c r="N17" s="16"/>
    </row>
    <row r="18" spans="1:14" ht="24.95" customHeight="1" x14ac:dyDescent="0.2">
      <c r="A18" s="183" t="s">
        <v>22</v>
      </c>
      <c r="B18" s="455">
        <v>928887.99999999953</v>
      </c>
      <c r="C18" s="456">
        <v>912704.00000000047</v>
      </c>
      <c r="D18" s="456">
        <v>16184.000000000004</v>
      </c>
      <c r="E18" s="457">
        <v>951911.00000000035</v>
      </c>
      <c r="F18" s="458">
        <v>932320.99999999919</v>
      </c>
      <c r="G18" s="458">
        <v>19590</v>
      </c>
      <c r="H18" s="273">
        <f t="shared" si="0"/>
        <v>2.4785550034020165</v>
      </c>
      <c r="I18" s="16"/>
      <c r="J18" s="16"/>
      <c r="K18" s="16"/>
      <c r="L18" s="16"/>
      <c r="M18" s="16"/>
      <c r="N18" s="16"/>
    </row>
    <row r="19" spans="1:14" ht="24.95" customHeight="1" x14ac:dyDescent="0.2">
      <c r="A19" s="183" t="s">
        <v>23</v>
      </c>
      <c r="B19" s="455">
        <v>889758.00000000023</v>
      </c>
      <c r="C19" s="456">
        <v>872078.00000000023</v>
      </c>
      <c r="D19" s="456">
        <v>17679.999999999996</v>
      </c>
      <c r="E19" s="457">
        <v>944888</v>
      </c>
      <c r="F19" s="458">
        <v>931152.99999999953</v>
      </c>
      <c r="G19" s="458">
        <v>13734.999999999998</v>
      </c>
      <c r="H19" s="273">
        <f t="shared" si="0"/>
        <v>6.1960667956904913</v>
      </c>
      <c r="I19" s="16"/>
      <c r="J19" s="16"/>
      <c r="K19" s="16"/>
      <c r="L19" s="16"/>
      <c r="M19" s="16"/>
      <c r="N19" s="16"/>
    </row>
    <row r="20" spans="1:14" ht="24.95" customHeight="1" thickBot="1" x14ac:dyDescent="0.25">
      <c r="A20" s="184" t="s">
        <v>24</v>
      </c>
      <c r="B20" s="459">
        <v>967005.99999999942</v>
      </c>
      <c r="C20" s="460">
        <v>917851.00000000047</v>
      </c>
      <c r="D20" s="460">
        <v>49155.000000000007</v>
      </c>
      <c r="E20" s="461">
        <v>1036534.0000000001</v>
      </c>
      <c r="F20" s="462">
        <v>1013255.0000000001</v>
      </c>
      <c r="G20" s="462">
        <v>23279.000000000011</v>
      </c>
      <c r="H20" s="274">
        <f t="shared" si="0"/>
        <v>7.1900277764564757</v>
      </c>
      <c r="I20" s="85"/>
      <c r="J20" s="85"/>
      <c r="K20" s="85"/>
      <c r="L20" s="85"/>
      <c r="M20" s="85"/>
      <c r="N20" s="85"/>
    </row>
    <row r="21" spans="1:14" s="119" customFormat="1" ht="15" customHeight="1" x14ac:dyDescent="0.2">
      <c r="A21" s="464" t="s">
        <v>257</v>
      </c>
      <c r="B21" s="465"/>
      <c r="C21" s="465"/>
      <c r="D21" s="465"/>
      <c r="E21" s="465"/>
      <c r="F21" s="465"/>
      <c r="G21" s="465"/>
    </row>
    <row r="22" spans="1:14" s="119" customFormat="1" ht="15" customHeight="1" x14ac:dyDescent="0.2">
      <c r="A22" s="466" t="s">
        <v>231</v>
      </c>
      <c r="B22" s="467"/>
      <c r="C22" s="467"/>
      <c r="D22" s="467"/>
      <c r="E22" s="467"/>
      <c r="F22" s="467"/>
      <c r="G22" s="467"/>
    </row>
    <row r="23" spans="1:14" s="119" customFormat="1" ht="30.75" customHeight="1" x14ac:dyDescent="0.2">
      <c r="A23" s="568" t="s">
        <v>258</v>
      </c>
      <c r="B23" s="568"/>
      <c r="C23" s="568"/>
      <c r="D23" s="568"/>
      <c r="E23" s="568"/>
      <c r="F23" s="568"/>
      <c r="G23" s="472"/>
    </row>
  </sheetData>
  <mergeCells count="10">
    <mergeCell ref="G1:H1"/>
    <mergeCell ref="J2:K2"/>
    <mergeCell ref="O2:P2"/>
    <mergeCell ref="L6:N6"/>
    <mergeCell ref="H6:H7"/>
    <mergeCell ref="A5:A7"/>
    <mergeCell ref="B6:D6"/>
    <mergeCell ref="B5:H5"/>
    <mergeCell ref="E6:G6"/>
    <mergeCell ref="A23:F23"/>
  </mergeCells>
  <phoneticPr fontId="0" type="noConversion"/>
  <hyperlinks>
    <hyperlink ref="G1" location="Sumário!A1" display="Sumário"/>
    <hyperlink ref="G1:H1" location="Sumário!C27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rgb="FF00B050"/>
  </sheetPr>
  <dimension ref="A1:Y46"/>
  <sheetViews>
    <sheetView showGridLines="0" tabSelected="1" zoomScale="70" zoomScaleNormal="70" zoomScaleSheetLayoutView="85" zoomScalePageLayoutView="40" workbookViewId="0">
      <selection activeCell="E59" sqref="E59"/>
    </sheetView>
  </sheetViews>
  <sheetFormatPr defaultRowHeight="33" customHeight="1" x14ac:dyDescent="0.2"/>
  <cols>
    <col min="1" max="1" width="5" style="23" customWidth="1"/>
    <col min="2" max="2" width="9.28515625" style="28" customWidth="1"/>
    <col min="3" max="14" width="9.28515625" style="16" customWidth="1"/>
    <col min="15" max="17" width="7" style="16" customWidth="1"/>
    <col min="18" max="18" width="7" style="28" customWidth="1"/>
    <col min="19" max="20" width="7" style="16" customWidth="1"/>
    <col min="21" max="21" width="7" style="29" customWidth="1"/>
    <col min="22" max="23" width="9.140625" style="28"/>
    <col min="24" max="24" width="9.140625" style="16"/>
    <col min="25" max="25" width="9.140625" style="28"/>
    <col min="26" max="16384" width="9.140625" style="16"/>
  </cols>
  <sheetData>
    <row r="1" spans="1:25" ht="50.25" customHeight="1" x14ac:dyDescent="0.2">
      <c r="A1" s="525" t="s">
        <v>272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24"/>
      <c r="U1" s="24"/>
      <c r="V1" s="16"/>
      <c r="W1" s="16"/>
      <c r="X1" s="24"/>
      <c r="Y1" s="16"/>
    </row>
    <row r="2" spans="1:25" ht="50.25" customHeight="1" x14ac:dyDescent="0.2">
      <c r="A2" s="526" t="s">
        <v>183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17"/>
      <c r="U2" s="17"/>
      <c r="V2" s="16"/>
      <c r="W2" s="16"/>
      <c r="X2" s="17"/>
      <c r="Y2" s="16"/>
    </row>
    <row r="3" spans="1:25" s="34" customFormat="1" ht="45" customHeight="1" x14ac:dyDescent="0.2">
      <c r="A3" s="33" t="s">
        <v>175</v>
      </c>
      <c r="U3" s="36"/>
    </row>
    <row r="4" spans="1:25" s="18" customFormat="1" ht="20.100000000000001" customHeight="1" x14ac:dyDescent="0.2">
      <c r="B4" s="524" t="s">
        <v>227</v>
      </c>
      <c r="C4" s="524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  <c r="Q4" s="524"/>
      <c r="R4" s="524"/>
      <c r="S4" s="524"/>
      <c r="U4" s="26"/>
    </row>
    <row r="5" spans="1:25" s="18" customFormat="1" ht="20.100000000000001" customHeight="1" x14ac:dyDescent="0.2">
      <c r="C5" s="523" t="str">
        <f>'1.1_Chegadas Região '!A4</f>
        <v>1.1 - Chegadas de turistas internacionais no mundo por regiões e sub-regiões - 2010-2018</v>
      </c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  <c r="X5" s="25"/>
    </row>
    <row r="6" spans="1:25" s="18" customFormat="1" ht="20.100000000000001" customHeight="1" x14ac:dyDescent="0.2">
      <c r="C6" s="523" t="str">
        <f>'1.2_Cheg Mundo America Brasil'!A4</f>
        <v>1.2 - Chegadas de turistas internacionais: Mundo, América do Sul e Brasil - 2000-2018</v>
      </c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  <c r="X6" s="25"/>
    </row>
    <row r="7" spans="1:25" s="18" customFormat="1" ht="20.100000000000001" customHeight="1" x14ac:dyDescent="0.2">
      <c r="C7" s="523" t="str">
        <f>'1.3_Participação turistas'!A4</f>
        <v>1.3 - Comparativo de chegadas de turistas internacionais: Mundo, América do Sul e Brasil - 2000-2018</v>
      </c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X7" s="25"/>
    </row>
    <row r="8" spans="1:25" s="18" customFormat="1" ht="20.100000000000001" customHeight="1" x14ac:dyDescent="0.2">
      <c r="C8" s="523" t="str">
        <f>'1.4_Rank paises'!A4</f>
        <v>1.4 - Principais países receptores de turistas internacionais - 2010-2018</v>
      </c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  <c r="X8" s="25"/>
    </row>
    <row r="9" spans="1:25" s="4" customFormat="1" ht="9.9499999999999993" customHeight="1" x14ac:dyDescent="0.2">
      <c r="B9" s="19"/>
      <c r="U9" s="27"/>
    </row>
    <row r="10" spans="1:25" s="18" customFormat="1" ht="20.100000000000001" customHeight="1" x14ac:dyDescent="0.2">
      <c r="B10" s="524" t="s">
        <v>228</v>
      </c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U10" s="26"/>
    </row>
    <row r="11" spans="1:25" s="18" customFormat="1" ht="20.100000000000001" customHeight="1" x14ac:dyDescent="0.2">
      <c r="C11" s="523" t="str">
        <f>'2.1_Receita Região'!A4</f>
        <v>2.1 - Receita cambial turística no mundo por regiões e sub-regiões - 2011-2018</v>
      </c>
      <c r="D11" s="523"/>
      <c r="E11" s="523"/>
      <c r="F11" s="523"/>
      <c r="G11" s="523"/>
      <c r="H11" s="523"/>
      <c r="I11" s="523"/>
      <c r="J11" s="523"/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X11" s="25"/>
    </row>
    <row r="12" spans="1:25" s="18" customFormat="1" ht="20.100000000000001" customHeight="1" x14ac:dyDescent="0.2">
      <c r="C12" s="523" t="str">
        <f>'2.2_Receita Mundo'!A4</f>
        <v>2.2 - Receita cambial turística: Mundo, América do Sul e Brasil - 2000-2018</v>
      </c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  <c r="X12" s="25"/>
    </row>
    <row r="13" spans="1:25" s="18" customFormat="1" ht="20.100000000000001" customHeight="1" x14ac:dyDescent="0.2">
      <c r="C13" s="523" t="str">
        <f>'2.3_Participação Receita'!A4</f>
        <v>2.3 - Comparativo da receita cambial turística: Mundo, América do Sul e Brasil - 2000-2018</v>
      </c>
      <c r="D13" s="523"/>
      <c r="E13" s="523"/>
      <c r="F13" s="523"/>
      <c r="G13" s="523"/>
      <c r="H13" s="523"/>
      <c r="I13" s="523"/>
      <c r="J13" s="523"/>
      <c r="K13" s="523"/>
      <c r="L13" s="523"/>
      <c r="M13" s="523"/>
      <c r="N13" s="523"/>
      <c r="O13" s="523"/>
      <c r="P13" s="523"/>
      <c r="Q13" s="523"/>
      <c r="R13" s="523"/>
      <c r="S13" s="523"/>
      <c r="T13" s="523"/>
      <c r="U13" s="523"/>
      <c r="X13" s="25"/>
    </row>
    <row r="14" spans="1:25" s="18" customFormat="1" ht="20.100000000000001" customHeight="1" x14ac:dyDescent="0.2">
      <c r="C14" s="523" t="str">
        <f>'2.4_Ranking receita'!A4</f>
        <v>2.4 - Receita cambial turística dos principais países receptores de turistas - 2011-2018</v>
      </c>
      <c r="D14" s="523"/>
      <c r="E14" s="523"/>
      <c r="F14" s="523"/>
      <c r="G14" s="523"/>
      <c r="H14" s="523"/>
      <c r="I14" s="523"/>
      <c r="J14" s="523"/>
      <c r="K14" s="523"/>
      <c r="L14" s="523"/>
      <c r="M14" s="523"/>
      <c r="N14" s="523"/>
      <c r="O14" s="523"/>
      <c r="P14" s="523"/>
      <c r="Q14" s="523"/>
      <c r="R14" s="523"/>
      <c r="S14" s="523"/>
      <c r="T14" s="523"/>
      <c r="U14" s="523"/>
      <c r="X14" s="25"/>
    </row>
    <row r="15" spans="1:25" s="22" customFormat="1" ht="9.9499999999999993" customHeight="1" x14ac:dyDescent="0.25">
      <c r="A15" s="20"/>
      <c r="B15" s="2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5" s="34" customFormat="1" ht="45" customHeight="1" x14ac:dyDescent="0.2">
      <c r="A16" s="33" t="s">
        <v>176</v>
      </c>
      <c r="U16" s="35"/>
    </row>
    <row r="17" spans="2:24" s="18" customFormat="1" ht="20.100000000000001" customHeight="1" x14ac:dyDescent="0.2">
      <c r="B17" s="524" t="s">
        <v>304</v>
      </c>
      <c r="C17" s="524"/>
      <c r="D17" s="524"/>
      <c r="E17" s="524"/>
      <c r="F17" s="524"/>
      <c r="G17" s="524"/>
      <c r="H17" s="524"/>
      <c r="I17" s="524"/>
      <c r="J17" s="524"/>
      <c r="K17" s="524"/>
      <c r="L17" s="524"/>
      <c r="M17" s="524"/>
      <c r="N17" s="524"/>
      <c r="O17" s="524"/>
      <c r="P17" s="524"/>
      <c r="Q17" s="524"/>
      <c r="R17" s="524"/>
      <c r="S17" s="524"/>
      <c r="U17" s="26"/>
    </row>
    <row r="18" spans="2:24" s="18" customFormat="1" ht="20.100000000000001" customHeight="1" x14ac:dyDescent="0.2">
      <c r="C18" s="523" t="str">
        <f>'3.1 Chegadas de Brasil'!A4</f>
        <v>3.1 - Chegadas de turistas ao Brasil, por vias de acesso, segundo Continentes e países de residência permanente - 2017-2018</v>
      </c>
      <c r="D18" s="523"/>
      <c r="E18" s="523"/>
      <c r="F18" s="523"/>
      <c r="G18" s="523"/>
      <c r="H18" s="523"/>
      <c r="I18" s="523"/>
      <c r="J18" s="523"/>
      <c r="K18" s="523"/>
      <c r="L18" s="523"/>
      <c r="M18" s="523"/>
      <c r="N18" s="523"/>
      <c r="O18" s="523"/>
      <c r="P18" s="523"/>
      <c r="Q18" s="523"/>
      <c r="R18" s="523"/>
      <c r="S18" s="523"/>
      <c r="T18" s="523"/>
      <c r="U18" s="523"/>
      <c r="X18" s="25"/>
    </row>
    <row r="19" spans="2:24" s="18" customFormat="1" ht="20.100000000000001" customHeight="1" x14ac:dyDescent="0.2">
      <c r="C19" s="523" t="str">
        <f>'3.2 Cheg. Princ Emissores'!A4</f>
        <v>3.2 - Chegadas de turistas ao Brasil, segundo principais países emissores - 2011-2018</v>
      </c>
      <c r="D19" s="523"/>
      <c r="E19" s="523"/>
      <c r="F19" s="523"/>
      <c r="G19" s="523"/>
      <c r="H19" s="523"/>
      <c r="I19" s="523"/>
      <c r="J19" s="523"/>
      <c r="K19" s="523"/>
      <c r="L19" s="523"/>
      <c r="M19" s="523"/>
      <c r="N19" s="523"/>
      <c r="O19" s="523"/>
      <c r="P19" s="523"/>
      <c r="Q19" s="523"/>
      <c r="R19" s="523"/>
      <c r="S19" s="523"/>
      <c r="T19" s="523"/>
      <c r="U19" s="523"/>
      <c r="X19" s="25"/>
    </row>
    <row r="20" spans="2:24" s="18" customFormat="1" ht="20.100000000000001" customHeight="1" x14ac:dyDescent="0.2">
      <c r="C20" s="523" t="str">
        <f>'3.3 Cheg. Brasil Ano '!A4</f>
        <v>3.3 - Chegadas de turistas ao Brasil, segundo os anos - 1970-2018</v>
      </c>
      <c r="D20" s="523"/>
      <c r="E20" s="523"/>
      <c r="F20" s="523"/>
      <c r="G20" s="523"/>
      <c r="H20" s="523"/>
      <c r="I20" s="523"/>
      <c r="J20" s="523"/>
      <c r="K20" s="523"/>
      <c r="L20" s="523"/>
      <c r="M20" s="523"/>
      <c r="N20" s="523"/>
      <c r="O20" s="523"/>
      <c r="P20" s="523"/>
      <c r="Q20" s="523"/>
      <c r="R20" s="523"/>
      <c r="S20" s="523"/>
      <c r="T20" s="523"/>
      <c r="U20" s="523"/>
      <c r="X20" s="25"/>
    </row>
    <row r="21" spans="2:24" s="4" customFormat="1" ht="9.9499999999999993" customHeight="1" x14ac:dyDescent="0.2">
      <c r="B21" s="19"/>
      <c r="C21" s="5"/>
      <c r="R21" s="5"/>
      <c r="U21" s="27"/>
    </row>
    <row r="22" spans="2:24" s="4" customFormat="1" ht="9.9499999999999993" customHeight="1" x14ac:dyDescent="0.2">
      <c r="B22" s="19"/>
      <c r="C22" s="5"/>
      <c r="R22" s="5"/>
      <c r="U22" s="27"/>
    </row>
    <row r="23" spans="2:24" s="18" customFormat="1" ht="20.100000000000001" customHeight="1" x14ac:dyDescent="0.2">
      <c r="B23" s="524" t="s">
        <v>310</v>
      </c>
      <c r="C23" s="524"/>
      <c r="D23" s="524"/>
      <c r="E23" s="524"/>
      <c r="F23" s="524"/>
      <c r="G23" s="524"/>
      <c r="H23" s="524"/>
      <c r="I23" s="524"/>
      <c r="J23" s="524"/>
      <c r="K23" s="524"/>
      <c r="L23" s="524"/>
      <c r="M23" s="524"/>
      <c r="N23" s="524"/>
      <c r="O23" s="524"/>
      <c r="P23" s="524"/>
      <c r="Q23" s="524"/>
      <c r="R23" s="524"/>
      <c r="S23" s="524"/>
      <c r="U23" s="26"/>
    </row>
    <row r="24" spans="2:24" s="18" customFormat="1" ht="20.100000000000001" customHeight="1" x14ac:dyDescent="0.2">
      <c r="C24" s="523" t="str">
        <f>'4.1_Desesmbarque Internacional'!A4</f>
        <v>4.1 - Desembarques de passageiros em voos internacionais - variação anual - 2000-2018</v>
      </c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  <c r="T24" s="523"/>
      <c r="U24" s="523"/>
      <c r="X24" s="25"/>
    </row>
    <row r="25" spans="2:24" s="18" customFormat="1" ht="20.100000000000001" customHeight="1" x14ac:dyDescent="0.2">
      <c r="C25" s="523" t="str">
        <f>'4.2 Des. Internacional mensal'!A4</f>
        <v>4.2 - Desembarques de passageiros em voos internacionais, segundo os meses - 2017-2018</v>
      </c>
      <c r="D25" s="523"/>
      <c r="E25" s="523"/>
      <c r="F25" s="523"/>
      <c r="G25" s="523"/>
      <c r="H25" s="523"/>
      <c r="I25" s="523"/>
      <c r="J25" s="523"/>
      <c r="K25" s="523"/>
      <c r="L25" s="523"/>
      <c r="M25" s="523"/>
      <c r="N25" s="523"/>
      <c r="O25" s="523"/>
      <c r="P25" s="523"/>
      <c r="Q25" s="523"/>
      <c r="R25" s="523"/>
      <c r="S25" s="523"/>
      <c r="T25" s="523"/>
      <c r="U25" s="523"/>
      <c r="X25" s="25"/>
    </row>
    <row r="26" spans="2:24" s="18" customFormat="1" ht="20.100000000000001" customHeight="1" x14ac:dyDescent="0.2">
      <c r="C26" s="523" t="str">
        <f>'4.3 Desemb Nacional'!A4</f>
        <v>4.3 - Desembarques de passageiros em voos nacionais - variação anual - 2000-2018</v>
      </c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  <c r="T26" s="523"/>
      <c r="U26" s="523"/>
      <c r="X26" s="25"/>
    </row>
    <row r="27" spans="2:24" s="18" customFormat="1" ht="20.100000000000001" customHeight="1" x14ac:dyDescent="0.2">
      <c r="C27" s="523" t="str">
        <f>'4.4_desemb nacionais_mensal'!A4</f>
        <v>4.4 - Desembarques de passageiros em voos nacionais, segundo os meses - 2017-2018</v>
      </c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  <c r="T27" s="523"/>
      <c r="U27" s="523"/>
      <c r="X27" s="25"/>
    </row>
    <row r="28" spans="2:24" s="4" customFormat="1" ht="9.9499999999999993" customHeight="1" x14ac:dyDescent="0.2">
      <c r="B28" s="19"/>
      <c r="C28" s="5"/>
      <c r="R28" s="5"/>
      <c r="U28" s="27"/>
    </row>
    <row r="29" spans="2:24" s="18" customFormat="1" ht="20.100000000000001" customHeight="1" x14ac:dyDescent="0.2">
      <c r="B29" s="524" t="s">
        <v>316</v>
      </c>
      <c r="C29" s="524"/>
      <c r="D29" s="524"/>
      <c r="E29" s="524"/>
      <c r="F29" s="524"/>
      <c r="G29" s="524"/>
      <c r="H29" s="524"/>
      <c r="I29" s="524"/>
      <c r="J29" s="524"/>
      <c r="K29" s="524"/>
      <c r="L29" s="524"/>
      <c r="M29" s="524"/>
      <c r="N29" s="524"/>
      <c r="O29" s="524"/>
      <c r="P29" s="524"/>
      <c r="Q29" s="524"/>
      <c r="R29" s="524"/>
      <c r="S29" s="524"/>
      <c r="U29" s="26"/>
    </row>
    <row r="30" spans="2:24" s="18" customFormat="1" ht="20.100000000000001" customHeight="1" x14ac:dyDescent="0.2">
      <c r="C30" s="523" t="str">
        <f>'5.1 Agências'!A4</f>
        <v>5.1 - Agências de turismo cadastradas no Ministério do Turismo, segundo Grandes Regiões e Unidades da Federação - 2016-2018</v>
      </c>
      <c r="D30" s="523"/>
      <c r="E30" s="523"/>
      <c r="F30" s="523"/>
      <c r="G30" s="523"/>
      <c r="H30" s="523"/>
      <c r="I30" s="523"/>
      <c r="J30" s="523"/>
      <c r="K30" s="523"/>
      <c r="L30" s="523"/>
      <c r="M30" s="523"/>
      <c r="N30" s="523"/>
      <c r="O30" s="523"/>
      <c r="P30" s="523"/>
      <c r="Q30" s="523"/>
      <c r="R30" s="523"/>
      <c r="S30" s="523"/>
      <c r="T30" s="523"/>
      <c r="U30" s="523"/>
      <c r="V30" s="523"/>
      <c r="W30" s="523"/>
    </row>
    <row r="31" spans="2:24" s="18" customFormat="1" ht="20.100000000000001" customHeight="1" x14ac:dyDescent="0.2">
      <c r="C31" s="523" t="str">
        <f>'5.2 Oferta hoteleira'!A4</f>
        <v>5.2 - Oferta hoteleira, cadastrada no Ministério do Turismo, segundo Grandes Regiões e Unidades da Federação - 2016-2018</v>
      </c>
      <c r="D31" s="523"/>
      <c r="E31" s="523"/>
      <c r="F31" s="523"/>
      <c r="G31" s="523"/>
      <c r="H31" s="523"/>
      <c r="I31" s="523"/>
      <c r="J31" s="523"/>
      <c r="K31" s="523"/>
      <c r="L31" s="523"/>
      <c r="M31" s="523"/>
      <c r="N31" s="523"/>
      <c r="O31" s="523"/>
      <c r="P31" s="523"/>
      <c r="Q31" s="523"/>
      <c r="R31" s="523"/>
      <c r="S31" s="523"/>
      <c r="T31" s="523"/>
      <c r="U31" s="523"/>
      <c r="V31" s="523"/>
      <c r="W31" s="523"/>
    </row>
    <row r="32" spans="2:24" s="18" customFormat="1" ht="20.100000000000001" customHeight="1" x14ac:dyDescent="0.2">
      <c r="C32" s="523" t="str">
        <f>'5.3 Acampamentos turístico'!A4</f>
        <v>5.3 - Acampamentos turísticos cadastrados no Ministério do Turismo, segundo Grandes Regiões e Unidades da Federação - 2016-2018</v>
      </c>
      <c r="D32" s="523"/>
      <c r="E32" s="523"/>
      <c r="F32" s="523"/>
      <c r="G32" s="523"/>
      <c r="H32" s="523"/>
      <c r="I32" s="523"/>
      <c r="J32" s="523"/>
      <c r="K32" s="523"/>
      <c r="L32" s="523"/>
      <c r="M32" s="523"/>
      <c r="N32" s="523"/>
      <c r="O32" s="523"/>
      <c r="P32" s="523"/>
      <c r="Q32" s="523"/>
      <c r="R32" s="523"/>
      <c r="S32" s="523"/>
      <c r="T32" s="523"/>
      <c r="U32" s="523"/>
      <c r="V32" s="523"/>
      <c r="W32" s="523"/>
    </row>
    <row r="33" spans="2:24" s="18" customFormat="1" ht="20.100000000000001" customHeight="1" x14ac:dyDescent="0.2">
      <c r="C33" s="523" t="str">
        <f>'5.4.Restaur bares e similares'!A4</f>
        <v>5.4 - Restaurantes, bares e similares cadastrados no Ministério do Turismo, segundo Grandes Regiões e Unidades da Federação - 2016-2018</v>
      </c>
      <c r="D33" s="523"/>
      <c r="E33" s="523"/>
      <c r="F33" s="523"/>
      <c r="G33" s="523"/>
      <c r="H33" s="523"/>
      <c r="I33" s="523"/>
      <c r="J33" s="523"/>
      <c r="K33" s="523"/>
      <c r="L33" s="523"/>
      <c r="M33" s="523"/>
      <c r="N33" s="523"/>
      <c r="O33" s="523"/>
      <c r="P33" s="523"/>
      <c r="Q33" s="523"/>
      <c r="R33" s="523"/>
      <c r="S33" s="523"/>
      <c r="T33" s="523"/>
      <c r="U33" s="523"/>
      <c r="V33" s="523"/>
      <c r="W33" s="523"/>
    </row>
    <row r="34" spans="2:24" s="18" customFormat="1" ht="20.100000000000001" customHeight="1" x14ac:dyDescent="0.2">
      <c r="C34" s="523" t="str">
        <f>'5.5 Parq temáticos'!A4</f>
        <v>5.5 - Parques temáticos cadastrados no Ministério do Turismo, segundo Grandes Regiões e Unidades da Federação - 2016-2018</v>
      </c>
      <c r="D34" s="523"/>
      <c r="E34" s="523"/>
      <c r="F34" s="523"/>
      <c r="G34" s="523"/>
      <c r="H34" s="523"/>
      <c r="I34" s="523"/>
      <c r="J34" s="523"/>
      <c r="K34" s="523"/>
      <c r="L34" s="523"/>
      <c r="M34" s="523"/>
      <c r="N34" s="523"/>
      <c r="O34" s="523"/>
      <c r="P34" s="523"/>
      <c r="Q34" s="523"/>
      <c r="R34" s="523"/>
      <c r="S34" s="523"/>
      <c r="T34" s="523"/>
      <c r="U34" s="523"/>
      <c r="V34" s="523"/>
      <c r="W34" s="523"/>
    </row>
    <row r="35" spans="2:24" s="18" customFormat="1" ht="20.100000000000001" customHeight="1" x14ac:dyDescent="0.2">
      <c r="C35" s="523" t="str">
        <f>'5.6 Transport. Turísticas'!A4</f>
        <v>5.6 - Transportadoras turísticas cadastradas no Ministério do Turismo, segundo Grandes Regiões e Unidades da Federação - 2016-2018</v>
      </c>
      <c r="D35" s="523"/>
      <c r="E35" s="523"/>
      <c r="F35" s="523"/>
      <c r="G35" s="523"/>
      <c r="H35" s="523"/>
      <c r="I35" s="523"/>
      <c r="J35" s="523"/>
      <c r="K35" s="523"/>
      <c r="L35" s="523"/>
      <c r="M35" s="523"/>
      <c r="N35" s="523"/>
      <c r="O35" s="523"/>
      <c r="P35" s="523"/>
      <c r="Q35" s="523"/>
      <c r="R35" s="523"/>
      <c r="S35" s="523"/>
      <c r="T35" s="523"/>
      <c r="U35" s="523"/>
      <c r="V35" s="523"/>
      <c r="W35" s="523"/>
    </row>
    <row r="36" spans="2:24" s="18" customFormat="1" ht="20.100000000000001" customHeight="1" x14ac:dyDescent="0.2">
      <c r="C36" s="523" t="str">
        <f>'5.7 Locadora de veículos'!A4</f>
        <v>5.7 - Locadoras de veículos cadastradas no Ministério do Turismo, segundo Grandes Regiões e Unidades da Federação - 2016-2018</v>
      </c>
      <c r="D36" s="523"/>
      <c r="E36" s="523"/>
      <c r="F36" s="523"/>
      <c r="G36" s="523"/>
      <c r="H36" s="523"/>
      <c r="I36" s="523"/>
      <c r="J36" s="523"/>
      <c r="K36" s="523"/>
      <c r="L36" s="523"/>
      <c r="M36" s="523"/>
      <c r="N36" s="523"/>
      <c r="O36" s="523"/>
      <c r="P36" s="523"/>
      <c r="Q36" s="523"/>
      <c r="R36" s="523"/>
      <c r="S36" s="523"/>
      <c r="T36" s="523"/>
      <c r="U36" s="523"/>
      <c r="V36" s="523"/>
      <c r="W36" s="523"/>
    </row>
    <row r="37" spans="2:24" s="18" customFormat="1" ht="20.100000000000001" customHeight="1" x14ac:dyDescent="0.2">
      <c r="C37" s="523" t="str">
        <f>'5.8 Organ. Eventos'!A4</f>
        <v>5.8 - Organizadoras de eventos (congressos, convenções e congêneres) cadastradas no Ministério do Turismo, segundo Grandes Regiões 
e Unidades da Federação - 2016-2018</v>
      </c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</row>
    <row r="38" spans="2:24" s="18" customFormat="1" ht="20.100000000000001" customHeight="1" x14ac:dyDescent="0.2">
      <c r="C38" s="523" t="str">
        <f>'5.9 Prest. Serv. Infra eventos'!A4</f>
        <v>5.9 - Prestadoras de serviços de infraestrutura para eventos, cadastradas no Ministério do Turismo, segundo Grandes Regiões e Unidades da Federação - 2016-2018</v>
      </c>
      <c r="D38" s="523"/>
      <c r="E38" s="523"/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</row>
    <row r="39" spans="2:24" s="4" customFormat="1" ht="9.9499999999999993" customHeight="1" x14ac:dyDescent="0.2">
      <c r="B39" s="19"/>
      <c r="C39" s="5"/>
      <c r="R39" s="5"/>
      <c r="U39" s="27"/>
    </row>
    <row r="40" spans="2:24" s="18" customFormat="1" ht="20.100000000000001" customHeight="1" x14ac:dyDescent="0.2">
      <c r="B40" s="524" t="s">
        <v>328</v>
      </c>
      <c r="C40" s="524"/>
      <c r="D40" s="524"/>
      <c r="E40" s="524"/>
      <c r="F40" s="524"/>
      <c r="G40" s="524"/>
      <c r="H40" s="524"/>
      <c r="I40" s="524"/>
      <c r="J40" s="524"/>
      <c r="K40" s="524"/>
      <c r="L40" s="524"/>
      <c r="M40" s="524"/>
      <c r="N40" s="524"/>
      <c r="O40" s="524"/>
      <c r="P40" s="524"/>
      <c r="Q40" s="524"/>
      <c r="R40" s="524"/>
      <c r="S40" s="524"/>
      <c r="U40" s="26"/>
    </row>
    <row r="41" spans="2:24" s="18" customFormat="1" ht="20.100000000000001" customHeight="1" x14ac:dyDescent="0.2">
      <c r="C41" s="523" t="str">
        <f>'6.1_Locad. automóveis'!A4</f>
        <v>6.1 - Locadoras de veículos cadastradas no Ministério do Turismo, segundo Grandes Regiões e Unidades da Federação - 2000 - 2018</v>
      </c>
      <c r="D41" s="523"/>
      <c r="E41" s="523"/>
      <c r="F41" s="523"/>
      <c r="G41" s="523"/>
      <c r="H41" s="523"/>
      <c r="I41" s="523"/>
      <c r="J41" s="523"/>
      <c r="K41" s="523"/>
      <c r="L41" s="523"/>
      <c r="M41" s="523"/>
      <c r="N41" s="523"/>
      <c r="O41" s="523"/>
      <c r="P41" s="523"/>
      <c r="Q41" s="523"/>
      <c r="R41" s="523"/>
      <c r="S41" s="523"/>
      <c r="T41" s="523"/>
      <c r="U41" s="523"/>
    </row>
    <row r="42" spans="2:24" s="4" customFormat="1" ht="9.9499999999999993" customHeight="1" x14ac:dyDescent="0.2">
      <c r="B42" s="19"/>
      <c r="C42" s="5"/>
      <c r="R42" s="5"/>
      <c r="U42" s="27"/>
    </row>
    <row r="43" spans="2:24" s="4" customFormat="1" ht="20.100000000000001" customHeight="1" x14ac:dyDescent="0.2">
      <c r="B43" s="524" t="s">
        <v>329</v>
      </c>
      <c r="C43" s="524"/>
      <c r="D43" s="524"/>
      <c r="E43" s="524"/>
      <c r="F43" s="524"/>
      <c r="G43" s="524"/>
      <c r="H43" s="524"/>
      <c r="I43" s="524"/>
      <c r="J43" s="524"/>
      <c r="K43" s="524"/>
      <c r="L43" s="524"/>
      <c r="M43" s="524"/>
      <c r="N43" s="524"/>
      <c r="O43" s="524"/>
      <c r="P43" s="524"/>
      <c r="Q43" s="524"/>
      <c r="R43" s="524"/>
      <c r="S43" s="524"/>
      <c r="U43" s="26"/>
    </row>
    <row r="44" spans="2:24" s="4" customFormat="1" ht="20.100000000000001" customHeight="1" x14ac:dyDescent="0.2">
      <c r="C44" s="523" t="str">
        <f>'7.1 - Conta Turismo'!A4</f>
        <v>7.1 - Conta turismo do Brasil - 2000-2018</v>
      </c>
      <c r="D44" s="523"/>
      <c r="E44" s="523"/>
      <c r="F44" s="523"/>
      <c r="G44" s="523"/>
      <c r="H44" s="523"/>
      <c r="I44" s="523"/>
      <c r="J44" s="523"/>
      <c r="K44" s="523"/>
      <c r="L44" s="523"/>
      <c r="M44" s="523"/>
      <c r="N44" s="523"/>
      <c r="O44" s="523"/>
      <c r="P44" s="523"/>
      <c r="Q44" s="523"/>
      <c r="R44" s="523"/>
      <c r="S44" s="523"/>
      <c r="T44" s="523"/>
      <c r="U44" s="523"/>
      <c r="V44" s="523"/>
      <c r="W44" s="523"/>
      <c r="X44" s="25"/>
    </row>
    <row r="45" spans="2:24" s="4" customFormat="1" ht="20.100000000000001" customHeight="1" x14ac:dyDescent="0.2">
      <c r="C45" s="523"/>
      <c r="D45" s="523"/>
      <c r="E45" s="523"/>
      <c r="F45" s="523"/>
      <c r="G45" s="523"/>
      <c r="H45" s="523"/>
      <c r="I45" s="523"/>
      <c r="J45" s="523"/>
      <c r="K45" s="523"/>
      <c r="L45" s="523"/>
      <c r="M45" s="523"/>
      <c r="N45" s="523"/>
      <c r="O45" s="523"/>
      <c r="P45" s="523"/>
      <c r="Q45" s="523"/>
      <c r="R45" s="523"/>
      <c r="S45" s="523"/>
      <c r="T45" s="523"/>
      <c r="U45" s="523"/>
      <c r="V45" s="523"/>
      <c r="W45" s="523"/>
      <c r="X45" s="25"/>
    </row>
    <row r="46" spans="2:24" s="4" customFormat="1" ht="20.100000000000001" customHeight="1" x14ac:dyDescent="0.2">
      <c r="C46" s="523"/>
      <c r="D46" s="523"/>
      <c r="E46" s="523"/>
      <c r="F46" s="523"/>
      <c r="G46" s="523"/>
      <c r="H46" s="523"/>
      <c r="I46" s="523"/>
      <c r="J46" s="523"/>
      <c r="K46" s="523"/>
      <c r="L46" s="523"/>
      <c r="M46" s="523"/>
      <c r="N46" s="523"/>
      <c r="O46" s="523"/>
      <c r="P46" s="523"/>
      <c r="Q46" s="523"/>
      <c r="R46" s="523"/>
      <c r="S46" s="523"/>
      <c r="T46" s="523"/>
      <c r="U46" s="523"/>
      <c r="V46" s="523"/>
      <c r="W46" s="523"/>
      <c r="X46" s="25"/>
    </row>
  </sheetData>
  <mergeCells count="48">
    <mergeCell ref="V38:W38"/>
    <mergeCell ref="C44:U44"/>
    <mergeCell ref="V44:W44"/>
    <mergeCell ref="C45:U45"/>
    <mergeCell ref="V45:W45"/>
    <mergeCell ref="V32:W32"/>
    <mergeCell ref="V33:W33"/>
    <mergeCell ref="V34:W34"/>
    <mergeCell ref="V35:W35"/>
    <mergeCell ref="V36:W36"/>
    <mergeCell ref="C41:U41"/>
    <mergeCell ref="C32:U32"/>
    <mergeCell ref="C33:U33"/>
    <mergeCell ref="C34:U34"/>
    <mergeCell ref="C35:U35"/>
    <mergeCell ref="C36:U36"/>
    <mergeCell ref="C37:U37"/>
    <mergeCell ref="C13:U13"/>
    <mergeCell ref="C14:U14"/>
    <mergeCell ref="C25:U25"/>
    <mergeCell ref="C24:U24"/>
    <mergeCell ref="V30:W30"/>
    <mergeCell ref="C7:U7"/>
    <mergeCell ref="C8:U8"/>
    <mergeCell ref="B10:S10"/>
    <mergeCell ref="C11:U11"/>
    <mergeCell ref="C12:U12"/>
    <mergeCell ref="A1:S1"/>
    <mergeCell ref="A2:S2"/>
    <mergeCell ref="B4:S4"/>
    <mergeCell ref="C5:U5"/>
    <mergeCell ref="C6:U6"/>
    <mergeCell ref="C46:W46"/>
    <mergeCell ref="B17:S17"/>
    <mergeCell ref="B23:S23"/>
    <mergeCell ref="B29:S29"/>
    <mergeCell ref="B40:S40"/>
    <mergeCell ref="B43:S43"/>
    <mergeCell ref="C26:U26"/>
    <mergeCell ref="C27:U27"/>
    <mergeCell ref="C30:U30"/>
    <mergeCell ref="C31:U31"/>
    <mergeCell ref="C18:U18"/>
    <mergeCell ref="C19:U19"/>
    <mergeCell ref="C20:U20"/>
    <mergeCell ref="V37:W37"/>
    <mergeCell ref="C38:U38"/>
    <mergeCell ref="V31:W31"/>
  </mergeCells>
  <phoneticPr fontId="0" type="noConversion"/>
  <hyperlinks>
    <hyperlink ref="C18:S18" location="'1.1 Chegadas de Brasil'!A1" display="1.1 - Chegadas de turistas ao Brasil, por vias de acesso, segundo Continentes e países de residência permanente - 2009-2010"/>
    <hyperlink ref="C19:S19" location="'1.2 Cheg. Princ Emissores'!A1" display="1.2 - Chegadas de turistas ao Brasil, segundo principais países emissores - 2006-2010"/>
    <hyperlink ref="C20:S20" location="'1.3 Cheg. Brasil Ano '!A1" display="1.3 - Chegadas de turistas ao Brasil, segundo os anos - 1970-2010"/>
    <hyperlink ref="C24:S24" location="'3.1_desemb internacionais'!A1" display="3.1 - Desembarque de passageiros em voos internacionais - variação anual - 2000-2010"/>
    <hyperlink ref="C30:S30" location="'4.1 Agências'!A1" display="4.1 - Agências de turismo cadastradas no Ministério do Turismo, segundo Grandes Regiões e Unidades da Federação - 2009-2010"/>
    <hyperlink ref="C31:S31" location="'4.2 Oferta hoteleira'!A1" display="4.2 - Oferta hoteleira, cadastrada no Ministério do Turismo, segundo Grandes Regiões e Unidades da Federação - 2009-2010"/>
    <hyperlink ref="C32:S32" location="'4.3 Acampamentos turístico'!A1" display="4.3 - Acampamentos turísticos cadastrados no Ministério do Turismo, segundo Grandes Regiões e Unidades da Federação - 2009-2010"/>
    <hyperlink ref="C33:S33" location="'4.4.Restaur bares e similares'!A1" display="4.4 - Restaurantes, bares e similares cadastrados no Ministério do Turismo, segundo Grandes Regiões e Unidades da Federação - 2009-2010"/>
    <hyperlink ref="C34:S34" location="'4.5 Parq temáticos'!A1" display="4.5 - Parques temáticos cadastrados no Ministério do Turismo, segundo Grandes Regiões e Unidades da Federação - 2009-2010"/>
    <hyperlink ref="C35:S35" location="'4.6 Transport. Turísticas'!A1" display="4.6 - Transportadoras turísticas cadastradas no Ministério do Turismo, segundo Grandes Regiões e Unidades da Federação - 2009-2010"/>
    <hyperlink ref="C36:S36" location="'4.7 Locadora de veículos'!A1" display="4.7 - Locadoras de veículos cadastradas no Ministério do Turismo, segundo Grandes Regiões e Unidades da Federação - 2009-2010"/>
    <hyperlink ref="C37:S37" location="'4.8 Organ. Eventos'!A1" display="4.8 - Organizadoras de eventos (congressos, convenções e congêneres) cadastradas no Ministério do Turismo, segundo Grandes Regiões e UF - 2009-2010"/>
    <hyperlink ref="C38:S38" location="'4.9 Prest. Serv. Infra eventos'!A1" display="4.9 - Prestadoras de serviços de infraestrutura para eventos, cadastradas no Ministério do Turismo, segundo Grandes Regiões e UF - 2009-2010"/>
    <hyperlink ref="C44:S44" location="'Resultado Econ 6.1'!A1" display="6.1 Conta turismo do Brasil - 2000-2010"/>
    <hyperlink ref="C19:U19" location="'3.2 Cheg. Princ Emissores'!A1" tooltip="1.2 - Chegadas de turistas ao Brasil, segundo principais países emissores - 2008-2012" display="'3.2 Cheg. Princ Emissores'!A1"/>
    <hyperlink ref="C20:U20" location="'3.3 Cheg. Brasil Ano '!A1" tooltip="1.3 - Chegadas de turistas ao Brasil, segundo os anos - 1970-2012" display="'3.3 Cheg. Brasil Ano '!A1"/>
    <hyperlink ref="C24:U24" location="'4.1_Desesmbarque Internacional'!A1" tooltip="3.1 - Desembarques de passageiros em voos internacionais - variação anual - 2000-2012" display="'4.1_Desesmbarque Internacional'!A1"/>
    <hyperlink ref="C30:U30" location="'5.1 Agências'!A1" tooltip="4.1 - Agências de turismo cadastradas no Ministério do Turismo, segundo Grandes Regiões e Unidades da Federação - 2011-2012" display="'5.1 Agências'!A1"/>
    <hyperlink ref="C31:U31" location="'5.2 Oferta hoteleira'!A1" tooltip="4.2 - Oferta hoteleira, cadastrada no Ministério do Turismo, segundo Grandes Regiões e Unidades da Federação - 2011-2012" display="'5.2 Oferta hoteleira'!A1"/>
    <hyperlink ref="C32:U32" location="'5.3 Acampamentos turístico'!A1" tooltip="4.3 - Acampamentos turísticos cadastrados no Ministério do Turismo, segundo Grandes Regiões e Unidades da Federação - 2011-2012" display="'5.3 Acampamentos turístico'!A1"/>
    <hyperlink ref="C33:U33" location="'5.4.Restaur bares e similares'!A1" tooltip="4.4 - Restaurantes, bares e similares cadastrados no Ministério do Turismo, segundo Grandes Regiões e Unidades da Federação - 2011-2012" display="'5.4.Restaur bares e similares'!A1"/>
    <hyperlink ref="C34:U34" location="'5.5 Parq temáticos'!A1" tooltip="4.5 - Parques temáticos cadastrados no Ministério do Turismo, segundo Grandes Regiões e Unidades da Federação - 2011-2012" display="'5.5 Parq temáticos'!A1"/>
    <hyperlink ref="C35:U35" location="'5.6 Transport. Turísticas'!A1" tooltip="4.6 - Transportadoras turísticas cadastradas no Ministério do Turismo, segundo Grandes Regiões e Unidades da Federação - 2011-2012" display="'5.6 Transport. Turísticas'!A1"/>
    <hyperlink ref="C36:U36" location="'5.7 Locadora de veículos'!A1" tooltip="4.7 - Locadoras de veículos cadastradas no Ministério do Turismo, segundo Grandes Regiões e Unidades da Federação - 2011-2012" display="'5.7 Locadora de veículos'!A1"/>
    <hyperlink ref="C37:U37" location="'4.8 Organ. Eventos'!B1" tooltip="4.8 - Organizadoras de eventos (congressos, convenções e congêneres) cadastradas no Ministério do Turismo, segundo Grandes Regiões e UF - 2011-2012" display="4.8 - Organizadoras de eventos (congressos, convenções e congêneres) cadastradas no Ministério do Turismo, segundo Grandes Regiões e UF - 2011-2012"/>
    <hyperlink ref="C38:U38" location="'4.9 Prest. Serv. Infra eventos'!B1" tooltip="4.9 - Prestadoras de serviços de infraestrutura para eventos, cadastradas no Ministério do Turismo, segundo Grandes Regiões e UF - 2011-2012" display="4.9 - Prestadoras de serviços de infraestrutura para eventos, cadastradas no Ministério do Turismo, segundo Grandes Regiões e UF - 2011-2012"/>
    <hyperlink ref="C44:U44" location="'6.1 - Conta Turismo'!B1" tooltip="6.1 - Conta turismo do Brasil - 2000-2012" display="6.1 - Conta turismo do Brasil - 2000-2013"/>
    <hyperlink ref="C11:U11" location="'2.1_Receita Região'!D1" tooltip="2.1 - Receita cambial turística por regiões e sub-regiões - 2007-2012" display="'2.1_Receita Região'!D1"/>
    <hyperlink ref="C12:U12" location="'2.2_receita mundo'!E1" tooltip="2.2 - Receita cambial turística: Mundo, América do Sul e Brasil - 2000-2012" display="2.2 - Receita cambial turística: Mundo, América do Sul e Brasil - 2000-2012"/>
    <hyperlink ref="C13:U13" location="'2.3_participação receita'!F1" tooltip="2.3 - Comparativo da receita cambial turística: Mundo, América do Sul e Brasil - 2000-2012" display="2.3 - Comparativo da receita cambial turística: Mundo, América do Sul e Brasil - 2000-2012"/>
    <hyperlink ref="C14:U14" location="'2.4_Ranking receita'!E1" tooltip="2.4 - Receita cambial turística dos principais países receptores de turistas - 2007-2012" display="2.4 - Receita cambial turística dos principais países receptores de turistas - 2007-2012"/>
    <hyperlink ref="C5:U5" location="'1.1_Chegadas Região '!E1" tooltip="1.1 - Chegadas de turistas internacionais no mundo por regiões e sub-regiões - 2007-2012" display="1.1 - Chegadas de turistas internacionais no mundo por regiões e sub-regiões - 2007-2012"/>
    <hyperlink ref="C6:U6" location="'1.2_Cheg Mundo America Brasil'!F1" tooltip="1.2 - Chegadas de turistas internacionais: Mundo, América do Sul e Brasil - 2000-2012" display="1.2 - Chegadas de turistas internacionais: Mundo, América do Sul e Brasil - 2000-2012"/>
    <hyperlink ref="C7:U7" location="'1.3_Participação turistas'!F1" tooltip="1.3 - Comparativo de chegadas de turistas internacionais: Mundo, América do Sul e Brasil - 2000-2012" display="1.3 - Comparativo de chegadas de turistas internacionais: Mundo, América do Sul e Brasil - 2000-2012"/>
    <hyperlink ref="C8:U8" location="'1.4_Rank paises'!E1" tooltip="1.4 - Principais países receptores de turistas internacionais - 2007-2012" display="1.4 - Principais países receptores de turistas internacionais - 2007-2012"/>
    <hyperlink ref="C41:S41" location="'4.1 Agências'!A1" display="4.1 - Agências de turismo cadastradas no Ministério do Turismo, segundo Grandes Regiões e Unidades da Federação - 2009-2010"/>
    <hyperlink ref="C41:U41" location="'6.1_Locad. automóveis'!A1" tooltip="5.1 - Indicadores de desempenho - ABLA - 2000-2012" display="'6.1_Locad. automóveis'!A1"/>
    <hyperlink ref="B4:S4" location="'1.Fluxo Receptivo Intern'!A1" tooltip="Fluxo receptivo internacional mundial" display="1. Fluxo receptivo internacional mundial"/>
    <hyperlink ref="B10:S10" location="'2.Receita cambial gerada'!A1" tooltip="Receita cambial gerada pelo turismo mundial" display="2. Receita cambial gerada pelo turismo mundial"/>
    <hyperlink ref="B17:S17" location="'3. Chegadas turistas ao Brasil'!A1" tooltip="Chegadas de turistas ao Brasil" display="3 - Chegadas de turistas ao Brasil"/>
    <hyperlink ref="B23:S23" location="'4.Movimento de passageiros'!A1" tooltip="Movimento de passageiros nos aeroportos do Brasil" display="4. Movimento de passageiros nos aeroportos do Brasil"/>
    <hyperlink ref="B29:S29" location="'5.Equip Prest de serv turístico'!A1" tooltip="Equipamentos, prestadores de serviços turísticos e profissionais da área de turismo cadastrados no Ministério do Turismo" display="5 - Equipamentos, prestadores de serviços turísticos e profissionais da área de turismo cadastrados no Ministério do Turismo"/>
    <hyperlink ref="B40:S40" location="'6.Locad de Automóveis'!A1" tooltip="Locação de autovóveis" display="6 - Locação de autovóveis"/>
    <hyperlink ref="B43:S43" location="'7. Resultado Econômicos'!A1" tooltip="Resultados econômicos e investimentos em turismo no Brasil" display="7 - Resultados econômicos e investimentos em turismo no Brasil"/>
    <hyperlink ref="C18:U18" location="'3.1 Chegadas de Brasil'!J1" tooltip="1.1 - Chegadas de turistas ao Brasil, por vias de acesso, segundo Continentes e países de residência permanente - 2011-2012" display="'3.1 Chegadas de Brasil'!J1"/>
    <hyperlink ref="C27:U27" location="'4.4_desemb nacionais_mensal'!A1" display="'4.4_desemb nacionais_mensal'!A1"/>
    <hyperlink ref="C26:U26" location="'4.3 Desemb Nacional'!A1" display="'4.3 Desemb Nacional'!A1"/>
    <hyperlink ref="C25:U25" location="'4.2 Des. Internacional mensal'!A1" display="'4.2 Des. Internacional mensal'!A1"/>
    <hyperlink ref="C27:S27" location="'3.4_desemb nacionais_mensal'!A1" display="3.4 - Desembarques de passageiros em voos nacionais, segundo os meses - 2009-2010"/>
    <hyperlink ref="C26:S26" location="'3.3_desemb nacionais'!A1" display="3.3 - Desembarque de passageiros em voos nacionais - variação anual - 2000-2010"/>
    <hyperlink ref="C25:S25" location="'3.2_desemb internac_mensal'!Area_de_impressao" display="3.2 - Desembarque de passageiros em voos internacionais, segundo os meses - 2009-2010"/>
    <hyperlink ref="C37:W37" location="'5.8 Organ. Eventos'!A1" tooltip="4.8 - Organizadoras de eventos (congressos, convenções e congêneres) cadastradas no Ministério do Turismo, segundo Grandes Regiões e UF - 2011-2012" display="'5.8 Organ. Eventos'!A1"/>
    <hyperlink ref="C38:W38" location="'5.9 Prest. Serv. Infra eventos'!A1" tooltip="4.9 - Prestadoras de serviços de infraestrutura para eventos, cadastradas no Ministério do Turismo, segundo Grandes Regiões e UF - 2011-2012" display="'5.9 Prest. Serv. Infra eventos'!A1"/>
    <hyperlink ref="C44:W44" location="'7.1 - Conta Turismo'!A1" tooltip="6.1 - Conta turismo do Brasil - 2000-2012" display="'7.1 - Conta Turismo'!A1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43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rgb="FF92D050"/>
  </sheetPr>
  <dimension ref="A1:R28"/>
  <sheetViews>
    <sheetView showGridLines="0" tabSelected="1" zoomScale="85" zoomScaleNormal="85" zoomScaleSheetLayoutView="70" workbookViewId="0">
      <selection activeCell="E59" sqref="E59"/>
    </sheetView>
  </sheetViews>
  <sheetFormatPr defaultColWidth="13.140625" defaultRowHeight="24" customHeight="1" x14ac:dyDescent="0.2"/>
  <cols>
    <col min="1" max="1" width="28.7109375" style="5" customWidth="1"/>
    <col min="2" max="7" width="24.7109375" style="5" customWidth="1"/>
    <col min="8" max="8" width="15.28515625" style="4" customWidth="1"/>
    <col min="9" max="9" width="15.28515625" style="5" customWidth="1"/>
    <col min="10" max="16384" width="13.140625" style="5"/>
  </cols>
  <sheetData>
    <row r="1" spans="1:18" ht="20.100000000000001" customHeight="1" x14ac:dyDescent="0.2">
      <c r="F1" s="531" t="s">
        <v>177</v>
      </c>
      <c r="G1" s="531"/>
    </row>
    <row r="2" spans="1:18" s="99" customFormat="1" ht="45" customHeight="1" x14ac:dyDescent="0.2">
      <c r="A2" s="98" t="s">
        <v>40</v>
      </c>
      <c r="E2" s="100"/>
      <c r="H2" s="100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310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313</v>
      </c>
      <c r="B4" s="104"/>
      <c r="C4" s="104"/>
      <c r="D4" s="104"/>
      <c r="E4" s="104"/>
    </row>
    <row r="5" spans="1:18" ht="24.95" customHeight="1" x14ac:dyDescent="0.2">
      <c r="A5" s="560" t="s">
        <v>0</v>
      </c>
      <c r="B5" s="571" t="s">
        <v>48</v>
      </c>
      <c r="C5" s="571"/>
      <c r="D5" s="571"/>
      <c r="E5" s="571"/>
      <c r="F5" s="571"/>
      <c r="G5" s="572"/>
      <c r="H5" s="82"/>
      <c r="I5" s="82"/>
    </row>
    <row r="6" spans="1:18" ht="24.95" customHeight="1" x14ac:dyDescent="0.2">
      <c r="A6" s="561"/>
      <c r="B6" s="171" t="s">
        <v>1</v>
      </c>
      <c r="C6" s="171" t="s">
        <v>52</v>
      </c>
      <c r="D6" s="171" t="s">
        <v>156</v>
      </c>
      <c r="E6" s="171" t="s">
        <v>52</v>
      </c>
      <c r="F6" s="171" t="s">
        <v>159</v>
      </c>
      <c r="G6" s="172" t="s">
        <v>52</v>
      </c>
    </row>
    <row r="7" spans="1:18" ht="24.95" customHeight="1" x14ac:dyDescent="0.2">
      <c r="A7" s="166">
        <v>2000</v>
      </c>
      <c r="B7" s="173">
        <v>28971320.999999966</v>
      </c>
      <c r="C7" s="174">
        <v>0</v>
      </c>
      <c r="D7" s="168">
        <v>26934288.999999989</v>
      </c>
      <c r="E7" s="167">
        <v>0</v>
      </c>
      <c r="F7" s="177">
        <v>2037032</v>
      </c>
      <c r="G7" s="178">
        <v>0</v>
      </c>
    </row>
    <row r="8" spans="1:18" ht="24.95" customHeight="1" x14ac:dyDescent="0.2">
      <c r="A8" s="166">
        <v>2001</v>
      </c>
      <c r="B8" s="173">
        <v>32615896.000000015</v>
      </c>
      <c r="C8" s="174">
        <f t="shared" ref="C8:C17" si="0">SUM(B8/B7-1)*100</f>
        <v>12.579940693764202</v>
      </c>
      <c r="D8" s="168">
        <v>30071216</v>
      </c>
      <c r="E8" s="167">
        <f t="shared" ref="E8:E13" si="1">SUM(D8/D7-1)*100</f>
        <v>11.646592935867028</v>
      </c>
      <c r="F8" s="177">
        <v>2544680</v>
      </c>
      <c r="G8" s="178">
        <f t="shared" ref="G8:G17" si="2">SUM(F8/F7-1)*100</f>
        <v>24.920963440927778</v>
      </c>
    </row>
    <row r="9" spans="1:18" ht="24.95" customHeight="1" x14ac:dyDescent="0.2">
      <c r="A9" s="166">
        <v>2002</v>
      </c>
      <c r="B9" s="173">
        <v>32945283.999999981</v>
      </c>
      <c r="C9" s="174">
        <f t="shared" si="0"/>
        <v>1.009900203262748</v>
      </c>
      <c r="D9" s="168">
        <v>30250808.000000007</v>
      </c>
      <c r="E9" s="167">
        <f t="shared" si="1"/>
        <v>0.59722227395129224</v>
      </c>
      <c r="F9" s="177">
        <v>2694476.0000000005</v>
      </c>
      <c r="G9" s="178">
        <f t="shared" si="2"/>
        <v>5.8866340757973701</v>
      </c>
    </row>
    <row r="10" spans="1:18" ht="24.95" customHeight="1" x14ac:dyDescent="0.2">
      <c r="A10" s="166">
        <v>2003</v>
      </c>
      <c r="B10" s="173">
        <v>30742036.999999989</v>
      </c>
      <c r="C10" s="174">
        <f t="shared" si="0"/>
        <v>-6.6875944975918085</v>
      </c>
      <c r="D10" s="168">
        <v>28534658.000000034</v>
      </c>
      <c r="E10" s="167">
        <f t="shared" si="1"/>
        <v>-5.6730716085334754</v>
      </c>
      <c r="F10" s="177">
        <v>2207379.0000000005</v>
      </c>
      <c r="G10" s="178">
        <f t="shared" si="2"/>
        <v>-18.077615091023258</v>
      </c>
    </row>
    <row r="11" spans="1:18" ht="24.95" customHeight="1" x14ac:dyDescent="0.2">
      <c r="A11" s="166">
        <v>2004</v>
      </c>
      <c r="B11" s="173">
        <v>36554525.00000003</v>
      </c>
      <c r="C11" s="174">
        <f t="shared" si="0"/>
        <v>18.907296221132142</v>
      </c>
      <c r="D11" s="168">
        <v>33727311.999999911</v>
      </c>
      <c r="E11" s="167">
        <f t="shared" si="1"/>
        <v>18.197708905429579</v>
      </c>
      <c r="F11" s="177">
        <v>2827212.9999999995</v>
      </c>
      <c r="G11" s="178">
        <f t="shared" si="2"/>
        <v>28.080089554172559</v>
      </c>
    </row>
    <row r="12" spans="1:18" ht="24.95" customHeight="1" x14ac:dyDescent="0.2">
      <c r="A12" s="166">
        <v>2005</v>
      </c>
      <c r="B12" s="173">
        <v>43095827.99999997</v>
      </c>
      <c r="C12" s="174">
        <f t="shared" si="0"/>
        <v>17.894646422022809</v>
      </c>
      <c r="D12" s="168">
        <v>39877656.000000015</v>
      </c>
      <c r="E12" s="167">
        <f t="shared" si="1"/>
        <v>18.235500060011066</v>
      </c>
      <c r="F12" s="177">
        <v>3218172.0000000014</v>
      </c>
      <c r="G12" s="178">
        <f t="shared" si="2"/>
        <v>13.828423963811787</v>
      </c>
    </row>
    <row r="13" spans="1:18" ht="24.95" customHeight="1" x14ac:dyDescent="0.2">
      <c r="A13" s="166">
        <v>2006</v>
      </c>
      <c r="B13" s="173">
        <v>46345828.000000015</v>
      </c>
      <c r="C13" s="174">
        <f t="shared" si="0"/>
        <v>7.5413332353193141</v>
      </c>
      <c r="D13" s="168">
        <v>43618631.99999994</v>
      </c>
      <c r="E13" s="167">
        <f t="shared" si="1"/>
        <v>9.3811331338028658</v>
      </c>
      <c r="F13" s="177">
        <v>2727195.9999999995</v>
      </c>
      <c r="G13" s="178">
        <f t="shared" si="2"/>
        <v>-15.256362929016898</v>
      </c>
    </row>
    <row r="14" spans="1:18" ht="24.95" customHeight="1" x14ac:dyDescent="0.2">
      <c r="A14" s="166">
        <v>2007</v>
      </c>
      <c r="B14" s="173">
        <v>50002469.000000067</v>
      </c>
      <c r="C14" s="174">
        <f t="shared" si="0"/>
        <v>7.8899032724154772</v>
      </c>
      <c r="D14" s="168">
        <v>47549517.999999978</v>
      </c>
      <c r="E14" s="167">
        <f t="shared" ref="E14:E20" si="3">SUM(D14/D13-1)*100</f>
        <v>9.0119424194689213</v>
      </c>
      <c r="F14" s="177">
        <v>2452951.0000000009</v>
      </c>
      <c r="G14" s="178">
        <f t="shared" si="2"/>
        <v>-10.055932906912401</v>
      </c>
    </row>
    <row r="15" spans="1:18" ht="24.95" customHeight="1" x14ac:dyDescent="0.2">
      <c r="A15" s="166">
        <v>2008</v>
      </c>
      <c r="B15" s="173">
        <v>48702481.999999963</v>
      </c>
      <c r="C15" s="174">
        <f t="shared" si="0"/>
        <v>-2.5998456196235087</v>
      </c>
      <c r="D15" s="168">
        <v>46583326</v>
      </c>
      <c r="E15" s="167">
        <f t="shared" si="3"/>
        <v>-2.0319701242817567</v>
      </c>
      <c r="F15" s="177">
        <v>2119156.0000000009</v>
      </c>
      <c r="G15" s="178">
        <f t="shared" si="2"/>
        <v>-13.607895143441507</v>
      </c>
    </row>
    <row r="16" spans="1:18" ht="24.95" customHeight="1" x14ac:dyDescent="0.2">
      <c r="A16" s="166">
        <v>2009</v>
      </c>
      <c r="B16" s="173">
        <v>56024143.99999997</v>
      </c>
      <c r="C16" s="174">
        <f t="shared" si="0"/>
        <v>15.033447371327014</v>
      </c>
      <c r="D16" s="168">
        <v>53915986.999999993</v>
      </c>
      <c r="E16" s="167">
        <f t="shared" si="3"/>
        <v>15.740956324157684</v>
      </c>
      <c r="F16" s="177">
        <v>2108157.0000000009</v>
      </c>
      <c r="G16" s="178">
        <f t="shared" si="2"/>
        <v>-0.51902738637457091</v>
      </c>
    </row>
    <row r="17" spans="1:7" ht="24.95" customHeight="1" x14ac:dyDescent="0.2">
      <c r="A17" s="166">
        <v>2010</v>
      </c>
      <c r="B17" s="173">
        <v>68258268.000000075</v>
      </c>
      <c r="C17" s="174">
        <f t="shared" si="0"/>
        <v>21.837235032096359</v>
      </c>
      <c r="D17" s="168">
        <v>65949270.000000022</v>
      </c>
      <c r="E17" s="167">
        <f t="shared" si="3"/>
        <v>22.318580572400592</v>
      </c>
      <c r="F17" s="177">
        <v>2308998.0000000014</v>
      </c>
      <c r="G17" s="178">
        <f t="shared" si="2"/>
        <v>9.5268521272372286</v>
      </c>
    </row>
    <row r="18" spans="1:7" ht="24.95" customHeight="1" x14ac:dyDescent="0.2">
      <c r="A18" s="166">
        <v>2011</v>
      </c>
      <c r="B18" s="173">
        <v>79244255.999999925</v>
      </c>
      <c r="C18" s="174">
        <f>SUM(B18/B17-1)*100</f>
        <v>16.094735951987293</v>
      </c>
      <c r="D18" s="168">
        <v>77083903.99999997</v>
      </c>
      <c r="E18" s="167">
        <f t="shared" si="3"/>
        <v>16.883634951531601</v>
      </c>
      <c r="F18" s="177">
        <v>2160351.9999999995</v>
      </c>
      <c r="G18" s="178">
        <f>SUM(F18/F17-1)*100</f>
        <v>-6.4376842249322719</v>
      </c>
    </row>
    <row r="19" spans="1:7" ht="24.95" customHeight="1" x14ac:dyDescent="0.2">
      <c r="A19" s="166">
        <v>2012</v>
      </c>
      <c r="B19" s="173">
        <v>85471709.99999997</v>
      </c>
      <c r="C19" s="174">
        <f>SUM(B19/B18-1)*100</f>
        <v>7.8585557040248499</v>
      </c>
      <c r="D19" s="168">
        <v>83203073.999999955</v>
      </c>
      <c r="E19" s="167">
        <f t="shared" si="3"/>
        <v>7.93832393335967</v>
      </c>
      <c r="F19" s="177">
        <v>2268636.0000000028</v>
      </c>
      <c r="G19" s="178">
        <f>SUM(F19/F18-1)*100</f>
        <v>5.0123313237844247</v>
      </c>
    </row>
    <row r="20" spans="1:7" ht="24.95" customHeight="1" x14ac:dyDescent="0.2">
      <c r="A20" s="166">
        <v>2013</v>
      </c>
      <c r="B20" s="173">
        <v>88943788.999999985</v>
      </c>
      <c r="C20" s="174">
        <f>SUM(B20/B19-1)*100</f>
        <v>4.0622552187150829</v>
      </c>
      <c r="D20" s="168">
        <v>86097998</v>
      </c>
      <c r="E20" s="167">
        <f t="shared" si="3"/>
        <v>3.4793474096883159</v>
      </c>
      <c r="F20" s="177">
        <v>2845790.9999999986</v>
      </c>
      <c r="G20" s="178">
        <f>SUM(F20/F19-1)*100</f>
        <v>25.440617181425097</v>
      </c>
    </row>
    <row r="21" spans="1:7" ht="24.95" customHeight="1" x14ac:dyDescent="0.2">
      <c r="A21" s="166">
        <v>2014</v>
      </c>
      <c r="B21" s="173">
        <v>94741258</v>
      </c>
      <c r="C21" s="174">
        <f t="shared" ref="C21:C23" si="4">SUM(B21/B20-1)*100</f>
        <v>6.5181268587512164</v>
      </c>
      <c r="D21" s="168">
        <v>91257750.99999997</v>
      </c>
      <c r="E21" s="167">
        <v>5.9928838298887843</v>
      </c>
      <c r="F21" s="177">
        <v>3483507.0000000047</v>
      </c>
      <c r="G21" s="178">
        <f t="shared" ref="G21:G24" si="5">SUM(F21/F20-1)*100</f>
        <v>22.409094694586006</v>
      </c>
    </row>
    <row r="22" spans="1:7" ht="24.95" customHeight="1" x14ac:dyDescent="0.2">
      <c r="A22" s="166">
        <v>2015</v>
      </c>
      <c r="B22" s="173">
        <v>94453798</v>
      </c>
      <c r="C22" s="174">
        <f t="shared" si="4"/>
        <v>-0.30341585711264329</v>
      </c>
      <c r="D22" s="168">
        <v>91139119</v>
      </c>
      <c r="E22" s="167">
        <v>-0.12999662899864095</v>
      </c>
      <c r="F22" s="177">
        <v>3314679</v>
      </c>
      <c r="G22" s="178">
        <f t="shared" si="5"/>
        <v>-4.8464952130139132</v>
      </c>
    </row>
    <row r="23" spans="1:7" ht="24.95" customHeight="1" x14ac:dyDescent="0.2">
      <c r="A23" s="166">
        <v>2016</v>
      </c>
      <c r="B23" s="173">
        <v>90276456.000000015</v>
      </c>
      <c r="C23" s="174">
        <f t="shared" si="4"/>
        <v>-4.4226299931316548</v>
      </c>
      <c r="D23" s="168">
        <v>86965487.000000015</v>
      </c>
      <c r="E23" s="167">
        <f>SUM(D23/D22-1)*100</f>
        <v>-4.579407883018904</v>
      </c>
      <c r="F23" s="177">
        <v>3310969.0000000005</v>
      </c>
      <c r="G23" s="178">
        <f t="shared" si="5"/>
        <v>-0.11192637356436386</v>
      </c>
    </row>
    <row r="24" spans="1:7" ht="24.95" customHeight="1" x14ac:dyDescent="0.2">
      <c r="A24" s="166">
        <v>2017</v>
      </c>
      <c r="B24" s="173">
        <v>92144118.00000003</v>
      </c>
      <c r="C24" s="174">
        <f>SUM(B24/B23-1)*100</f>
        <v>2.068825120915263</v>
      </c>
      <c r="D24" s="168">
        <v>88401169</v>
      </c>
      <c r="E24" s="167">
        <f>SUM(D24/D23-1)*100</f>
        <v>1.6508640950863462</v>
      </c>
      <c r="F24" s="177">
        <v>3742948.9999999995</v>
      </c>
      <c r="G24" s="178">
        <f t="shared" si="5"/>
        <v>13.04693580640588</v>
      </c>
    </row>
    <row r="25" spans="1:7" ht="24.95" customHeight="1" thickBot="1" x14ac:dyDescent="0.25">
      <c r="A25" s="169">
        <v>2018</v>
      </c>
      <c r="B25" s="175">
        <v>95517063</v>
      </c>
      <c r="C25" s="176">
        <f>SUM(B25/B24-1)*100</f>
        <v>3.6605103757137991</v>
      </c>
      <c r="D25" s="170">
        <v>93017628</v>
      </c>
      <c r="E25" s="470">
        <f>SUM(D25/D24-1)*100</f>
        <v>5.2221696299061371</v>
      </c>
      <c r="F25" s="179">
        <v>2499435</v>
      </c>
      <c r="G25" s="180">
        <f>SUM(F25/F24-1)*100</f>
        <v>-33.22284113408972</v>
      </c>
    </row>
    <row r="26" spans="1:7" s="119" customFormat="1" ht="15" customHeight="1" x14ac:dyDescent="0.2">
      <c r="A26" s="117" t="s">
        <v>257</v>
      </c>
      <c r="B26" s="117"/>
      <c r="C26" s="117"/>
      <c r="D26" s="117"/>
      <c r="E26" s="117"/>
      <c r="F26" s="117"/>
      <c r="G26" s="118"/>
    </row>
    <row r="27" spans="1:7" s="119" customFormat="1" ht="15" customHeight="1" x14ac:dyDescent="0.2">
      <c r="A27" s="117" t="s">
        <v>231</v>
      </c>
      <c r="B27" s="117"/>
      <c r="C27" s="117"/>
      <c r="D27" s="117"/>
      <c r="E27" s="117"/>
      <c r="F27" s="117"/>
      <c r="G27" s="118"/>
    </row>
    <row r="28" spans="1:7" s="119" customFormat="1" ht="15" customHeight="1" x14ac:dyDescent="0.2">
      <c r="A28" s="117" t="s">
        <v>258</v>
      </c>
      <c r="B28" s="117"/>
      <c r="C28" s="117"/>
      <c r="D28" s="120"/>
      <c r="E28" s="120"/>
      <c r="F28" s="117"/>
      <c r="G28" s="118"/>
    </row>
  </sheetData>
  <mergeCells count="5">
    <mergeCell ref="B5:G5"/>
    <mergeCell ref="A5:A6"/>
    <mergeCell ref="J2:K2"/>
    <mergeCell ref="O2:P2"/>
    <mergeCell ref="F1:G1"/>
  </mergeCells>
  <phoneticPr fontId="0" type="noConversion"/>
  <hyperlinks>
    <hyperlink ref="F1" location="Sumário!A1" display="Sumário"/>
    <hyperlink ref="F1:G1" location="Sumário!C28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tabColor rgb="FF92D050"/>
  </sheetPr>
  <dimension ref="A1:R23"/>
  <sheetViews>
    <sheetView showGridLines="0" tabSelected="1" zoomScaleNormal="100" zoomScaleSheetLayoutView="85" workbookViewId="0">
      <selection activeCell="E59" sqref="E59"/>
    </sheetView>
  </sheetViews>
  <sheetFormatPr defaultColWidth="13.7109375" defaultRowHeight="24" customHeight="1" x14ac:dyDescent="0.2"/>
  <cols>
    <col min="1" max="1" width="29.7109375" style="5" customWidth="1"/>
    <col min="2" max="8" width="21" style="5" customWidth="1"/>
    <col min="9" max="9" width="13.7109375" style="4"/>
    <col min="10" max="16384" width="13.7109375" style="5"/>
  </cols>
  <sheetData>
    <row r="1" spans="1:18" ht="20.100000000000001" customHeight="1" x14ac:dyDescent="0.2">
      <c r="G1" s="531" t="s">
        <v>177</v>
      </c>
      <c r="H1" s="531"/>
    </row>
    <row r="2" spans="1:18" s="99" customFormat="1" ht="45" customHeight="1" x14ac:dyDescent="0.2">
      <c r="A2" s="98" t="s">
        <v>40</v>
      </c>
      <c r="E2" s="100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310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314</v>
      </c>
      <c r="B4" s="104"/>
      <c r="C4" s="104"/>
      <c r="D4" s="104"/>
      <c r="E4" s="104"/>
    </row>
    <row r="5" spans="1:18" ht="24" customHeight="1" x14ac:dyDescent="0.2">
      <c r="A5" s="564" t="s">
        <v>2</v>
      </c>
      <c r="B5" s="562" t="s">
        <v>48</v>
      </c>
      <c r="C5" s="562"/>
      <c r="D5" s="562"/>
      <c r="E5" s="562"/>
      <c r="F5" s="562"/>
      <c r="G5" s="562"/>
      <c r="H5" s="563"/>
    </row>
    <row r="6" spans="1:18" ht="24" customHeight="1" x14ac:dyDescent="0.2">
      <c r="A6" s="565"/>
      <c r="B6" s="573">
        <v>2017</v>
      </c>
      <c r="C6" s="573"/>
      <c r="D6" s="573"/>
      <c r="E6" s="573">
        <v>2018</v>
      </c>
      <c r="F6" s="573"/>
      <c r="G6" s="573"/>
      <c r="H6" s="570" t="str">
        <f>"Variação % - "&amp;E6&amp;"/"&amp;B6</f>
        <v>Variação % - 2018/2017</v>
      </c>
    </row>
    <row r="7" spans="1:18" ht="33.75" customHeight="1" x14ac:dyDescent="0.2">
      <c r="A7" s="565"/>
      <c r="B7" s="258" t="s">
        <v>1</v>
      </c>
      <c r="C7" s="171" t="s">
        <v>156</v>
      </c>
      <c r="D7" s="171" t="s">
        <v>159</v>
      </c>
      <c r="E7" s="258" t="s">
        <v>1</v>
      </c>
      <c r="F7" s="171" t="s">
        <v>156</v>
      </c>
      <c r="G7" s="171" t="s">
        <v>159</v>
      </c>
      <c r="H7" s="570"/>
    </row>
    <row r="8" spans="1:18" ht="24.95" customHeight="1" x14ac:dyDescent="0.2">
      <c r="A8" s="506" t="s">
        <v>5</v>
      </c>
      <c r="B8" s="507">
        <f>SUM(B9:B20)</f>
        <v>92144118.00000003</v>
      </c>
      <c r="C8" s="507">
        <f t="shared" ref="C8:G8" si="0">SUM(C9:C20)</f>
        <v>88401169</v>
      </c>
      <c r="D8" s="507">
        <f t="shared" si="0"/>
        <v>3742948.9999999995</v>
      </c>
      <c r="E8" s="507">
        <f t="shared" si="0"/>
        <v>95517063</v>
      </c>
      <c r="F8" s="507">
        <f t="shared" si="0"/>
        <v>93017628</v>
      </c>
      <c r="G8" s="507">
        <f t="shared" si="0"/>
        <v>2499435</v>
      </c>
      <c r="H8" s="305">
        <f t="shared" ref="H8:H20" si="1">SUM(E8/B8-1)*100</f>
        <v>3.6605103757137991</v>
      </c>
    </row>
    <row r="9" spans="1:18" ht="24.95" customHeight="1" x14ac:dyDescent="0.2">
      <c r="A9" s="183" t="s">
        <v>13</v>
      </c>
      <c r="B9" s="173">
        <v>8662063</v>
      </c>
      <c r="C9" s="177">
        <v>7988933.0000000037</v>
      </c>
      <c r="D9" s="177">
        <v>673129.99999999977</v>
      </c>
      <c r="E9" s="235">
        <v>8862110.9999999963</v>
      </c>
      <c r="F9" s="168">
        <v>8407540.0000000019</v>
      </c>
      <c r="G9" s="168">
        <v>454571</v>
      </c>
      <c r="H9" s="178">
        <f t="shared" si="1"/>
        <v>2.3094729281003312</v>
      </c>
    </row>
    <row r="10" spans="1:18" ht="24.95" customHeight="1" x14ac:dyDescent="0.2">
      <c r="A10" s="183" t="s">
        <v>14</v>
      </c>
      <c r="B10" s="173">
        <v>6723657</v>
      </c>
      <c r="C10" s="177">
        <v>6473558.0000000019</v>
      </c>
      <c r="D10" s="177">
        <v>250098.99999999983</v>
      </c>
      <c r="E10" s="235">
        <v>7003097.0000000019</v>
      </c>
      <c r="F10" s="168">
        <v>6695140.0000000028</v>
      </c>
      <c r="G10" s="168">
        <v>307956.99999999994</v>
      </c>
      <c r="H10" s="178">
        <f t="shared" si="1"/>
        <v>4.1560716140041309</v>
      </c>
    </row>
    <row r="11" spans="1:18" ht="24.95" customHeight="1" x14ac:dyDescent="0.2">
      <c r="A11" s="183" t="s">
        <v>15</v>
      </c>
      <c r="B11" s="173">
        <v>7561702.0000000028</v>
      </c>
      <c r="C11" s="177">
        <v>7374091</v>
      </c>
      <c r="D11" s="177">
        <v>187610.99999999994</v>
      </c>
      <c r="E11" s="235">
        <v>7626872.9999999991</v>
      </c>
      <c r="F11" s="168">
        <v>7459027.9999999981</v>
      </c>
      <c r="G11" s="168">
        <v>167844.99999999991</v>
      </c>
      <c r="H11" s="178">
        <f t="shared" si="1"/>
        <v>0.8618562328956747</v>
      </c>
    </row>
    <row r="12" spans="1:18" ht="24.95" customHeight="1" x14ac:dyDescent="0.2">
      <c r="A12" s="183" t="s">
        <v>16</v>
      </c>
      <c r="B12" s="173">
        <v>7030349.0000000028</v>
      </c>
      <c r="C12" s="177">
        <v>6899759.0000000047</v>
      </c>
      <c r="D12" s="177">
        <v>130589.99999999994</v>
      </c>
      <c r="E12" s="235">
        <v>7435902.0000000037</v>
      </c>
      <c r="F12" s="168">
        <v>7346418.0000000019</v>
      </c>
      <c r="G12" s="168">
        <v>89484.000000000015</v>
      </c>
      <c r="H12" s="178">
        <f t="shared" si="1"/>
        <v>5.7686040906361979</v>
      </c>
    </row>
    <row r="13" spans="1:18" ht="24.95" customHeight="1" x14ac:dyDescent="0.2">
      <c r="A13" s="183" t="s">
        <v>17</v>
      </c>
      <c r="B13" s="173">
        <v>7222990.0000000009</v>
      </c>
      <c r="C13" s="177">
        <v>7053701.0000000009</v>
      </c>
      <c r="D13" s="177">
        <v>169289</v>
      </c>
      <c r="E13" s="235">
        <v>7457258.0000000037</v>
      </c>
      <c r="F13" s="168">
        <v>7379729.9999999972</v>
      </c>
      <c r="G13" s="168">
        <v>77528.000000000015</v>
      </c>
      <c r="H13" s="178">
        <f t="shared" si="1"/>
        <v>3.2433659744787624</v>
      </c>
    </row>
    <row r="14" spans="1:18" ht="24.95" customHeight="1" x14ac:dyDescent="0.2">
      <c r="A14" s="183" t="s">
        <v>18</v>
      </c>
      <c r="B14" s="173">
        <v>7042956</v>
      </c>
      <c r="C14" s="177">
        <v>6820285</v>
      </c>
      <c r="D14" s="177">
        <v>222670.99999999994</v>
      </c>
      <c r="E14" s="235">
        <v>7313279.0000000037</v>
      </c>
      <c r="F14" s="168">
        <v>7210254.0000000009</v>
      </c>
      <c r="G14" s="168">
        <v>103024.99999999999</v>
      </c>
      <c r="H14" s="178">
        <f t="shared" si="1"/>
        <v>3.8382037315014328</v>
      </c>
    </row>
    <row r="15" spans="1:18" ht="24.95" customHeight="1" x14ac:dyDescent="0.2">
      <c r="A15" s="183" t="s">
        <v>19</v>
      </c>
      <c r="B15" s="173">
        <v>8444878.0000000037</v>
      </c>
      <c r="C15" s="177">
        <v>7767767.0000000009</v>
      </c>
      <c r="D15" s="177">
        <v>677111</v>
      </c>
      <c r="E15" s="235">
        <v>9022959</v>
      </c>
      <c r="F15" s="168">
        <v>8648811.9999999981</v>
      </c>
      <c r="G15" s="168">
        <v>374147.00000000006</v>
      </c>
      <c r="H15" s="178">
        <f t="shared" si="1"/>
        <v>6.8453445982286087</v>
      </c>
    </row>
    <row r="16" spans="1:18" ht="24.95" customHeight="1" x14ac:dyDescent="0.2">
      <c r="A16" s="183" t="s">
        <v>20</v>
      </c>
      <c r="B16" s="173">
        <v>7678636.9999999963</v>
      </c>
      <c r="C16" s="177">
        <v>7364910.0000000009</v>
      </c>
      <c r="D16" s="177">
        <v>313727.00000000006</v>
      </c>
      <c r="E16" s="235">
        <v>8029207.9999999981</v>
      </c>
      <c r="F16" s="168">
        <v>7933580.0000000056</v>
      </c>
      <c r="G16" s="168">
        <v>95627.999999999985</v>
      </c>
      <c r="H16" s="178">
        <f t="shared" si="1"/>
        <v>4.5655368263925133</v>
      </c>
    </row>
    <row r="17" spans="1:8" ht="24.95" customHeight="1" x14ac:dyDescent="0.2">
      <c r="A17" s="183" t="s">
        <v>21</v>
      </c>
      <c r="B17" s="173">
        <v>7646977</v>
      </c>
      <c r="C17" s="177">
        <v>7400892.9999999991</v>
      </c>
      <c r="D17" s="177">
        <v>246083.99999999988</v>
      </c>
      <c r="E17" s="235">
        <v>7783073.0000000009</v>
      </c>
      <c r="F17" s="168">
        <v>7663100.9999999953</v>
      </c>
      <c r="G17" s="168">
        <v>119971.99999999996</v>
      </c>
      <c r="H17" s="178">
        <f t="shared" si="1"/>
        <v>1.7797359662517831</v>
      </c>
    </row>
    <row r="18" spans="1:8" ht="24.95" customHeight="1" x14ac:dyDescent="0.2">
      <c r="A18" s="183" t="s">
        <v>22</v>
      </c>
      <c r="B18" s="173">
        <v>7962334.9999999935</v>
      </c>
      <c r="C18" s="177">
        <v>7698926.9999999935</v>
      </c>
      <c r="D18" s="177">
        <v>263408</v>
      </c>
      <c r="E18" s="235">
        <v>8170771.0000000019</v>
      </c>
      <c r="F18" s="168">
        <v>8023700.0000000019</v>
      </c>
      <c r="G18" s="168">
        <v>147070.99999999991</v>
      </c>
      <c r="H18" s="178">
        <f t="shared" si="1"/>
        <v>2.6177748110322918</v>
      </c>
    </row>
    <row r="19" spans="1:8" ht="24.95" customHeight="1" x14ac:dyDescent="0.2">
      <c r="A19" s="183" t="s">
        <v>23</v>
      </c>
      <c r="B19" s="173">
        <v>7700803.0000000084</v>
      </c>
      <c r="C19" s="177">
        <v>7486523.9999999925</v>
      </c>
      <c r="D19" s="177">
        <v>214278.99999999994</v>
      </c>
      <c r="E19" s="235">
        <v>8043260.0000000009</v>
      </c>
      <c r="F19" s="168">
        <v>7912324.0000000009</v>
      </c>
      <c r="G19" s="168">
        <v>130936.00000000001</v>
      </c>
      <c r="H19" s="178">
        <f t="shared" si="1"/>
        <v>4.447029744820008</v>
      </c>
    </row>
    <row r="20" spans="1:8" ht="24.95" customHeight="1" thickBot="1" x14ac:dyDescent="0.25">
      <c r="A20" s="184" t="s">
        <v>24</v>
      </c>
      <c r="B20" s="175">
        <v>8466771.0000000075</v>
      </c>
      <c r="C20" s="179">
        <v>8071820.9999999972</v>
      </c>
      <c r="D20" s="179">
        <v>394949.99999999983</v>
      </c>
      <c r="E20" s="236">
        <v>8769272.0000000019</v>
      </c>
      <c r="F20" s="170">
        <v>8338000.9999999953</v>
      </c>
      <c r="G20" s="170">
        <v>431271.00000000012</v>
      </c>
      <c r="H20" s="180">
        <f t="shared" si="1"/>
        <v>3.572802429639288</v>
      </c>
    </row>
    <row r="21" spans="1:8" s="119" customFormat="1" ht="15" customHeight="1" x14ac:dyDescent="0.2">
      <c r="A21" s="117" t="s">
        <v>257</v>
      </c>
      <c r="B21" s="117"/>
      <c r="C21" s="117"/>
      <c r="D21" s="117"/>
      <c r="E21" s="117"/>
      <c r="F21" s="117"/>
      <c r="G21" s="118"/>
    </row>
    <row r="22" spans="1:8" s="119" customFormat="1" ht="15" customHeight="1" x14ac:dyDescent="0.2">
      <c r="A22" s="117" t="s">
        <v>231</v>
      </c>
      <c r="B22" s="117"/>
      <c r="C22" s="117"/>
      <c r="D22" s="117"/>
      <c r="E22" s="117"/>
      <c r="F22" s="117"/>
      <c r="G22" s="118"/>
    </row>
    <row r="23" spans="1:8" s="119" customFormat="1" ht="15" customHeight="1" x14ac:dyDescent="0.2">
      <c r="A23" s="117" t="s">
        <v>258</v>
      </c>
      <c r="B23" s="117"/>
      <c r="C23" s="117"/>
      <c r="D23" s="120"/>
      <c r="E23" s="120"/>
      <c r="F23" s="117"/>
      <c r="G23" s="118"/>
    </row>
  </sheetData>
  <mergeCells count="8">
    <mergeCell ref="G1:H1"/>
    <mergeCell ref="J2:K2"/>
    <mergeCell ref="O2:P2"/>
    <mergeCell ref="B6:D6"/>
    <mergeCell ref="A5:A7"/>
    <mergeCell ref="E6:G6"/>
    <mergeCell ref="B5:H5"/>
    <mergeCell ref="H6:H7"/>
  </mergeCells>
  <phoneticPr fontId="0" type="noConversion"/>
  <hyperlinks>
    <hyperlink ref="G1" location="Sumário!A1" display="Sumário"/>
    <hyperlink ref="G1:H1" location="Sumário!C29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>
    <tabColor rgb="FF00B050"/>
  </sheetPr>
  <dimension ref="A1:S8"/>
  <sheetViews>
    <sheetView showGridLines="0" tabSelected="1" zoomScaleNormal="100" zoomScaleSheetLayoutView="85" workbookViewId="0">
      <selection activeCell="E59" sqref="E59"/>
    </sheetView>
  </sheetViews>
  <sheetFormatPr defaultRowHeight="40.5" customHeight="1" x14ac:dyDescent="0.2"/>
  <cols>
    <col min="1" max="18" width="9.28515625" style="378" customWidth="1"/>
    <col min="19" max="19" width="9.28515625" style="379" customWidth="1"/>
    <col min="20" max="16384" width="9.140625" style="378"/>
  </cols>
  <sheetData>
    <row r="1" spans="1:19" ht="20.100000000000001" customHeight="1" x14ac:dyDescent="0.2">
      <c r="Q1" s="528" t="s">
        <v>177</v>
      </c>
      <c r="R1" s="528"/>
    </row>
    <row r="6" spans="1:19" ht="40.5" customHeight="1" x14ac:dyDescent="0.2">
      <c r="A6" s="574" t="s">
        <v>315</v>
      </c>
      <c r="B6" s="574"/>
      <c r="C6" s="574"/>
      <c r="D6" s="574"/>
      <c r="E6" s="574"/>
      <c r="F6" s="574"/>
      <c r="G6" s="574"/>
      <c r="H6" s="574"/>
      <c r="I6" s="574"/>
      <c r="J6" s="574"/>
      <c r="K6" s="574"/>
      <c r="L6" s="574"/>
      <c r="M6" s="574"/>
      <c r="N6" s="574"/>
      <c r="O6" s="574"/>
      <c r="P6" s="574"/>
      <c r="Q6" s="574"/>
      <c r="R6" s="574"/>
    </row>
    <row r="7" spans="1:19" ht="40.5" customHeight="1" x14ac:dyDescent="0.2">
      <c r="A7" s="574"/>
      <c r="B7" s="574"/>
      <c r="C7" s="574"/>
      <c r="D7" s="574"/>
      <c r="E7" s="574"/>
      <c r="F7" s="574"/>
      <c r="G7" s="574"/>
      <c r="H7" s="574"/>
      <c r="I7" s="574"/>
      <c r="J7" s="574"/>
      <c r="K7" s="574"/>
      <c r="L7" s="574"/>
      <c r="M7" s="574"/>
      <c r="N7" s="574"/>
      <c r="O7" s="574"/>
      <c r="P7" s="574"/>
      <c r="Q7" s="574"/>
      <c r="R7" s="574"/>
      <c r="S7" s="378"/>
    </row>
    <row r="8" spans="1:19" ht="40.5" customHeight="1" x14ac:dyDescent="0.2">
      <c r="A8" s="574"/>
      <c r="B8" s="574"/>
      <c r="C8" s="574"/>
      <c r="D8" s="574"/>
      <c r="E8" s="574"/>
      <c r="F8" s="574"/>
      <c r="G8" s="574"/>
      <c r="H8" s="574"/>
      <c r="I8" s="574"/>
      <c r="J8" s="574"/>
      <c r="K8" s="574"/>
      <c r="L8" s="574"/>
      <c r="M8" s="574"/>
      <c r="N8" s="574"/>
      <c r="O8" s="574"/>
      <c r="P8" s="574"/>
      <c r="Q8" s="574"/>
      <c r="R8" s="574"/>
    </row>
  </sheetData>
  <mergeCells count="2">
    <mergeCell ref="A6:R8"/>
    <mergeCell ref="Q1:R1"/>
  </mergeCells>
  <phoneticPr fontId="0" type="noConversion"/>
  <hyperlinks>
    <hyperlink ref="Q1" location="Sumário!A1" display="Sumário"/>
    <hyperlink ref="Q1:R1" location="Sumário!B31" tooltip="Sumário" display="&lt;&lt; Sumário"/>
  </hyperlinks>
  <printOptions horizontalCentered="1" vertic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>
    <tabColor rgb="FF92D050"/>
  </sheetPr>
  <dimension ref="A1:R171"/>
  <sheetViews>
    <sheetView showGridLines="0" tabSelected="1" zoomScaleNormal="100" zoomScaleSheetLayoutView="85" workbookViewId="0">
      <selection activeCell="E59" sqref="E59"/>
    </sheetView>
  </sheetViews>
  <sheetFormatPr defaultColWidth="26.42578125" defaultRowHeight="20.100000000000001" customHeight="1" x14ac:dyDescent="0.2"/>
  <cols>
    <col min="1" max="4" width="57.7109375" style="73" customWidth="1"/>
    <col min="5" max="16384" width="26.42578125" style="73"/>
  </cols>
  <sheetData>
    <row r="1" spans="1:18" ht="20.100000000000001" customHeight="1" x14ac:dyDescent="0.2">
      <c r="C1" s="361" t="s">
        <v>177</v>
      </c>
    </row>
    <row r="2" spans="1:18" s="99" customFormat="1" ht="45" customHeight="1" x14ac:dyDescent="0.2">
      <c r="A2" s="98" t="s">
        <v>40</v>
      </c>
      <c r="D2" s="375"/>
      <c r="E2" s="132"/>
      <c r="G2" s="132"/>
      <c r="H2" s="132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317</v>
      </c>
      <c r="B4" s="104"/>
      <c r="C4" s="104"/>
      <c r="D4" s="104"/>
      <c r="E4" s="104"/>
    </row>
    <row r="5" spans="1:18" ht="24.95" customHeight="1" x14ac:dyDescent="0.2">
      <c r="A5" s="576" t="s">
        <v>55</v>
      </c>
      <c r="B5" s="579" t="s">
        <v>160</v>
      </c>
      <c r="C5" s="580"/>
      <c r="D5" s="580"/>
    </row>
    <row r="6" spans="1:18" ht="24.95" customHeight="1" x14ac:dyDescent="0.2">
      <c r="A6" s="577"/>
      <c r="B6" s="187">
        <v>2016</v>
      </c>
      <c r="C6" s="188">
        <v>2017</v>
      </c>
      <c r="D6" s="468">
        <v>2018</v>
      </c>
    </row>
    <row r="7" spans="1:18" ht="24.95" customHeight="1" x14ac:dyDescent="0.2">
      <c r="A7" s="189" t="s">
        <v>5</v>
      </c>
      <c r="B7" s="237">
        <v>19140</v>
      </c>
      <c r="C7" s="238">
        <v>19450</v>
      </c>
      <c r="D7" s="237">
        <v>21338</v>
      </c>
    </row>
    <row r="8" spans="1:18" s="79" customFormat="1" ht="24.95" customHeight="1" x14ac:dyDescent="0.2">
      <c r="A8" s="189" t="s">
        <v>56</v>
      </c>
      <c r="B8" s="237">
        <v>978</v>
      </c>
      <c r="C8" s="238">
        <v>1084</v>
      </c>
      <c r="D8" s="237">
        <v>1156</v>
      </c>
    </row>
    <row r="9" spans="1:18" ht="24.95" customHeight="1" x14ac:dyDescent="0.2">
      <c r="A9" s="190" t="s">
        <v>57</v>
      </c>
      <c r="B9" s="239">
        <v>115</v>
      </c>
      <c r="C9" s="240">
        <v>133</v>
      </c>
      <c r="D9" s="239">
        <v>101</v>
      </c>
    </row>
    <row r="10" spans="1:18" ht="24.95" customHeight="1" x14ac:dyDescent="0.2">
      <c r="A10" s="190" t="s">
        <v>58</v>
      </c>
      <c r="B10" s="239">
        <v>60</v>
      </c>
      <c r="C10" s="240">
        <v>63</v>
      </c>
      <c r="D10" s="239">
        <v>65</v>
      </c>
    </row>
    <row r="11" spans="1:18" ht="24.95" customHeight="1" x14ac:dyDescent="0.2">
      <c r="A11" s="190" t="s">
        <v>59</v>
      </c>
      <c r="B11" s="239">
        <v>273</v>
      </c>
      <c r="C11" s="240">
        <v>285</v>
      </c>
      <c r="D11" s="239">
        <v>340</v>
      </c>
    </row>
    <row r="12" spans="1:18" ht="24.95" customHeight="1" x14ac:dyDescent="0.2">
      <c r="A12" s="190" t="s">
        <v>60</v>
      </c>
      <c r="B12" s="239">
        <v>234</v>
      </c>
      <c r="C12" s="240">
        <v>263</v>
      </c>
      <c r="D12" s="239">
        <v>297</v>
      </c>
    </row>
    <row r="13" spans="1:18" ht="24.95" customHeight="1" x14ac:dyDescent="0.2">
      <c r="A13" s="190" t="s">
        <v>61</v>
      </c>
      <c r="B13" s="239">
        <v>154</v>
      </c>
      <c r="C13" s="240">
        <v>166</v>
      </c>
      <c r="D13" s="239">
        <v>148</v>
      </c>
    </row>
    <row r="14" spans="1:18" ht="24.95" customHeight="1" x14ac:dyDescent="0.2">
      <c r="A14" s="190" t="s">
        <v>62</v>
      </c>
      <c r="B14" s="239">
        <v>64</v>
      </c>
      <c r="C14" s="240">
        <v>54</v>
      </c>
      <c r="D14" s="239">
        <v>73</v>
      </c>
    </row>
    <row r="15" spans="1:18" ht="24.95" customHeight="1" x14ac:dyDescent="0.2">
      <c r="A15" s="190" t="s">
        <v>63</v>
      </c>
      <c r="B15" s="239">
        <v>78</v>
      </c>
      <c r="C15" s="240">
        <v>120</v>
      </c>
      <c r="D15" s="239">
        <v>132</v>
      </c>
    </row>
    <row r="16" spans="1:18" s="79" customFormat="1" ht="24.95" customHeight="1" x14ac:dyDescent="0.2">
      <c r="A16" s="189" t="s">
        <v>64</v>
      </c>
      <c r="B16" s="237">
        <v>3569</v>
      </c>
      <c r="C16" s="238">
        <v>3530</v>
      </c>
      <c r="D16" s="237">
        <v>3787</v>
      </c>
    </row>
    <row r="17" spans="1:4" ht="24.95" customHeight="1" x14ac:dyDescent="0.2">
      <c r="A17" s="190" t="s">
        <v>65</v>
      </c>
      <c r="B17" s="239">
        <v>307</v>
      </c>
      <c r="C17" s="240">
        <v>299</v>
      </c>
      <c r="D17" s="239">
        <v>385</v>
      </c>
    </row>
    <row r="18" spans="1:4" ht="24.95" customHeight="1" x14ac:dyDescent="0.2">
      <c r="A18" s="190" t="s">
        <v>66</v>
      </c>
      <c r="B18" s="239">
        <v>912</v>
      </c>
      <c r="C18" s="240">
        <v>835</v>
      </c>
      <c r="D18" s="239">
        <v>809</v>
      </c>
    </row>
    <row r="19" spans="1:4" ht="24.95" customHeight="1" x14ac:dyDescent="0.2">
      <c r="A19" s="190" t="s">
        <v>67</v>
      </c>
      <c r="B19" s="239">
        <v>383</v>
      </c>
      <c r="C19" s="240">
        <v>351</v>
      </c>
      <c r="D19" s="239">
        <v>501</v>
      </c>
    </row>
    <row r="20" spans="1:4" ht="24.95" customHeight="1" x14ac:dyDescent="0.2">
      <c r="A20" s="190" t="s">
        <v>68</v>
      </c>
      <c r="B20" s="239">
        <v>196</v>
      </c>
      <c r="C20" s="240">
        <v>234</v>
      </c>
      <c r="D20" s="239">
        <v>281</v>
      </c>
    </row>
    <row r="21" spans="1:4" ht="24.95" customHeight="1" x14ac:dyDescent="0.2">
      <c r="A21" s="190" t="s">
        <v>69</v>
      </c>
      <c r="B21" s="239">
        <v>303</v>
      </c>
      <c r="C21" s="240">
        <v>305</v>
      </c>
      <c r="D21" s="239">
        <v>314</v>
      </c>
    </row>
    <row r="22" spans="1:4" ht="24.95" customHeight="1" x14ac:dyDescent="0.2">
      <c r="A22" s="190" t="s">
        <v>70</v>
      </c>
      <c r="B22" s="239">
        <v>1010</v>
      </c>
      <c r="C22" s="240">
        <v>1025</v>
      </c>
      <c r="D22" s="239">
        <v>989</v>
      </c>
    </row>
    <row r="23" spans="1:4" ht="24.95" customHeight="1" x14ac:dyDescent="0.2">
      <c r="A23" s="190" t="s">
        <v>71</v>
      </c>
      <c r="B23" s="239">
        <v>85</v>
      </c>
      <c r="C23" s="240">
        <v>81</v>
      </c>
      <c r="D23" s="239">
        <v>87</v>
      </c>
    </row>
    <row r="24" spans="1:4" ht="24.95" customHeight="1" x14ac:dyDescent="0.2">
      <c r="A24" s="190" t="s">
        <v>72</v>
      </c>
      <c r="B24" s="239">
        <v>198</v>
      </c>
      <c r="C24" s="240">
        <v>201</v>
      </c>
      <c r="D24" s="239">
        <v>219</v>
      </c>
    </row>
    <row r="25" spans="1:4" ht="24.95" customHeight="1" x14ac:dyDescent="0.2">
      <c r="A25" s="190" t="s">
        <v>73</v>
      </c>
      <c r="B25" s="239">
        <v>175</v>
      </c>
      <c r="C25" s="240">
        <v>199</v>
      </c>
      <c r="D25" s="239">
        <v>202</v>
      </c>
    </row>
    <row r="26" spans="1:4" s="79" customFormat="1" ht="24.95" customHeight="1" x14ac:dyDescent="0.2">
      <c r="A26" s="189" t="s">
        <v>74</v>
      </c>
      <c r="B26" s="237">
        <v>10012</v>
      </c>
      <c r="C26" s="238">
        <v>10534</v>
      </c>
      <c r="D26" s="237">
        <v>11727</v>
      </c>
    </row>
    <row r="27" spans="1:4" ht="24.95" customHeight="1" x14ac:dyDescent="0.2">
      <c r="A27" s="190" t="s">
        <v>75</v>
      </c>
      <c r="B27" s="239">
        <v>256</v>
      </c>
      <c r="C27" s="240">
        <v>263</v>
      </c>
      <c r="D27" s="239">
        <v>299</v>
      </c>
    </row>
    <row r="28" spans="1:4" ht="24.95" customHeight="1" x14ac:dyDescent="0.2">
      <c r="A28" s="190" t="s">
        <v>76</v>
      </c>
      <c r="B28" s="239">
        <v>1548</v>
      </c>
      <c r="C28" s="240">
        <v>1656</v>
      </c>
      <c r="D28" s="239">
        <v>1807</v>
      </c>
    </row>
    <row r="29" spans="1:4" ht="24.95" customHeight="1" x14ac:dyDescent="0.2">
      <c r="A29" s="190" t="s">
        <v>77</v>
      </c>
      <c r="B29" s="239">
        <v>2529</v>
      </c>
      <c r="C29" s="240">
        <v>2502</v>
      </c>
      <c r="D29" s="239">
        <v>2994</v>
      </c>
    </row>
    <row r="30" spans="1:4" ht="24.95" customHeight="1" x14ac:dyDescent="0.2">
      <c r="A30" s="190" t="s">
        <v>78</v>
      </c>
      <c r="B30" s="239">
        <v>5679</v>
      </c>
      <c r="C30" s="240">
        <v>6113</v>
      </c>
      <c r="D30" s="239">
        <v>6627</v>
      </c>
    </row>
    <row r="31" spans="1:4" s="79" customFormat="1" ht="24.95" customHeight="1" x14ac:dyDescent="0.2">
      <c r="A31" s="189" t="s">
        <v>79</v>
      </c>
      <c r="B31" s="237">
        <v>3059</v>
      </c>
      <c r="C31" s="238">
        <v>2847</v>
      </c>
      <c r="D31" s="237">
        <v>3154</v>
      </c>
    </row>
    <row r="32" spans="1:4" ht="24.95" customHeight="1" x14ac:dyDescent="0.2">
      <c r="A32" s="190" t="s">
        <v>80</v>
      </c>
      <c r="B32" s="239">
        <v>1069</v>
      </c>
      <c r="C32" s="240">
        <v>1035</v>
      </c>
      <c r="D32" s="239">
        <v>1192</v>
      </c>
    </row>
    <row r="33" spans="1:5" ht="24.95" customHeight="1" x14ac:dyDescent="0.2">
      <c r="A33" s="190" t="s">
        <v>81</v>
      </c>
      <c r="B33" s="239">
        <v>1218</v>
      </c>
      <c r="C33" s="240">
        <v>1105</v>
      </c>
      <c r="D33" s="239">
        <v>1227</v>
      </c>
    </row>
    <row r="34" spans="1:5" ht="24.95" customHeight="1" x14ac:dyDescent="0.2">
      <c r="A34" s="190" t="s">
        <v>82</v>
      </c>
      <c r="B34" s="239">
        <v>772</v>
      </c>
      <c r="C34" s="240">
        <v>707</v>
      </c>
      <c r="D34" s="239">
        <v>735</v>
      </c>
    </row>
    <row r="35" spans="1:5" s="79" customFormat="1" ht="24.95" customHeight="1" x14ac:dyDescent="0.2">
      <c r="A35" s="189" t="s">
        <v>83</v>
      </c>
      <c r="B35" s="237">
        <v>1522</v>
      </c>
      <c r="C35" s="238">
        <v>1455</v>
      </c>
      <c r="D35" s="237">
        <v>1514</v>
      </c>
    </row>
    <row r="36" spans="1:5" ht="24.95" customHeight="1" x14ac:dyDescent="0.2">
      <c r="A36" s="190" t="s">
        <v>84</v>
      </c>
      <c r="B36" s="239">
        <v>443</v>
      </c>
      <c r="C36" s="240">
        <v>423</v>
      </c>
      <c r="D36" s="239">
        <v>420</v>
      </c>
    </row>
    <row r="37" spans="1:5" ht="24.95" customHeight="1" x14ac:dyDescent="0.2">
      <c r="A37" s="190" t="s">
        <v>85</v>
      </c>
      <c r="B37" s="239">
        <v>468</v>
      </c>
      <c r="C37" s="240">
        <v>433</v>
      </c>
      <c r="D37" s="239">
        <v>497</v>
      </c>
    </row>
    <row r="38" spans="1:5" ht="24.95" customHeight="1" x14ac:dyDescent="0.2">
      <c r="A38" s="190" t="s">
        <v>86</v>
      </c>
      <c r="B38" s="239">
        <v>317</v>
      </c>
      <c r="C38" s="240">
        <v>296</v>
      </c>
      <c r="D38" s="239">
        <v>299</v>
      </c>
    </row>
    <row r="39" spans="1:5" ht="24.75" customHeight="1" thickBot="1" x14ac:dyDescent="0.25">
      <c r="A39" s="191" t="s">
        <v>87</v>
      </c>
      <c r="B39" s="241">
        <v>294</v>
      </c>
      <c r="C39" s="242">
        <v>303</v>
      </c>
      <c r="D39" s="241">
        <v>298</v>
      </c>
    </row>
    <row r="40" spans="1:5" s="313" customFormat="1" ht="15.95" customHeight="1" x14ac:dyDescent="0.2">
      <c r="A40" s="578" t="s">
        <v>161</v>
      </c>
      <c r="B40" s="578"/>
      <c r="C40" s="578"/>
      <c r="D40" s="311"/>
      <c r="E40" s="312"/>
    </row>
    <row r="41" spans="1:5" s="313" customFormat="1" ht="45" customHeight="1" x14ac:dyDescent="0.2">
      <c r="A41" s="575" t="s">
        <v>218</v>
      </c>
      <c r="B41" s="575"/>
      <c r="C41" s="575"/>
      <c r="D41" s="314"/>
    </row>
    <row r="42" spans="1:5" s="313" customFormat="1" ht="40.5" customHeight="1" x14ac:dyDescent="0.2">
      <c r="A42" s="575" t="s">
        <v>219</v>
      </c>
      <c r="B42" s="575"/>
      <c r="C42" s="575"/>
      <c r="D42" s="314"/>
    </row>
    <row r="43" spans="1:5" s="316" customFormat="1" ht="19.5" customHeight="1" x14ac:dyDescent="0.2">
      <c r="A43" s="575" t="s">
        <v>220</v>
      </c>
      <c r="B43" s="575"/>
      <c r="C43" s="575"/>
      <c r="D43" s="315"/>
    </row>
    <row r="44" spans="1:5" s="313" customFormat="1" ht="18.75" customHeight="1" x14ac:dyDescent="0.2">
      <c r="A44" s="317"/>
      <c r="B44" s="317"/>
      <c r="C44" s="317"/>
      <c r="D44" s="318"/>
    </row>
    <row r="45" spans="1:5" ht="20.100000000000001" customHeight="1" x14ac:dyDescent="0.2">
      <c r="A45" s="74"/>
    </row>
    <row r="46" spans="1:5" ht="20.100000000000001" customHeight="1" x14ac:dyDescent="0.2">
      <c r="A46" s="74"/>
    </row>
    <row r="47" spans="1:5" ht="20.100000000000001" customHeight="1" x14ac:dyDescent="0.2">
      <c r="A47" s="74"/>
    </row>
    <row r="48" spans="1:5" ht="20.100000000000001" customHeight="1" x14ac:dyDescent="0.2">
      <c r="A48" s="74"/>
    </row>
    <row r="49" spans="1:6" ht="20.100000000000001" customHeight="1" x14ac:dyDescent="0.2">
      <c r="A49" s="75"/>
    </row>
    <row r="54" spans="1:6" ht="20.100000000000001" customHeight="1" x14ac:dyDescent="0.2">
      <c r="A54" s="77"/>
      <c r="B54" s="77"/>
      <c r="C54" s="77"/>
      <c r="D54" s="77"/>
      <c r="E54" s="77"/>
      <c r="F54" s="77"/>
    </row>
    <row r="55" spans="1:6" ht="20.100000000000001" customHeight="1" x14ac:dyDescent="0.2">
      <c r="A55" s="77"/>
      <c r="B55" s="77"/>
      <c r="C55" s="77"/>
      <c r="D55" s="77"/>
      <c r="E55" s="77"/>
      <c r="F55" s="77"/>
    </row>
    <row r="56" spans="1:6" ht="20.100000000000001" customHeight="1" x14ac:dyDescent="0.2">
      <c r="A56" s="77"/>
      <c r="B56" s="77"/>
      <c r="C56" s="77"/>
      <c r="D56" s="77"/>
      <c r="E56" s="77"/>
      <c r="F56" s="77"/>
    </row>
    <row r="169" spans="1:5" ht="20.100000000000001" customHeight="1" x14ac:dyDescent="0.2">
      <c r="A169" s="77"/>
      <c r="B169" s="77"/>
      <c r="C169" s="77"/>
      <c r="D169" s="77"/>
      <c r="E169" s="77"/>
    </row>
    <row r="170" spans="1:5" ht="20.100000000000001" customHeight="1" x14ac:dyDescent="0.2">
      <c r="A170" s="77"/>
      <c r="B170" s="77"/>
      <c r="C170" s="77"/>
      <c r="D170" s="77"/>
      <c r="E170" s="77"/>
    </row>
    <row r="171" spans="1:5" ht="20.100000000000001" customHeight="1" x14ac:dyDescent="0.2">
      <c r="A171" s="77"/>
      <c r="B171" s="77"/>
      <c r="C171" s="77"/>
      <c r="D171" s="77"/>
      <c r="E171" s="77"/>
    </row>
  </sheetData>
  <mergeCells count="8">
    <mergeCell ref="A43:C43"/>
    <mergeCell ref="J2:K2"/>
    <mergeCell ref="O2:P2"/>
    <mergeCell ref="A42:C42"/>
    <mergeCell ref="A5:A6"/>
    <mergeCell ref="A40:C40"/>
    <mergeCell ref="A41:C41"/>
    <mergeCell ref="B5:D5"/>
  </mergeCells>
  <hyperlinks>
    <hyperlink ref="C1" location="Sumário!C32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>
    <tabColor rgb="FF92D050"/>
  </sheetPr>
  <dimension ref="A1:R177"/>
  <sheetViews>
    <sheetView showGridLines="0" tabSelected="1" zoomScale="85" zoomScaleNormal="85" zoomScaleSheetLayoutView="70" workbookViewId="0">
      <selection activeCell="E59" sqref="E59"/>
    </sheetView>
  </sheetViews>
  <sheetFormatPr defaultColWidth="26.42578125" defaultRowHeight="20.100000000000001" customHeight="1" x14ac:dyDescent="0.2"/>
  <cols>
    <col min="1" max="1" width="39.7109375" style="73" customWidth="1"/>
    <col min="2" max="7" width="22.28515625" style="73" customWidth="1"/>
    <col min="8" max="16384" width="26.42578125" style="73"/>
  </cols>
  <sheetData>
    <row r="1" spans="1:18" ht="20.100000000000001" customHeight="1" x14ac:dyDescent="0.2">
      <c r="G1" s="361" t="s">
        <v>177</v>
      </c>
    </row>
    <row r="2" spans="1:18" s="99" customFormat="1" ht="45" customHeight="1" x14ac:dyDescent="0.2">
      <c r="A2" s="98" t="s">
        <v>40</v>
      </c>
      <c r="C2" s="186"/>
      <c r="E2" s="132"/>
      <c r="H2" s="132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318</v>
      </c>
      <c r="B4" s="104"/>
      <c r="C4" s="104"/>
      <c r="D4" s="104"/>
      <c r="E4" s="104"/>
    </row>
    <row r="5" spans="1:18" ht="24.95" customHeight="1" x14ac:dyDescent="0.2">
      <c r="A5" s="576" t="s">
        <v>55</v>
      </c>
      <c r="B5" s="579" t="s">
        <v>229</v>
      </c>
      <c r="C5" s="580"/>
      <c r="D5" s="580"/>
      <c r="E5" s="580"/>
      <c r="F5" s="580"/>
      <c r="G5" s="580"/>
      <c r="H5" s="580"/>
      <c r="I5" s="580"/>
      <c r="J5" s="580"/>
    </row>
    <row r="6" spans="1:18" ht="24.95" customHeight="1" x14ac:dyDescent="0.2">
      <c r="A6" s="577"/>
      <c r="B6" s="582">
        <v>2016</v>
      </c>
      <c r="C6" s="582"/>
      <c r="D6" s="582"/>
      <c r="E6" s="582">
        <v>2017</v>
      </c>
      <c r="F6" s="582"/>
      <c r="G6" s="584"/>
      <c r="H6" s="582">
        <v>2018</v>
      </c>
      <c r="I6" s="582"/>
      <c r="J6" s="582"/>
    </row>
    <row r="7" spans="1:18" ht="50.1" customHeight="1" x14ac:dyDescent="0.2">
      <c r="A7" s="577"/>
      <c r="B7" s="194" t="s">
        <v>162</v>
      </c>
      <c r="C7" s="194" t="s">
        <v>163</v>
      </c>
      <c r="D7" s="194" t="s">
        <v>164</v>
      </c>
      <c r="E7" s="194" t="s">
        <v>162</v>
      </c>
      <c r="F7" s="194" t="s">
        <v>163</v>
      </c>
      <c r="G7" s="195" t="s">
        <v>164</v>
      </c>
      <c r="H7" s="194" t="s">
        <v>162</v>
      </c>
      <c r="I7" s="194" t="s">
        <v>163</v>
      </c>
      <c r="J7" s="194" t="s">
        <v>164</v>
      </c>
    </row>
    <row r="8" spans="1:18" ht="24.95" customHeight="1" x14ac:dyDescent="0.2">
      <c r="A8" s="189" t="s">
        <v>5</v>
      </c>
      <c r="B8" s="237">
        <v>7049</v>
      </c>
      <c r="C8" s="237">
        <v>401400</v>
      </c>
      <c r="D8" s="237">
        <v>841613</v>
      </c>
      <c r="E8" s="237">
        <v>8325</v>
      </c>
      <c r="F8" s="237">
        <v>449323</v>
      </c>
      <c r="G8" s="238">
        <v>943574</v>
      </c>
      <c r="H8" s="237">
        <v>10457</v>
      </c>
      <c r="I8" s="237">
        <v>530491</v>
      </c>
      <c r="J8" s="237">
        <v>1163873</v>
      </c>
    </row>
    <row r="9" spans="1:18" s="79" customFormat="1" ht="24.95" customHeight="1" x14ac:dyDescent="0.2">
      <c r="A9" s="189" t="s">
        <v>56</v>
      </c>
      <c r="B9" s="237">
        <v>599</v>
      </c>
      <c r="C9" s="237">
        <v>23496</v>
      </c>
      <c r="D9" s="237">
        <v>49544</v>
      </c>
      <c r="E9" s="237">
        <v>726</v>
      </c>
      <c r="F9" s="237">
        <v>26918</v>
      </c>
      <c r="G9" s="238">
        <v>54781</v>
      </c>
      <c r="H9" s="237">
        <v>904</v>
      </c>
      <c r="I9" s="237">
        <v>31272</v>
      </c>
      <c r="J9" s="237">
        <v>62822</v>
      </c>
    </row>
    <row r="10" spans="1:18" ht="24.95" customHeight="1" x14ac:dyDescent="0.2">
      <c r="A10" s="190" t="s">
        <v>57</v>
      </c>
      <c r="B10" s="239">
        <v>98</v>
      </c>
      <c r="C10" s="239">
        <v>2645</v>
      </c>
      <c r="D10" s="239">
        <v>6410</v>
      </c>
      <c r="E10" s="243">
        <v>100</v>
      </c>
      <c r="F10" s="244">
        <v>2727</v>
      </c>
      <c r="G10" s="245">
        <v>6628</v>
      </c>
      <c r="H10" s="239">
        <v>64</v>
      </c>
      <c r="I10" s="239">
        <v>1967</v>
      </c>
      <c r="J10" s="239">
        <v>4377</v>
      </c>
    </row>
    <row r="11" spans="1:18" ht="24.95" customHeight="1" x14ac:dyDescent="0.2">
      <c r="A11" s="190" t="s">
        <v>58</v>
      </c>
      <c r="B11" s="239">
        <v>15</v>
      </c>
      <c r="C11" s="239">
        <v>759</v>
      </c>
      <c r="D11" s="239">
        <v>1145</v>
      </c>
      <c r="E11" s="243">
        <v>18</v>
      </c>
      <c r="F11" s="244">
        <v>654</v>
      </c>
      <c r="G11" s="245">
        <v>1266</v>
      </c>
      <c r="H11" s="239">
        <v>38</v>
      </c>
      <c r="I11" s="239">
        <v>1221</v>
      </c>
      <c r="J11" s="239">
        <v>2404</v>
      </c>
    </row>
    <row r="12" spans="1:18" ht="24.95" customHeight="1" x14ac:dyDescent="0.2">
      <c r="A12" s="190" t="s">
        <v>59</v>
      </c>
      <c r="B12" s="239">
        <v>183</v>
      </c>
      <c r="C12" s="239">
        <v>7875</v>
      </c>
      <c r="D12" s="239">
        <v>16728</v>
      </c>
      <c r="E12" s="243">
        <v>205</v>
      </c>
      <c r="F12" s="244">
        <v>7169</v>
      </c>
      <c r="G12" s="245">
        <v>15308</v>
      </c>
      <c r="H12" s="239">
        <v>288</v>
      </c>
      <c r="I12" s="239">
        <v>8662</v>
      </c>
      <c r="J12" s="239">
        <v>19277</v>
      </c>
    </row>
    <row r="13" spans="1:18" ht="24.95" customHeight="1" x14ac:dyDescent="0.2">
      <c r="A13" s="190" t="s">
        <v>60</v>
      </c>
      <c r="B13" s="239">
        <v>174</v>
      </c>
      <c r="C13" s="239">
        <v>7515</v>
      </c>
      <c r="D13" s="239">
        <v>15192</v>
      </c>
      <c r="E13" s="243">
        <v>199</v>
      </c>
      <c r="F13" s="244">
        <v>9036</v>
      </c>
      <c r="G13" s="245">
        <v>17221</v>
      </c>
      <c r="H13" s="239">
        <v>273</v>
      </c>
      <c r="I13" s="239">
        <v>11658</v>
      </c>
      <c r="J13" s="239">
        <v>22216</v>
      </c>
    </row>
    <row r="14" spans="1:18" ht="24.95" customHeight="1" x14ac:dyDescent="0.2">
      <c r="A14" s="190" t="s">
        <v>61</v>
      </c>
      <c r="B14" s="239">
        <v>35</v>
      </c>
      <c r="C14" s="239">
        <v>1368</v>
      </c>
      <c r="D14" s="239">
        <v>3203</v>
      </c>
      <c r="E14" s="243">
        <v>113</v>
      </c>
      <c r="F14" s="244">
        <v>4076</v>
      </c>
      <c r="G14" s="245">
        <v>7490</v>
      </c>
      <c r="H14" s="239">
        <v>138</v>
      </c>
      <c r="I14" s="239">
        <v>4667</v>
      </c>
      <c r="J14" s="239">
        <v>8123</v>
      </c>
    </row>
    <row r="15" spans="1:18" ht="24.95" customHeight="1" x14ac:dyDescent="0.2">
      <c r="A15" s="190" t="s">
        <v>62</v>
      </c>
      <c r="B15" s="239">
        <v>30</v>
      </c>
      <c r="C15" s="239">
        <v>808</v>
      </c>
      <c r="D15" s="239">
        <v>1684</v>
      </c>
      <c r="E15" s="243">
        <v>29</v>
      </c>
      <c r="F15" s="244">
        <v>864</v>
      </c>
      <c r="G15" s="245">
        <v>1881</v>
      </c>
      <c r="H15" s="239">
        <v>50</v>
      </c>
      <c r="I15" s="239">
        <v>1189</v>
      </c>
      <c r="J15" s="239">
        <v>2420</v>
      </c>
    </row>
    <row r="16" spans="1:18" ht="24.95" customHeight="1" x14ac:dyDescent="0.2">
      <c r="A16" s="190" t="s">
        <v>63</v>
      </c>
      <c r="B16" s="239">
        <v>64</v>
      </c>
      <c r="C16" s="239">
        <v>2526</v>
      </c>
      <c r="D16" s="239">
        <v>5182</v>
      </c>
      <c r="E16" s="243">
        <v>62</v>
      </c>
      <c r="F16" s="244">
        <v>2392</v>
      </c>
      <c r="G16" s="245">
        <v>4987</v>
      </c>
      <c r="H16" s="239">
        <v>53</v>
      </c>
      <c r="I16" s="239">
        <v>1908</v>
      </c>
      <c r="J16" s="239">
        <v>4005</v>
      </c>
    </row>
    <row r="17" spans="1:10" s="79" customFormat="1" ht="24.95" customHeight="1" x14ac:dyDescent="0.2">
      <c r="A17" s="189" t="s">
        <v>64</v>
      </c>
      <c r="B17" s="237">
        <v>1902</v>
      </c>
      <c r="C17" s="237">
        <v>87782</v>
      </c>
      <c r="D17" s="237">
        <v>206809</v>
      </c>
      <c r="E17" s="237">
        <v>2229</v>
      </c>
      <c r="F17" s="246">
        <v>95536</v>
      </c>
      <c r="G17" s="247">
        <v>222775</v>
      </c>
      <c r="H17" s="237">
        <v>2719</v>
      </c>
      <c r="I17" s="237">
        <v>122814</v>
      </c>
      <c r="J17" s="237">
        <v>289569</v>
      </c>
    </row>
    <row r="18" spans="1:10" ht="24.95" customHeight="1" x14ac:dyDescent="0.2">
      <c r="A18" s="190" t="s">
        <v>65</v>
      </c>
      <c r="B18" s="239">
        <v>163</v>
      </c>
      <c r="C18" s="239">
        <v>7625</v>
      </c>
      <c r="D18" s="239">
        <v>18240</v>
      </c>
      <c r="E18" s="243">
        <v>296</v>
      </c>
      <c r="F18" s="244">
        <v>10506</v>
      </c>
      <c r="G18" s="245">
        <v>24979</v>
      </c>
      <c r="H18" s="239">
        <v>312</v>
      </c>
      <c r="I18" s="239">
        <v>13162</v>
      </c>
      <c r="J18" s="239">
        <v>31215</v>
      </c>
    </row>
    <row r="19" spans="1:10" ht="24.95" customHeight="1" x14ac:dyDescent="0.2">
      <c r="A19" s="190" t="s">
        <v>66</v>
      </c>
      <c r="B19" s="239">
        <v>518</v>
      </c>
      <c r="C19" s="239">
        <v>27885</v>
      </c>
      <c r="D19" s="239">
        <v>65310</v>
      </c>
      <c r="E19" s="243">
        <v>665</v>
      </c>
      <c r="F19" s="244">
        <v>32833</v>
      </c>
      <c r="G19" s="245">
        <v>75386</v>
      </c>
      <c r="H19" s="239">
        <v>781</v>
      </c>
      <c r="I19" s="239">
        <v>41271</v>
      </c>
      <c r="J19" s="239">
        <v>90196</v>
      </c>
    </row>
    <row r="20" spans="1:10" ht="24.95" customHeight="1" x14ac:dyDescent="0.2">
      <c r="A20" s="190" t="s">
        <v>67</v>
      </c>
      <c r="B20" s="239">
        <v>418</v>
      </c>
      <c r="C20" s="239">
        <v>14939</v>
      </c>
      <c r="D20" s="239">
        <v>36330</v>
      </c>
      <c r="E20" s="243">
        <v>431</v>
      </c>
      <c r="F20" s="244">
        <v>14629</v>
      </c>
      <c r="G20" s="245">
        <v>35350</v>
      </c>
      <c r="H20" s="239">
        <v>531</v>
      </c>
      <c r="I20" s="239">
        <v>21445</v>
      </c>
      <c r="J20" s="239">
        <v>57320</v>
      </c>
    </row>
    <row r="21" spans="1:10" ht="24.95" customHeight="1" x14ac:dyDescent="0.2">
      <c r="A21" s="190" t="s">
        <v>68</v>
      </c>
      <c r="B21" s="239">
        <v>105</v>
      </c>
      <c r="C21" s="239">
        <v>4989</v>
      </c>
      <c r="D21" s="239">
        <v>10835</v>
      </c>
      <c r="E21" s="243">
        <v>133</v>
      </c>
      <c r="F21" s="244">
        <v>5136</v>
      </c>
      <c r="G21" s="245">
        <v>11434</v>
      </c>
      <c r="H21" s="239">
        <v>183</v>
      </c>
      <c r="I21" s="239">
        <v>6237</v>
      </c>
      <c r="J21" s="239">
        <v>13743</v>
      </c>
    </row>
    <row r="22" spans="1:10" ht="24.95" customHeight="1" x14ac:dyDescent="0.2">
      <c r="A22" s="190" t="s">
        <v>69</v>
      </c>
      <c r="B22" s="239">
        <v>157</v>
      </c>
      <c r="C22" s="239">
        <v>5654</v>
      </c>
      <c r="D22" s="239">
        <v>14400</v>
      </c>
      <c r="E22" s="243">
        <v>173</v>
      </c>
      <c r="F22" s="244">
        <v>6121</v>
      </c>
      <c r="G22" s="245">
        <v>15704</v>
      </c>
      <c r="H22" s="239">
        <v>190</v>
      </c>
      <c r="I22" s="239">
        <v>6449</v>
      </c>
      <c r="J22" s="239">
        <v>16885</v>
      </c>
    </row>
    <row r="23" spans="1:10" ht="24.95" customHeight="1" x14ac:dyDescent="0.2">
      <c r="A23" s="190" t="s">
        <v>70</v>
      </c>
      <c r="B23" s="239">
        <v>287</v>
      </c>
      <c r="C23" s="239">
        <v>13914</v>
      </c>
      <c r="D23" s="239">
        <v>31399</v>
      </c>
      <c r="E23" s="243">
        <v>294</v>
      </c>
      <c r="F23" s="244">
        <v>13324</v>
      </c>
      <c r="G23" s="245">
        <v>29427</v>
      </c>
      <c r="H23" s="239">
        <v>339</v>
      </c>
      <c r="I23" s="239">
        <v>14642</v>
      </c>
      <c r="J23" s="239">
        <v>34215</v>
      </c>
    </row>
    <row r="24" spans="1:10" ht="24.95" customHeight="1" x14ac:dyDescent="0.2">
      <c r="A24" s="190" t="s">
        <v>71</v>
      </c>
      <c r="B24" s="239">
        <v>51</v>
      </c>
      <c r="C24" s="239">
        <v>1659</v>
      </c>
      <c r="D24" s="239">
        <v>3679</v>
      </c>
      <c r="E24" s="243">
        <v>44</v>
      </c>
      <c r="F24" s="244">
        <v>2037</v>
      </c>
      <c r="G24" s="245">
        <v>4040</v>
      </c>
      <c r="H24" s="239">
        <v>81</v>
      </c>
      <c r="I24" s="239">
        <v>3405</v>
      </c>
      <c r="J24" s="239">
        <v>6956</v>
      </c>
    </row>
    <row r="25" spans="1:10" ht="24.95" customHeight="1" x14ac:dyDescent="0.2">
      <c r="A25" s="190" t="s">
        <v>72</v>
      </c>
      <c r="B25" s="239">
        <v>160</v>
      </c>
      <c r="C25" s="239">
        <v>8382</v>
      </c>
      <c r="D25" s="239">
        <v>21032</v>
      </c>
      <c r="E25" s="243">
        <v>157</v>
      </c>
      <c r="F25" s="244">
        <v>8435</v>
      </c>
      <c r="G25" s="245">
        <v>21504</v>
      </c>
      <c r="H25" s="239">
        <v>210</v>
      </c>
      <c r="I25" s="239">
        <v>11161</v>
      </c>
      <c r="J25" s="239">
        <v>28379</v>
      </c>
    </row>
    <row r="26" spans="1:10" ht="24.95" customHeight="1" x14ac:dyDescent="0.2">
      <c r="A26" s="190" t="s">
        <v>73</v>
      </c>
      <c r="B26" s="239">
        <v>43</v>
      </c>
      <c r="C26" s="239">
        <v>2735</v>
      </c>
      <c r="D26" s="239">
        <v>5584</v>
      </c>
      <c r="E26" s="243">
        <v>36</v>
      </c>
      <c r="F26" s="244">
        <v>2515</v>
      </c>
      <c r="G26" s="245">
        <v>4951</v>
      </c>
      <c r="H26" s="239">
        <v>92</v>
      </c>
      <c r="I26" s="239">
        <v>5042</v>
      </c>
      <c r="J26" s="239">
        <v>10660</v>
      </c>
    </row>
    <row r="27" spans="1:10" s="79" customFormat="1" ht="24.95" customHeight="1" x14ac:dyDescent="0.2">
      <c r="A27" s="189" t="s">
        <v>74</v>
      </c>
      <c r="B27" s="237">
        <v>2557</v>
      </c>
      <c r="C27" s="237">
        <v>179488</v>
      </c>
      <c r="D27" s="237">
        <v>342937</v>
      </c>
      <c r="E27" s="237">
        <v>3253</v>
      </c>
      <c r="F27" s="246">
        <v>206240</v>
      </c>
      <c r="G27" s="247">
        <v>395999</v>
      </c>
      <c r="H27" s="237">
        <v>4109</v>
      </c>
      <c r="I27" s="237">
        <v>224456</v>
      </c>
      <c r="J27" s="237">
        <v>452367</v>
      </c>
    </row>
    <row r="28" spans="1:10" ht="24.95" customHeight="1" x14ac:dyDescent="0.2">
      <c r="A28" s="190" t="s">
        <v>75</v>
      </c>
      <c r="B28" s="239">
        <v>181</v>
      </c>
      <c r="C28" s="239">
        <v>10415</v>
      </c>
      <c r="D28" s="239">
        <v>21564</v>
      </c>
      <c r="E28" s="243">
        <v>166</v>
      </c>
      <c r="F28" s="244">
        <v>9927</v>
      </c>
      <c r="G28" s="245">
        <v>20960</v>
      </c>
      <c r="H28" s="239">
        <v>167</v>
      </c>
      <c r="I28" s="239">
        <v>10430</v>
      </c>
      <c r="J28" s="239">
        <v>21191</v>
      </c>
    </row>
    <row r="29" spans="1:10" ht="24.95" customHeight="1" x14ac:dyDescent="0.2">
      <c r="A29" s="190" t="s">
        <v>76</v>
      </c>
      <c r="B29" s="239">
        <v>471</v>
      </c>
      <c r="C29" s="239">
        <v>31977</v>
      </c>
      <c r="D29" s="239">
        <v>63391</v>
      </c>
      <c r="E29" s="243">
        <v>996</v>
      </c>
      <c r="F29" s="244">
        <v>53709</v>
      </c>
      <c r="G29" s="245">
        <v>106179</v>
      </c>
      <c r="H29" s="239">
        <v>1188</v>
      </c>
      <c r="I29" s="239">
        <v>53272</v>
      </c>
      <c r="J29" s="239">
        <v>106653</v>
      </c>
    </row>
    <row r="30" spans="1:10" ht="24.95" customHeight="1" x14ac:dyDescent="0.2">
      <c r="A30" s="190" t="s">
        <v>77</v>
      </c>
      <c r="B30" s="239">
        <v>792</v>
      </c>
      <c r="C30" s="239">
        <v>52626</v>
      </c>
      <c r="D30" s="239">
        <v>102622</v>
      </c>
      <c r="E30" s="243">
        <v>916</v>
      </c>
      <c r="F30" s="244">
        <v>55208</v>
      </c>
      <c r="G30" s="245">
        <v>110425</v>
      </c>
      <c r="H30" s="239">
        <v>1250</v>
      </c>
      <c r="I30" s="239">
        <v>58130</v>
      </c>
      <c r="J30" s="239">
        <v>126734</v>
      </c>
    </row>
    <row r="31" spans="1:10" ht="24.95" customHeight="1" x14ac:dyDescent="0.2">
      <c r="A31" s="190" t="s">
        <v>78</v>
      </c>
      <c r="B31" s="239">
        <v>1113</v>
      </c>
      <c r="C31" s="239">
        <v>84470</v>
      </c>
      <c r="D31" s="239">
        <v>155360</v>
      </c>
      <c r="E31" s="243">
        <v>1175</v>
      </c>
      <c r="F31" s="244">
        <v>87396</v>
      </c>
      <c r="G31" s="245">
        <v>158435</v>
      </c>
      <c r="H31" s="239">
        <v>1504</v>
      </c>
      <c r="I31" s="239">
        <v>102624</v>
      </c>
      <c r="J31" s="239">
        <v>197789</v>
      </c>
    </row>
    <row r="32" spans="1:10" s="79" customFormat="1" ht="24.95" customHeight="1" x14ac:dyDescent="0.2">
      <c r="A32" s="189" t="s">
        <v>79</v>
      </c>
      <c r="B32" s="237">
        <v>1173</v>
      </c>
      <c r="C32" s="237">
        <v>71574</v>
      </c>
      <c r="D32" s="237">
        <v>160212</v>
      </c>
      <c r="E32" s="237">
        <v>1224</v>
      </c>
      <c r="F32" s="246">
        <v>77030</v>
      </c>
      <c r="G32" s="247">
        <v>174220</v>
      </c>
      <c r="H32" s="237">
        <v>1686</v>
      </c>
      <c r="I32" s="237">
        <v>97375</v>
      </c>
      <c r="J32" s="237">
        <v>229525</v>
      </c>
    </row>
    <row r="33" spans="1:10" ht="24.95" customHeight="1" x14ac:dyDescent="0.2">
      <c r="A33" s="190" t="s">
        <v>80</v>
      </c>
      <c r="B33" s="239">
        <v>414</v>
      </c>
      <c r="C33" s="239">
        <v>26500</v>
      </c>
      <c r="D33" s="239">
        <v>53832</v>
      </c>
      <c r="E33" s="243">
        <v>428</v>
      </c>
      <c r="F33" s="244">
        <v>28743</v>
      </c>
      <c r="G33" s="245">
        <v>57159</v>
      </c>
      <c r="H33" s="239">
        <v>518</v>
      </c>
      <c r="I33" s="239">
        <v>33733</v>
      </c>
      <c r="J33" s="239">
        <v>71990</v>
      </c>
    </row>
    <row r="34" spans="1:10" ht="24.95" customHeight="1" x14ac:dyDescent="0.2">
      <c r="A34" s="190" t="s">
        <v>81</v>
      </c>
      <c r="B34" s="239">
        <v>409</v>
      </c>
      <c r="C34" s="239">
        <v>25679</v>
      </c>
      <c r="D34" s="239">
        <v>58643</v>
      </c>
      <c r="E34" s="243">
        <v>378</v>
      </c>
      <c r="F34" s="244">
        <v>25229</v>
      </c>
      <c r="G34" s="245">
        <v>57454</v>
      </c>
      <c r="H34" s="239">
        <v>477</v>
      </c>
      <c r="I34" s="239">
        <v>27877</v>
      </c>
      <c r="J34" s="239">
        <v>63213</v>
      </c>
    </row>
    <row r="35" spans="1:10" ht="24.95" customHeight="1" x14ac:dyDescent="0.2">
      <c r="A35" s="190" t="s">
        <v>82</v>
      </c>
      <c r="B35" s="239">
        <v>350</v>
      </c>
      <c r="C35" s="239">
        <v>19395</v>
      </c>
      <c r="D35" s="239">
        <v>47737</v>
      </c>
      <c r="E35" s="243">
        <v>418</v>
      </c>
      <c r="F35" s="244">
        <v>23058</v>
      </c>
      <c r="G35" s="245">
        <v>59607</v>
      </c>
      <c r="H35" s="239">
        <v>691</v>
      </c>
      <c r="I35" s="239">
        <v>35765</v>
      </c>
      <c r="J35" s="239">
        <v>94322</v>
      </c>
    </row>
    <row r="36" spans="1:10" s="79" customFormat="1" ht="24.95" customHeight="1" x14ac:dyDescent="0.2">
      <c r="A36" s="189" t="s">
        <v>83</v>
      </c>
      <c r="B36" s="237">
        <v>818</v>
      </c>
      <c r="C36" s="237">
        <v>39060</v>
      </c>
      <c r="D36" s="237">
        <v>82111</v>
      </c>
      <c r="E36" s="237">
        <v>893</v>
      </c>
      <c r="F36" s="246">
        <v>43599</v>
      </c>
      <c r="G36" s="247">
        <v>95799</v>
      </c>
      <c r="H36" s="237">
        <v>1039</v>
      </c>
      <c r="I36" s="237">
        <v>54574</v>
      </c>
      <c r="J36" s="237">
        <v>129590</v>
      </c>
    </row>
    <row r="37" spans="1:10" ht="24.95" customHeight="1" x14ac:dyDescent="0.2">
      <c r="A37" s="190" t="s">
        <v>84</v>
      </c>
      <c r="B37" s="239">
        <v>57</v>
      </c>
      <c r="C37" s="239">
        <v>9912</v>
      </c>
      <c r="D37" s="239">
        <v>15316</v>
      </c>
      <c r="E37" s="243">
        <v>58</v>
      </c>
      <c r="F37" s="244">
        <v>9052</v>
      </c>
      <c r="G37" s="245">
        <v>14618</v>
      </c>
      <c r="H37" s="239">
        <v>43</v>
      </c>
      <c r="I37" s="239">
        <v>9709</v>
      </c>
      <c r="J37" s="239">
        <v>16261</v>
      </c>
    </row>
    <row r="38" spans="1:10" ht="24.95" customHeight="1" x14ac:dyDescent="0.2">
      <c r="A38" s="190" t="s">
        <v>85</v>
      </c>
      <c r="B38" s="239">
        <v>319</v>
      </c>
      <c r="C38" s="239">
        <v>12927</v>
      </c>
      <c r="D38" s="239">
        <v>30297</v>
      </c>
      <c r="E38" s="243">
        <v>356</v>
      </c>
      <c r="F38" s="244">
        <v>16705</v>
      </c>
      <c r="G38" s="245">
        <v>41039</v>
      </c>
      <c r="H38" s="239">
        <v>446</v>
      </c>
      <c r="I38" s="239">
        <v>24434</v>
      </c>
      <c r="J38" s="239">
        <v>67866</v>
      </c>
    </row>
    <row r="39" spans="1:10" ht="24.95" customHeight="1" x14ac:dyDescent="0.2">
      <c r="A39" s="190" t="s">
        <v>86</v>
      </c>
      <c r="B39" s="239">
        <v>240</v>
      </c>
      <c r="C39" s="239">
        <v>9009</v>
      </c>
      <c r="D39" s="239">
        <v>19343</v>
      </c>
      <c r="E39" s="243">
        <v>248</v>
      </c>
      <c r="F39" s="244">
        <v>9502</v>
      </c>
      <c r="G39" s="245">
        <v>22720</v>
      </c>
      <c r="H39" s="239">
        <v>299</v>
      </c>
      <c r="I39" s="239">
        <v>11089</v>
      </c>
      <c r="J39" s="239">
        <v>23354</v>
      </c>
    </row>
    <row r="40" spans="1:10" ht="24.95" customHeight="1" thickBot="1" x14ac:dyDescent="0.25">
      <c r="A40" s="191" t="s">
        <v>87</v>
      </c>
      <c r="B40" s="241">
        <v>202</v>
      </c>
      <c r="C40" s="241">
        <v>7212</v>
      </c>
      <c r="D40" s="241">
        <v>17155</v>
      </c>
      <c r="E40" s="248">
        <v>231</v>
      </c>
      <c r="F40" s="249">
        <v>8340</v>
      </c>
      <c r="G40" s="250">
        <v>17422</v>
      </c>
      <c r="H40" s="241">
        <v>251</v>
      </c>
      <c r="I40" s="241">
        <v>9342</v>
      </c>
      <c r="J40" s="241">
        <v>22109</v>
      </c>
    </row>
    <row r="41" spans="1:10" s="326" customFormat="1" ht="15.95" customHeight="1" x14ac:dyDescent="0.2">
      <c r="A41" s="583" t="s">
        <v>161</v>
      </c>
      <c r="B41" s="583"/>
      <c r="C41" s="583"/>
      <c r="D41" s="583"/>
      <c r="E41" s="471"/>
      <c r="F41" s="471"/>
      <c r="G41" s="471"/>
      <c r="H41" s="325"/>
      <c r="I41" s="325"/>
    </row>
    <row r="42" spans="1:10" s="325" customFormat="1" ht="38.1" customHeight="1" x14ac:dyDescent="0.2">
      <c r="A42" s="581" t="s">
        <v>261</v>
      </c>
      <c r="B42" s="581"/>
      <c r="C42" s="581"/>
      <c r="D42" s="581"/>
      <c r="E42" s="581"/>
      <c r="F42" s="581"/>
      <c r="G42" s="581"/>
    </row>
    <row r="43" spans="1:10" s="325" customFormat="1" ht="36.75" customHeight="1" x14ac:dyDescent="0.2">
      <c r="A43" s="581" t="s">
        <v>204</v>
      </c>
      <c r="B43" s="581"/>
      <c r="C43" s="581"/>
      <c r="D43" s="581"/>
      <c r="E43" s="581"/>
      <c r="F43" s="581"/>
      <c r="G43" s="581"/>
    </row>
    <row r="44" spans="1:10" s="325" customFormat="1" ht="32.1" customHeight="1" x14ac:dyDescent="0.2">
      <c r="A44" s="581" t="s">
        <v>205</v>
      </c>
      <c r="B44" s="581"/>
      <c r="C44" s="581"/>
      <c r="D44" s="581"/>
      <c r="E44" s="581"/>
      <c r="F44" s="581"/>
      <c r="G44" s="581"/>
    </row>
    <row r="45" spans="1:10" s="325" customFormat="1" ht="15.95" customHeight="1" x14ac:dyDescent="0.2">
      <c r="A45" s="581" t="s">
        <v>262</v>
      </c>
      <c r="B45" s="581"/>
      <c r="C45" s="581"/>
      <c r="D45" s="581"/>
      <c r="E45" s="581"/>
      <c r="F45" s="581"/>
      <c r="G45" s="581"/>
    </row>
    <row r="46" spans="1:10" s="324" customFormat="1" ht="15" customHeight="1" x14ac:dyDescent="0.2">
      <c r="A46" s="320"/>
      <c r="B46" s="320"/>
      <c r="C46" s="320"/>
      <c r="D46" s="321"/>
      <c r="E46" s="321"/>
      <c r="F46" s="322"/>
      <c r="G46" s="323"/>
    </row>
    <row r="47" spans="1:10" s="276" customFormat="1" ht="15" customHeight="1" x14ac:dyDescent="0.2">
      <c r="A47" s="320"/>
      <c r="B47" s="320"/>
      <c r="C47" s="320"/>
    </row>
    <row r="48" spans="1:10" s="77" customFormat="1" ht="20.100000000000001" customHeight="1" x14ac:dyDescent="0.2">
      <c r="A48" s="74"/>
      <c r="F48" s="73"/>
    </row>
    <row r="49" spans="6:6" s="77" customFormat="1" ht="20.100000000000001" customHeight="1" x14ac:dyDescent="0.2">
      <c r="F49" s="73"/>
    </row>
    <row r="50" spans="6:6" s="77" customFormat="1" ht="20.100000000000001" customHeight="1" x14ac:dyDescent="0.2">
      <c r="F50" s="73"/>
    </row>
    <row r="51" spans="6:6" s="77" customFormat="1" ht="20.100000000000001" customHeight="1" x14ac:dyDescent="0.2">
      <c r="F51" s="73"/>
    </row>
    <row r="52" spans="6:6" s="77" customFormat="1" ht="20.100000000000001" customHeight="1" x14ac:dyDescent="0.2">
      <c r="F52" s="73"/>
    </row>
    <row r="53" spans="6:6" s="77" customFormat="1" ht="20.100000000000001" customHeight="1" x14ac:dyDescent="0.2">
      <c r="F53" s="73"/>
    </row>
    <row r="54" spans="6:6" s="77" customFormat="1" ht="20.100000000000001" customHeight="1" x14ac:dyDescent="0.2">
      <c r="F54" s="73"/>
    </row>
    <row r="55" spans="6:6" s="77" customFormat="1" ht="20.100000000000001" customHeight="1" x14ac:dyDescent="0.2">
      <c r="F55" s="73"/>
    </row>
    <row r="56" spans="6:6" s="77" customFormat="1" ht="20.100000000000001" customHeight="1" x14ac:dyDescent="0.2">
      <c r="F56" s="73"/>
    </row>
    <row r="57" spans="6:6" s="77" customFormat="1" ht="20.100000000000001" customHeight="1" x14ac:dyDescent="0.2">
      <c r="F57" s="73"/>
    </row>
    <row r="58" spans="6:6" s="77" customFormat="1" ht="20.100000000000001" customHeight="1" x14ac:dyDescent="0.2">
      <c r="F58" s="73"/>
    </row>
    <row r="59" spans="6:6" s="77" customFormat="1" ht="20.100000000000001" customHeight="1" x14ac:dyDescent="0.2">
      <c r="F59" s="73"/>
    </row>
    <row r="60" spans="6:6" s="77" customFormat="1" ht="20.100000000000001" customHeight="1" x14ac:dyDescent="0.2"/>
    <row r="61" spans="6:6" s="77" customFormat="1" ht="20.100000000000001" customHeight="1" x14ac:dyDescent="0.2"/>
    <row r="62" spans="6:6" s="77" customFormat="1" ht="20.100000000000001" customHeight="1" x14ac:dyDescent="0.2"/>
    <row r="63" spans="6:6" s="77" customFormat="1" ht="20.100000000000001" customHeight="1" x14ac:dyDescent="0.2">
      <c r="F63" s="73"/>
    </row>
    <row r="64" spans="6:6" s="77" customFormat="1" ht="20.100000000000001" customHeight="1" x14ac:dyDescent="0.2">
      <c r="F64" s="73"/>
    </row>
    <row r="65" spans="6:6" s="77" customFormat="1" ht="20.100000000000001" customHeight="1" x14ac:dyDescent="0.2">
      <c r="F65" s="73"/>
    </row>
    <row r="66" spans="6:6" s="77" customFormat="1" ht="20.100000000000001" customHeight="1" x14ac:dyDescent="0.2">
      <c r="F66" s="73"/>
    </row>
    <row r="67" spans="6:6" s="77" customFormat="1" ht="20.100000000000001" customHeight="1" x14ac:dyDescent="0.2">
      <c r="F67" s="73"/>
    </row>
    <row r="68" spans="6:6" s="77" customFormat="1" ht="20.100000000000001" customHeight="1" x14ac:dyDescent="0.2">
      <c r="F68" s="73"/>
    </row>
    <row r="69" spans="6:6" s="77" customFormat="1" ht="20.100000000000001" customHeight="1" x14ac:dyDescent="0.2">
      <c r="F69" s="73"/>
    </row>
    <row r="70" spans="6:6" s="77" customFormat="1" ht="20.100000000000001" customHeight="1" x14ac:dyDescent="0.2">
      <c r="F70" s="73"/>
    </row>
    <row r="71" spans="6:6" s="77" customFormat="1" ht="20.100000000000001" customHeight="1" x14ac:dyDescent="0.2">
      <c r="F71" s="73"/>
    </row>
    <row r="72" spans="6:6" s="77" customFormat="1" ht="20.100000000000001" customHeight="1" x14ac:dyDescent="0.2">
      <c r="F72" s="73"/>
    </row>
    <row r="73" spans="6:6" s="77" customFormat="1" ht="20.100000000000001" customHeight="1" x14ac:dyDescent="0.2">
      <c r="F73" s="73"/>
    </row>
    <row r="74" spans="6:6" s="77" customFormat="1" ht="20.100000000000001" customHeight="1" x14ac:dyDescent="0.2">
      <c r="F74" s="73"/>
    </row>
    <row r="75" spans="6:6" s="77" customFormat="1" ht="20.100000000000001" customHeight="1" x14ac:dyDescent="0.2">
      <c r="F75" s="73"/>
    </row>
    <row r="76" spans="6:6" s="77" customFormat="1" ht="20.100000000000001" customHeight="1" x14ac:dyDescent="0.2">
      <c r="F76" s="73"/>
    </row>
    <row r="77" spans="6:6" s="77" customFormat="1" ht="20.100000000000001" customHeight="1" x14ac:dyDescent="0.2">
      <c r="F77" s="73"/>
    </row>
    <row r="78" spans="6:6" s="77" customFormat="1" ht="20.100000000000001" customHeight="1" x14ac:dyDescent="0.2">
      <c r="F78" s="73"/>
    </row>
    <row r="79" spans="6:6" s="77" customFormat="1" ht="20.100000000000001" customHeight="1" x14ac:dyDescent="0.2">
      <c r="F79" s="73"/>
    </row>
    <row r="80" spans="6:6" s="77" customFormat="1" ht="20.100000000000001" customHeight="1" x14ac:dyDescent="0.2">
      <c r="F80" s="73"/>
    </row>
    <row r="81" spans="6:6" s="77" customFormat="1" ht="20.100000000000001" customHeight="1" x14ac:dyDescent="0.2">
      <c r="F81" s="73"/>
    </row>
    <row r="82" spans="6:6" s="77" customFormat="1" ht="20.100000000000001" customHeight="1" x14ac:dyDescent="0.2">
      <c r="F82" s="73"/>
    </row>
    <row r="83" spans="6:6" s="77" customFormat="1" ht="20.100000000000001" customHeight="1" x14ac:dyDescent="0.2">
      <c r="F83" s="73"/>
    </row>
    <row r="84" spans="6:6" s="77" customFormat="1" ht="20.100000000000001" customHeight="1" x14ac:dyDescent="0.2">
      <c r="F84" s="73"/>
    </row>
    <row r="85" spans="6:6" s="77" customFormat="1" ht="20.100000000000001" customHeight="1" x14ac:dyDescent="0.2">
      <c r="F85" s="73"/>
    </row>
    <row r="86" spans="6:6" s="77" customFormat="1" ht="20.100000000000001" customHeight="1" x14ac:dyDescent="0.2">
      <c r="F86" s="73"/>
    </row>
    <row r="87" spans="6:6" s="77" customFormat="1" ht="20.100000000000001" customHeight="1" x14ac:dyDescent="0.2">
      <c r="F87" s="73"/>
    </row>
    <row r="88" spans="6:6" s="77" customFormat="1" ht="20.100000000000001" customHeight="1" x14ac:dyDescent="0.2">
      <c r="F88" s="73"/>
    </row>
    <row r="89" spans="6:6" s="77" customFormat="1" ht="20.100000000000001" customHeight="1" x14ac:dyDescent="0.2">
      <c r="F89" s="73"/>
    </row>
    <row r="90" spans="6:6" s="77" customFormat="1" ht="20.100000000000001" customHeight="1" x14ac:dyDescent="0.2">
      <c r="F90" s="73"/>
    </row>
    <row r="91" spans="6:6" s="77" customFormat="1" ht="20.100000000000001" customHeight="1" x14ac:dyDescent="0.2">
      <c r="F91" s="73"/>
    </row>
    <row r="92" spans="6:6" s="77" customFormat="1" ht="20.100000000000001" customHeight="1" x14ac:dyDescent="0.2">
      <c r="F92" s="73"/>
    </row>
    <row r="93" spans="6:6" s="77" customFormat="1" ht="20.100000000000001" customHeight="1" x14ac:dyDescent="0.2">
      <c r="F93" s="73"/>
    </row>
    <row r="94" spans="6:6" s="77" customFormat="1" ht="20.100000000000001" customHeight="1" x14ac:dyDescent="0.2">
      <c r="F94" s="73"/>
    </row>
    <row r="95" spans="6:6" s="77" customFormat="1" ht="20.100000000000001" customHeight="1" x14ac:dyDescent="0.2">
      <c r="F95" s="73"/>
    </row>
    <row r="96" spans="6:6" s="77" customFormat="1" ht="20.100000000000001" customHeight="1" x14ac:dyDescent="0.2">
      <c r="F96" s="73"/>
    </row>
    <row r="97" spans="6:6" s="77" customFormat="1" ht="20.100000000000001" customHeight="1" x14ac:dyDescent="0.2">
      <c r="F97" s="73"/>
    </row>
    <row r="98" spans="6:6" s="77" customFormat="1" ht="20.100000000000001" customHeight="1" x14ac:dyDescent="0.2">
      <c r="F98" s="73"/>
    </row>
    <row r="99" spans="6:6" s="77" customFormat="1" ht="20.100000000000001" customHeight="1" x14ac:dyDescent="0.2">
      <c r="F99" s="73"/>
    </row>
    <row r="100" spans="6:6" s="77" customFormat="1" ht="20.100000000000001" customHeight="1" x14ac:dyDescent="0.2">
      <c r="F100" s="73"/>
    </row>
    <row r="101" spans="6:6" s="77" customFormat="1" ht="20.100000000000001" customHeight="1" x14ac:dyDescent="0.2">
      <c r="F101" s="73"/>
    </row>
    <row r="102" spans="6:6" s="77" customFormat="1" ht="20.100000000000001" customHeight="1" x14ac:dyDescent="0.2">
      <c r="F102" s="73"/>
    </row>
    <row r="103" spans="6:6" s="77" customFormat="1" ht="20.100000000000001" customHeight="1" x14ac:dyDescent="0.2">
      <c r="F103" s="73"/>
    </row>
    <row r="104" spans="6:6" s="77" customFormat="1" ht="20.100000000000001" customHeight="1" x14ac:dyDescent="0.2">
      <c r="F104" s="73"/>
    </row>
    <row r="105" spans="6:6" s="77" customFormat="1" ht="20.100000000000001" customHeight="1" x14ac:dyDescent="0.2">
      <c r="F105" s="73"/>
    </row>
    <row r="106" spans="6:6" s="77" customFormat="1" ht="20.100000000000001" customHeight="1" x14ac:dyDescent="0.2">
      <c r="F106" s="73"/>
    </row>
    <row r="107" spans="6:6" s="77" customFormat="1" ht="20.100000000000001" customHeight="1" x14ac:dyDescent="0.2">
      <c r="F107" s="73"/>
    </row>
    <row r="108" spans="6:6" s="77" customFormat="1" ht="20.100000000000001" customHeight="1" x14ac:dyDescent="0.2">
      <c r="F108" s="73"/>
    </row>
    <row r="109" spans="6:6" s="77" customFormat="1" ht="20.100000000000001" customHeight="1" x14ac:dyDescent="0.2">
      <c r="F109" s="73"/>
    </row>
    <row r="110" spans="6:6" s="77" customFormat="1" ht="20.100000000000001" customHeight="1" x14ac:dyDescent="0.2">
      <c r="F110" s="73"/>
    </row>
    <row r="111" spans="6:6" s="77" customFormat="1" ht="20.100000000000001" customHeight="1" x14ac:dyDescent="0.2">
      <c r="F111" s="73"/>
    </row>
    <row r="112" spans="6:6" s="77" customFormat="1" ht="20.100000000000001" customHeight="1" x14ac:dyDescent="0.2">
      <c r="F112" s="73"/>
    </row>
    <row r="113" spans="6:6" s="77" customFormat="1" ht="20.100000000000001" customHeight="1" x14ac:dyDescent="0.2">
      <c r="F113" s="73"/>
    </row>
    <row r="114" spans="6:6" s="77" customFormat="1" ht="20.100000000000001" customHeight="1" x14ac:dyDescent="0.2">
      <c r="F114" s="73"/>
    </row>
    <row r="115" spans="6:6" s="77" customFormat="1" ht="20.100000000000001" customHeight="1" x14ac:dyDescent="0.2">
      <c r="F115" s="73"/>
    </row>
    <row r="116" spans="6:6" s="77" customFormat="1" ht="20.100000000000001" customHeight="1" x14ac:dyDescent="0.2">
      <c r="F116" s="73"/>
    </row>
    <row r="117" spans="6:6" s="77" customFormat="1" ht="20.100000000000001" customHeight="1" x14ac:dyDescent="0.2">
      <c r="F117" s="73"/>
    </row>
    <row r="118" spans="6:6" s="77" customFormat="1" ht="20.100000000000001" customHeight="1" x14ac:dyDescent="0.2">
      <c r="F118" s="73"/>
    </row>
    <row r="119" spans="6:6" s="77" customFormat="1" ht="20.100000000000001" customHeight="1" x14ac:dyDescent="0.2">
      <c r="F119" s="73"/>
    </row>
    <row r="120" spans="6:6" s="77" customFormat="1" ht="20.100000000000001" customHeight="1" x14ac:dyDescent="0.2">
      <c r="F120" s="73"/>
    </row>
    <row r="121" spans="6:6" s="77" customFormat="1" ht="20.100000000000001" customHeight="1" x14ac:dyDescent="0.2">
      <c r="F121" s="73"/>
    </row>
    <row r="175" spans="1:7" ht="20.100000000000001" customHeight="1" x14ac:dyDescent="0.2">
      <c r="F175" s="77"/>
    </row>
    <row r="176" spans="1:7" ht="20.100000000000001" customHeight="1" x14ac:dyDescent="0.2">
      <c r="A176" s="77"/>
      <c r="B176" s="77"/>
      <c r="C176" s="77"/>
      <c r="D176" s="77"/>
      <c r="E176" s="77"/>
      <c r="F176" s="77"/>
      <c r="G176" s="77"/>
    </row>
    <row r="177" spans="1:7" ht="20.100000000000001" customHeight="1" x14ac:dyDescent="0.2">
      <c r="A177" s="77"/>
      <c r="B177" s="77"/>
      <c r="C177" s="77"/>
      <c r="D177" s="77"/>
      <c r="E177" s="77"/>
      <c r="F177" s="77"/>
      <c r="G177" s="77"/>
    </row>
  </sheetData>
  <mergeCells count="12">
    <mergeCell ref="A45:G45"/>
    <mergeCell ref="A43:G43"/>
    <mergeCell ref="A5:A7"/>
    <mergeCell ref="B6:D6"/>
    <mergeCell ref="E6:G6"/>
    <mergeCell ref="J2:K2"/>
    <mergeCell ref="O2:P2"/>
    <mergeCell ref="A42:G42"/>
    <mergeCell ref="A44:G44"/>
    <mergeCell ref="H6:J6"/>
    <mergeCell ref="B5:J5"/>
    <mergeCell ref="A41:D41"/>
  </mergeCells>
  <hyperlinks>
    <hyperlink ref="G1" location="Sumário!C33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>
    <tabColor rgb="FF92D050"/>
  </sheetPr>
  <dimension ref="A1:R173"/>
  <sheetViews>
    <sheetView showGridLines="0" tabSelected="1" view="pageLayout" zoomScale="41" zoomScaleNormal="100" zoomScaleSheetLayoutView="55" zoomScalePageLayoutView="41" workbookViewId="0">
      <selection activeCell="E59" sqref="E59"/>
    </sheetView>
  </sheetViews>
  <sheetFormatPr defaultColWidth="3.7109375" defaultRowHeight="20.100000000000001" customHeight="1" x14ac:dyDescent="0.2"/>
  <cols>
    <col min="1" max="1" width="57.7109375" style="73" customWidth="1"/>
    <col min="2" max="2" width="37.7109375" style="73" customWidth="1"/>
    <col min="3" max="3" width="36" style="73" customWidth="1"/>
    <col min="4" max="4" width="38.28515625" style="73" customWidth="1"/>
    <col min="5" max="7" width="3.7109375" style="73"/>
    <col min="8" max="8" width="11" style="73" customWidth="1"/>
    <col min="9" max="9" width="9" style="73" customWidth="1"/>
    <col min="10" max="16384" width="3.7109375" style="73"/>
  </cols>
  <sheetData>
    <row r="1" spans="1:18" ht="20.100000000000001" customHeight="1" x14ac:dyDescent="0.2">
      <c r="C1" s="361" t="s">
        <v>177</v>
      </c>
    </row>
    <row r="2" spans="1:18" s="99" customFormat="1" ht="45" customHeight="1" x14ac:dyDescent="0.2">
      <c r="A2" s="98" t="s">
        <v>40</v>
      </c>
      <c r="D2" s="361"/>
      <c r="E2" s="132"/>
      <c r="G2" s="132"/>
      <c r="H2" s="132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319</v>
      </c>
      <c r="B4" s="104"/>
      <c r="C4" s="104"/>
      <c r="D4" s="104"/>
      <c r="E4" s="104"/>
    </row>
    <row r="5" spans="1:18" ht="24.95" customHeight="1" x14ac:dyDescent="0.2">
      <c r="A5" s="576" t="s">
        <v>55</v>
      </c>
      <c r="B5" s="579" t="s">
        <v>165</v>
      </c>
      <c r="C5" s="580"/>
      <c r="D5" s="580"/>
    </row>
    <row r="6" spans="1:18" ht="24.95" customHeight="1" x14ac:dyDescent="0.2">
      <c r="A6" s="577"/>
      <c r="B6" s="187">
        <v>2016</v>
      </c>
      <c r="C6" s="188">
        <v>2017</v>
      </c>
      <c r="D6" s="468">
        <v>2018</v>
      </c>
    </row>
    <row r="7" spans="1:18" ht="24.95" customHeight="1" x14ac:dyDescent="0.2">
      <c r="A7" s="189" t="s">
        <v>5</v>
      </c>
      <c r="B7" s="237">
        <v>42</v>
      </c>
      <c r="C7" s="238">
        <v>57</v>
      </c>
      <c r="D7" s="237">
        <v>104</v>
      </c>
    </row>
    <row r="8" spans="1:18" s="79" customFormat="1" ht="24.95" customHeight="1" x14ac:dyDescent="0.2">
      <c r="A8" s="189" t="s">
        <v>56</v>
      </c>
      <c r="B8" s="237">
        <v>1</v>
      </c>
      <c r="C8" s="238">
        <v>1</v>
      </c>
      <c r="D8" s="237">
        <v>4</v>
      </c>
    </row>
    <row r="9" spans="1:18" ht="24.95" customHeight="1" x14ac:dyDescent="0.2">
      <c r="A9" s="190" t="s">
        <v>57</v>
      </c>
      <c r="B9" s="239">
        <v>0</v>
      </c>
      <c r="C9" s="240">
        <v>0</v>
      </c>
      <c r="D9" s="239">
        <v>0</v>
      </c>
    </row>
    <row r="10" spans="1:18" ht="24.95" customHeight="1" x14ac:dyDescent="0.2">
      <c r="A10" s="190" t="s">
        <v>58</v>
      </c>
      <c r="B10" s="239">
        <v>0</v>
      </c>
      <c r="C10" s="240">
        <v>0</v>
      </c>
      <c r="D10" s="239">
        <v>0</v>
      </c>
    </row>
    <row r="11" spans="1:18" ht="24.95" customHeight="1" x14ac:dyDescent="0.2">
      <c r="A11" s="190" t="s">
        <v>59</v>
      </c>
      <c r="B11" s="239">
        <v>0</v>
      </c>
      <c r="C11" s="240">
        <v>0</v>
      </c>
      <c r="D11" s="239">
        <v>1</v>
      </c>
    </row>
    <row r="12" spans="1:18" ht="24.95" customHeight="1" x14ac:dyDescent="0.2">
      <c r="A12" s="190" t="s">
        <v>60</v>
      </c>
      <c r="B12" s="239">
        <v>0</v>
      </c>
      <c r="C12" s="240">
        <v>0</v>
      </c>
      <c r="D12" s="239">
        <v>0</v>
      </c>
    </row>
    <row r="13" spans="1:18" ht="24.95" customHeight="1" x14ac:dyDescent="0.2">
      <c r="A13" s="190" t="s">
        <v>61</v>
      </c>
      <c r="B13" s="239">
        <v>0</v>
      </c>
      <c r="C13" s="240">
        <v>0</v>
      </c>
      <c r="D13" s="239">
        <v>1</v>
      </c>
    </row>
    <row r="14" spans="1:18" ht="24.95" customHeight="1" x14ac:dyDescent="0.2">
      <c r="A14" s="190" t="s">
        <v>62</v>
      </c>
      <c r="B14" s="239">
        <v>0</v>
      </c>
      <c r="C14" s="240">
        <v>0</v>
      </c>
      <c r="D14" s="239">
        <v>1</v>
      </c>
    </row>
    <row r="15" spans="1:18" ht="24.95" customHeight="1" x14ac:dyDescent="0.2">
      <c r="A15" s="190" t="s">
        <v>63</v>
      </c>
      <c r="B15" s="239">
        <v>1</v>
      </c>
      <c r="C15" s="240">
        <v>1</v>
      </c>
      <c r="D15" s="239">
        <v>1</v>
      </c>
    </row>
    <row r="16" spans="1:18" s="79" customFormat="1" ht="24.95" customHeight="1" x14ac:dyDescent="0.2">
      <c r="A16" s="189" t="s">
        <v>64</v>
      </c>
      <c r="B16" s="237">
        <v>3</v>
      </c>
      <c r="C16" s="238">
        <v>6</v>
      </c>
      <c r="D16" s="237">
        <v>12</v>
      </c>
    </row>
    <row r="17" spans="1:4" ht="24.95" customHeight="1" x14ac:dyDescent="0.2">
      <c r="A17" s="190" t="s">
        <v>65</v>
      </c>
      <c r="B17" s="239">
        <v>1</v>
      </c>
      <c r="C17" s="240">
        <v>1</v>
      </c>
      <c r="D17" s="239">
        <v>2</v>
      </c>
    </row>
    <row r="18" spans="1:4" ht="24.95" customHeight="1" x14ac:dyDescent="0.2">
      <c r="A18" s="190" t="s">
        <v>66</v>
      </c>
      <c r="B18" s="239">
        <v>0</v>
      </c>
      <c r="C18" s="240">
        <v>3</v>
      </c>
      <c r="D18" s="239">
        <v>4</v>
      </c>
    </row>
    <row r="19" spans="1:4" ht="24.95" customHeight="1" x14ac:dyDescent="0.2">
      <c r="A19" s="190" t="s">
        <v>67</v>
      </c>
      <c r="B19" s="239">
        <v>0</v>
      </c>
      <c r="C19" s="240">
        <v>1</v>
      </c>
      <c r="D19" s="239">
        <v>2</v>
      </c>
    </row>
    <row r="20" spans="1:4" ht="24.95" customHeight="1" x14ac:dyDescent="0.2">
      <c r="A20" s="190" t="s">
        <v>68</v>
      </c>
      <c r="B20" s="239">
        <v>0</v>
      </c>
      <c r="C20" s="240">
        <v>0</v>
      </c>
      <c r="D20" s="239">
        <v>1</v>
      </c>
    </row>
    <row r="21" spans="1:4" ht="24.95" customHeight="1" x14ac:dyDescent="0.2">
      <c r="A21" s="190" t="s">
        <v>69</v>
      </c>
      <c r="B21" s="239">
        <v>1</v>
      </c>
      <c r="C21" s="240">
        <v>1</v>
      </c>
      <c r="D21" s="239">
        <v>1</v>
      </c>
    </row>
    <row r="22" spans="1:4" ht="24.95" customHeight="1" x14ac:dyDescent="0.2">
      <c r="A22" s="190" t="s">
        <v>70</v>
      </c>
      <c r="B22" s="239">
        <v>1</v>
      </c>
      <c r="C22" s="240">
        <v>0</v>
      </c>
      <c r="D22" s="239">
        <v>2</v>
      </c>
    </row>
    <row r="23" spans="1:4" ht="24.95" customHeight="1" x14ac:dyDescent="0.2">
      <c r="A23" s="190" t="s">
        <v>71</v>
      </c>
      <c r="B23" s="239">
        <v>0</v>
      </c>
      <c r="C23" s="240">
        <v>0</v>
      </c>
      <c r="D23" s="239">
        <v>0</v>
      </c>
    </row>
    <row r="24" spans="1:4" ht="24.95" customHeight="1" x14ac:dyDescent="0.2">
      <c r="A24" s="190" t="s">
        <v>72</v>
      </c>
      <c r="B24" s="239">
        <v>0</v>
      </c>
      <c r="C24" s="240">
        <v>0</v>
      </c>
      <c r="D24" s="239">
        <v>0</v>
      </c>
    </row>
    <row r="25" spans="1:4" ht="24.95" customHeight="1" x14ac:dyDescent="0.2">
      <c r="A25" s="190" t="s">
        <v>73</v>
      </c>
      <c r="B25" s="239">
        <v>0</v>
      </c>
      <c r="C25" s="240">
        <v>0</v>
      </c>
      <c r="D25" s="239">
        <v>0</v>
      </c>
    </row>
    <row r="26" spans="1:4" s="79" customFormat="1" ht="24.95" customHeight="1" x14ac:dyDescent="0.2">
      <c r="A26" s="189" t="s">
        <v>74</v>
      </c>
      <c r="B26" s="237">
        <v>13</v>
      </c>
      <c r="C26" s="238">
        <v>26</v>
      </c>
      <c r="D26" s="237">
        <v>42</v>
      </c>
    </row>
    <row r="27" spans="1:4" ht="24.95" customHeight="1" x14ac:dyDescent="0.2">
      <c r="A27" s="190" t="s">
        <v>75</v>
      </c>
      <c r="B27" s="239">
        <v>3</v>
      </c>
      <c r="C27" s="240">
        <v>1</v>
      </c>
      <c r="D27" s="239">
        <v>1</v>
      </c>
    </row>
    <row r="28" spans="1:4" ht="24.95" customHeight="1" x14ac:dyDescent="0.2">
      <c r="A28" s="190" t="s">
        <v>76</v>
      </c>
      <c r="B28" s="239">
        <v>0</v>
      </c>
      <c r="C28" s="240">
        <v>6</v>
      </c>
      <c r="D28" s="239">
        <v>9</v>
      </c>
    </row>
    <row r="29" spans="1:4" ht="24.95" customHeight="1" x14ac:dyDescent="0.2">
      <c r="A29" s="190" t="s">
        <v>77</v>
      </c>
      <c r="B29" s="239">
        <v>4</v>
      </c>
      <c r="C29" s="240">
        <v>10</v>
      </c>
      <c r="D29" s="239">
        <v>19</v>
      </c>
    </row>
    <row r="30" spans="1:4" ht="24.95" customHeight="1" x14ac:dyDescent="0.2">
      <c r="A30" s="190" t="s">
        <v>78</v>
      </c>
      <c r="B30" s="239">
        <v>6</v>
      </c>
      <c r="C30" s="240">
        <v>9</v>
      </c>
      <c r="D30" s="239">
        <v>13</v>
      </c>
    </row>
    <row r="31" spans="1:4" s="79" customFormat="1" ht="24.95" customHeight="1" x14ac:dyDescent="0.2">
      <c r="A31" s="189" t="s">
        <v>79</v>
      </c>
      <c r="B31" s="237">
        <v>6</v>
      </c>
      <c r="C31" s="238">
        <v>9</v>
      </c>
      <c r="D31" s="237">
        <v>27</v>
      </c>
    </row>
    <row r="32" spans="1:4" ht="24.95" customHeight="1" x14ac:dyDescent="0.2">
      <c r="A32" s="190" t="s">
        <v>80</v>
      </c>
      <c r="B32" s="239">
        <v>0</v>
      </c>
      <c r="C32" s="240">
        <v>1</v>
      </c>
      <c r="D32" s="239">
        <v>10</v>
      </c>
    </row>
    <row r="33" spans="1:4" ht="24.95" customHeight="1" x14ac:dyDescent="0.2">
      <c r="A33" s="190" t="s">
        <v>81</v>
      </c>
      <c r="B33" s="239">
        <v>2</v>
      </c>
      <c r="C33" s="240">
        <v>1</v>
      </c>
      <c r="D33" s="239">
        <v>5</v>
      </c>
    </row>
    <row r="34" spans="1:4" ht="24.95" customHeight="1" x14ac:dyDescent="0.2">
      <c r="A34" s="190" t="s">
        <v>82</v>
      </c>
      <c r="B34" s="239">
        <v>4</v>
      </c>
      <c r="C34" s="240">
        <v>7</v>
      </c>
      <c r="D34" s="239">
        <v>12</v>
      </c>
    </row>
    <row r="35" spans="1:4" s="79" customFormat="1" ht="24.95" customHeight="1" x14ac:dyDescent="0.2">
      <c r="A35" s="189" t="s">
        <v>83</v>
      </c>
      <c r="B35" s="237">
        <v>19</v>
      </c>
      <c r="C35" s="238">
        <v>15</v>
      </c>
      <c r="D35" s="237">
        <v>19</v>
      </c>
    </row>
    <row r="36" spans="1:4" ht="24.95" customHeight="1" x14ac:dyDescent="0.2">
      <c r="A36" s="190" t="s">
        <v>84</v>
      </c>
      <c r="B36" s="239">
        <v>1</v>
      </c>
      <c r="C36" s="240">
        <v>2</v>
      </c>
      <c r="D36" s="239">
        <v>3</v>
      </c>
    </row>
    <row r="37" spans="1:4" ht="24.95" customHeight="1" x14ac:dyDescent="0.2">
      <c r="A37" s="190" t="s">
        <v>85</v>
      </c>
      <c r="B37" s="239">
        <v>9</v>
      </c>
      <c r="C37" s="240">
        <v>5</v>
      </c>
      <c r="D37" s="239">
        <v>2</v>
      </c>
    </row>
    <row r="38" spans="1:4" ht="24.95" customHeight="1" x14ac:dyDescent="0.2">
      <c r="A38" s="190" t="s">
        <v>86</v>
      </c>
      <c r="B38" s="239">
        <v>2</v>
      </c>
      <c r="C38" s="240">
        <v>0</v>
      </c>
      <c r="D38" s="239">
        <v>4</v>
      </c>
    </row>
    <row r="39" spans="1:4" ht="24.95" customHeight="1" thickBot="1" x14ac:dyDescent="0.25">
      <c r="A39" s="191" t="s">
        <v>87</v>
      </c>
      <c r="B39" s="241">
        <v>7</v>
      </c>
      <c r="C39" s="242">
        <v>8</v>
      </c>
      <c r="D39" s="241">
        <v>10</v>
      </c>
    </row>
    <row r="40" spans="1:4" s="328" customFormat="1" ht="15.95" customHeight="1" x14ac:dyDescent="0.2">
      <c r="A40" s="575" t="s">
        <v>161</v>
      </c>
      <c r="B40" s="575"/>
      <c r="C40" s="575"/>
      <c r="D40" s="327"/>
    </row>
    <row r="41" spans="1:4" s="328" customFormat="1" ht="44.25" customHeight="1" x14ac:dyDescent="0.2">
      <c r="A41" s="575" t="s">
        <v>218</v>
      </c>
      <c r="B41" s="575"/>
      <c r="C41" s="575"/>
      <c r="D41" s="329"/>
    </row>
    <row r="42" spans="1:4" s="328" customFormat="1" ht="43.5" customHeight="1" x14ac:dyDescent="0.2">
      <c r="A42" s="575" t="s">
        <v>204</v>
      </c>
      <c r="B42" s="575"/>
      <c r="C42" s="575"/>
      <c r="D42" s="329"/>
    </row>
    <row r="43" spans="1:4" s="328" customFormat="1" ht="15.95" customHeight="1" x14ac:dyDescent="0.2">
      <c r="A43" s="319" t="s">
        <v>263</v>
      </c>
      <c r="B43" s="319"/>
      <c r="C43" s="319"/>
      <c r="D43" s="330"/>
    </row>
    <row r="44" spans="1:4" ht="20.100000000000001" customHeight="1" x14ac:dyDescent="0.2">
      <c r="A44" s="74"/>
    </row>
    <row r="45" spans="1:4" ht="20.100000000000001" customHeight="1" x14ac:dyDescent="0.2">
      <c r="A45" s="74"/>
    </row>
    <row r="46" spans="1:4" ht="20.100000000000001" customHeight="1" x14ac:dyDescent="0.2">
      <c r="A46" s="75"/>
    </row>
    <row r="47" spans="1:4" ht="20.100000000000001" customHeight="1" x14ac:dyDescent="0.2">
      <c r="A47" s="74"/>
    </row>
    <row r="48" spans="1:4" ht="20.100000000000001" customHeight="1" x14ac:dyDescent="0.2">
      <c r="A48" s="74"/>
    </row>
    <row r="49" spans="1:6" ht="20.100000000000001" customHeight="1" x14ac:dyDescent="0.2">
      <c r="A49" s="74"/>
    </row>
    <row r="50" spans="1:6" ht="20.100000000000001" customHeight="1" x14ac:dyDescent="0.2">
      <c r="A50" s="74"/>
    </row>
    <row r="51" spans="1:6" ht="20.100000000000001" customHeight="1" x14ac:dyDescent="0.2">
      <c r="A51" s="75"/>
    </row>
    <row r="56" spans="1:6" ht="20.100000000000001" customHeight="1" x14ac:dyDescent="0.2">
      <c r="A56" s="77"/>
      <c r="B56" s="77"/>
      <c r="C56" s="77"/>
      <c r="D56" s="77"/>
      <c r="E56" s="77"/>
      <c r="F56" s="77"/>
    </row>
    <row r="57" spans="1:6" ht="20.100000000000001" customHeight="1" x14ac:dyDescent="0.2">
      <c r="A57" s="77"/>
      <c r="B57" s="77"/>
      <c r="C57" s="77"/>
      <c r="D57" s="77"/>
      <c r="E57" s="77"/>
      <c r="F57" s="77"/>
    </row>
    <row r="58" spans="1:6" ht="20.100000000000001" customHeight="1" x14ac:dyDescent="0.2">
      <c r="A58" s="77"/>
      <c r="B58" s="77"/>
      <c r="C58" s="77"/>
      <c r="D58" s="77"/>
      <c r="E58" s="77"/>
      <c r="F58" s="77"/>
    </row>
    <row r="171" spans="1:5" ht="20.100000000000001" customHeight="1" x14ac:dyDescent="0.2">
      <c r="A171" s="77"/>
      <c r="B171" s="77"/>
      <c r="C171" s="77"/>
      <c r="D171" s="77"/>
      <c r="E171" s="77"/>
    </row>
    <row r="172" spans="1:5" ht="20.100000000000001" customHeight="1" x14ac:dyDescent="0.2">
      <c r="A172" s="77"/>
      <c r="B172" s="77"/>
      <c r="C172" s="77"/>
      <c r="D172" s="77"/>
      <c r="E172" s="77"/>
    </row>
    <row r="173" spans="1:5" ht="20.100000000000001" customHeight="1" x14ac:dyDescent="0.2">
      <c r="A173" s="77"/>
      <c r="B173" s="77"/>
      <c r="C173" s="77"/>
      <c r="D173" s="77"/>
      <c r="E173" s="77"/>
    </row>
  </sheetData>
  <mergeCells count="7">
    <mergeCell ref="A42:C42"/>
    <mergeCell ref="J2:K2"/>
    <mergeCell ref="O2:P2"/>
    <mergeCell ref="A5:A6"/>
    <mergeCell ref="A40:C40"/>
    <mergeCell ref="A41:C41"/>
    <mergeCell ref="B5:D5"/>
  </mergeCells>
  <hyperlinks>
    <hyperlink ref="C1" location="Sumário!C34" tooltip="Sumário" display="&lt;&lt; Sumário"/>
  </hyperlinks>
  <printOptions horizontalCentered="1"/>
  <pageMargins left="6.605691056910569E-2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>
    <tabColor rgb="FF92D050"/>
  </sheetPr>
  <dimension ref="A1:R176"/>
  <sheetViews>
    <sheetView showGridLines="0" tabSelected="1" view="pageLayout" zoomScale="46" zoomScaleNormal="100" zoomScaleSheetLayoutView="55" zoomScalePageLayoutView="46" workbookViewId="0">
      <selection activeCell="E59" sqref="E59"/>
    </sheetView>
  </sheetViews>
  <sheetFormatPr defaultColWidth="3.7109375" defaultRowHeight="20.100000000000001" customHeight="1" x14ac:dyDescent="0.2"/>
  <cols>
    <col min="1" max="1" width="57.7109375" style="73" customWidth="1"/>
    <col min="2" max="2" width="34.140625" style="73" customWidth="1"/>
    <col min="3" max="3" width="31.140625" style="73" customWidth="1"/>
    <col min="4" max="4" width="34.28515625" style="73" customWidth="1"/>
    <col min="5" max="12" width="3.7109375" style="73"/>
    <col min="13" max="13" width="6" style="73" customWidth="1"/>
    <col min="14" max="16384" width="3.7109375" style="73"/>
  </cols>
  <sheetData>
    <row r="1" spans="1:18" ht="20.100000000000001" customHeight="1" x14ac:dyDescent="0.2">
      <c r="C1" s="361" t="s">
        <v>177</v>
      </c>
    </row>
    <row r="2" spans="1:18" s="99" customFormat="1" ht="45" customHeight="1" x14ac:dyDescent="0.2">
      <c r="A2" s="98" t="s">
        <v>40</v>
      </c>
      <c r="D2" s="374"/>
      <c r="E2" s="185"/>
      <c r="G2" s="185"/>
      <c r="H2" s="185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320</v>
      </c>
      <c r="B4" s="104"/>
      <c r="C4" s="104"/>
      <c r="D4" s="104"/>
      <c r="E4" s="104"/>
    </row>
    <row r="5" spans="1:18" ht="24.95" customHeight="1" x14ac:dyDescent="0.2">
      <c r="A5" s="576" t="s">
        <v>55</v>
      </c>
      <c r="B5" s="579" t="s">
        <v>166</v>
      </c>
      <c r="C5" s="580"/>
      <c r="D5" s="580"/>
    </row>
    <row r="6" spans="1:18" ht="24.95" customHeight="1" x14ac:dyDescent="0.2">
      <c r="A6" s="577"/>
      <c r="B6" s="192">
        <v>2016</v>
      </c>
      <c r="C6" s="193">
        <v>2017</v>
      </c>
      <c r="D6" s="468">
        <v>2018</v>
      </c>
    </row>
    <row r="7" spans="1:18" ht="24.95" customHeight="1" x14ac:dyDescent="0.2">
      <c r="A7" s="189" t="s">
        <v>5</v>
      </c>
      <c r="B7" s="237">
        <v>1402</v>
      </c>
      <c r="C7" s="238">
        <v>1578</v>
      </c>
      <c r="D7" s="237">
        <v>2340</v>
      </c>
    </row>
    <row r="8" spans="1:18" s="79" customFormat="1" ht="24.95" customHeight="1" x14ac:dyDescent="0.2">
      <c r="A8" s="189" t="s">
        <v>56</v>
      </c>
      <c r="B8" s="237">
        <v>240</v>
      </c>
      <c r="C8" s="238">
        <v>227</v>
      </c>
      <c r="D8" s="237">
        <v>218</v>
      </c>
    </row>
    <row r="9" spans="1:18" ht="24.95" customHeight="1" x14ac:dyDescent="0.2">
      <c r="A9" s="190" t="s">
        <v>57</v>
      </c>
      <c r="B9" s="239">
        <v>117</v>
      </c>
      <c r="C9" s="240">
        <v>117</v>
      </c>
      <c r="D9" s="239">
        <v>88</v>
      </c>
    </row>
    <row r="10" spans="1:18" ht="24.95" customHeight="1" x14ac:dyDescent="0.2">
      <c r="A10" s="190" t="s">
        <v>58</v>
      </c>
      <c r="B10" s="239">
        <v>3</v>
      </c>
      <c r="C10" s="240">
        <v>2</v>
      </c>
      <c r="D10" s="239">
        <v>3</v>
      </c>
    </row>
    <row r="11" spans="1:18" ht="24.95" customHeight="1" x14ac:dyDescent="0.2">
      <c r="A11" s="190" t="s">
        <v>59</v>
      </c>
      <c r="B11" s="239">
        <v>9</v>
      </c>
      <c r="C11" s="240">
        <v>21</v>
      </c>
      <c r="D11" s="239">
        <v>23</v>
      </c>
    </row>
    <row r="12" spans="1:18" ht="24.95" customHeight="1" x14ac:dyDescent="0.2">
      <c r="A12" s="190" t="s">
        <v>60</v>
      </c>
      <c r="B12" s="239">
        <v>97</v>
      </c>
      <c r="C12" s="240">
        <v>67</v>
      </c>
      <c r="D12" s="239">
        <v>75</v>
      </c>
    </row>
    <row r="13" spans="1:18" ht="24.95" customHeight="1" x14ac:dyDescent="0.2">
      <c r="A13" s="190" t="s">
        <v>61</v>
      </c>
      <c r="B13" s="239">
        <v>4</v>
      </c>
      <c r="C13" s="240">
        <v>5</v>
      </c>
      <c r="D13" s="239">
        <v>9</v>
      </c>
    </row>
    <row r="14" spans="1:18" ht="24.95" customHeight="1" x14ac:dyDescent="0.2">
      <c r="A14" s="190" t="s">
        <v>62</v>
      </c>
      <c r="B14" s="239">
        <v>4</v>
      </c>
      <c r="C14" s="240">
        <v>5</v>
      </c>
      <c r="D14" s="239">
        <v>12</v>
      </c>
    </row>
    <row r="15" spans="1:18" ht="24.95" customHeight="1" x14ac:dyDescent="0.2">
      <c r="A15" s="190" t="s">
        <v>63</v>
      </c>
      <c r="B15" s="239">
        <v>6</v>
      </c>
      <c r="C15" s="240">
        <v>10</v>
      </c>
      <c r="D15" s="239">
        <v>8</v>
      </c>
    </row>
    <row r="16" spans="1:18" s="79" customFormat="1" ht="24.95" customHeight="1" x14ac:dyDescent="0.2">
      <c r="A16" s="189" t="s">
        <v>64</v>
      </c>
      <c r="B16" s="237">
        <v>199</v>
      </c>
      <c r="C16" s="238">
        <v>334</v>
      </c>
      <c r="D16" s="237">
        <v>463</v>
      </c>
    </row>
    <row r="17" spans="1:4" ht="24.95" customHeight="1" x14ac:dyDescent="0.2">
      <c r="A17" s="190" t="s">
        <v>65</v>
      </c>
      <c r="B17" s="239">
        <v>26</v>
      </c>
      <c r="C17" s="240">
        <v>95</v>
      </c>
      <c r="D17" s="239">
        <v>91</v>
      </c>
    </row>
    <row r="18" spans="1:4" ht="24.95" customHeight="1" x14ac:dyDescent="0.2">
      <c r="A18" s="190" t="s">
        <v>66</v>
      </c>
      <c r="B18" s="239">
        <v>24</v>
      </c>
      <c r="C18" s="240">
        <v>55</v>
      </c>
      <c r="D18" s="239">
        <v>91</v>
      </c>
    </row>
    <row r="19" spans="1:4" ht="24.95" customHeight="1" x14ac:dyDescent="0.2">
      <c r="A19" s="190" t="s">
        <v>67</v>
      </c>
      <c r="B19" s="239">
        <v>23</v>
      </c>
      <c r="C19" s="240">
        <v>26</v>
      </c>
      <c r="D19" s="239">
        <v>71</v>
      </c>
    </row>
    <row r="20" spans="1:4" ht="24.95" customHeight="1" x14ac:dyDescent="0.2">
      <c r="A20" s="190" t="s">
        <v>68</v>
      </c>
      <c r="B20" s="239">
        <v>27</v>
      </c>
      <c r="C20" s="240">
        <v>30</v>
      </c>
      <c r="D20" s="239">
        <v>39</v>
      </c>
    </row>
    <row r="21" spans="1:4" ht="24.95" customHeight="1" x14ac:dyDescent="0.2">
      <c r="A21" s="190" t="s">
        <v>69</v>
      </c>
      <c r="B21" s="239">
        <v>43</v>
      </c>
      <c r="C21" s="240">
        <v>59</v>
      </c>
      <c r="D21" s="239">
        <v>64</v>
      </c>
    </row>
    <row r="22" spans="1:4" ht="24.95" customHeight="1" x14ac:dyDescent="0.2">
      <c r="A22" s="190" t="s">
        <v>70</v>
      </c>
      <c r="B22" s="239">
        <v>19</v>
      </c>
      <c r="C22" s="240">
        <v>20</v>
      </c>
      <c r="D22" s="239">
        <v>42</v>
      </c>
    </row>
    <row r="23" spans="1:4" ht="24.95" customHeight="1" x14ac:dyDescent="0.2">
      <c r="A23" s="190" t="s">
        <v>71</v>
      </c>
      <c r="B23" s="239">
        <v>4</v>
      </c>
      <c r="C23" s="240">
        <v>2</v>
      </c>
      <c r="D23" s="239">
        <v>6</v>
      </c>
    </row>
    <row r="24" spans="1:4" ht="24.95" customHeight="1" x14ac:dyDescent="0.2">
      <c r="A24" s="190" t="s">
        <v>72</v>
      </c>
      <c r="B24" s="239">
        <v>31</v>
      </c>
      <c r="C24" s="240">
        <v>42</v>
      </c>
      <c r="D24" s="239">
        <v>32</v>
      </c>
    </row>
    <row r="25" spans="1:4" ht="24.95" customHeight="1" x14ac:dyDescent="0.2">
      <c r="A25" s="190" t="s">
        <v>73</v>
      </c>
      <c r="B25" s="239">
        <v>2</v>
      </c>
      <c r="C25" s="240">
        <v>5</v>
      </c>
      <c r="D25" s="239">
        <v>27</v>
      </c>
    </row>
    <row r="26" spans="1:4" s="79" customFormat="1" ht="24.95" customHeight="1" x14ac:dyDescent="0.2">
      <c r="A26" s="189" t="s">
        <v>74</v>
      </c>
      <c r="B26" s="237">
        <v>235</v>
      </c>
      <c r="C26" s="238">
        <v>326</v>
      </c>
      <c r="D26" s="237">
        <v>750</v>
      </c>
    </row>
    <row r="27" spans="1:4" ht="24.95" customHeight="1" x14ac:dyDescent="0.2">
      <c r="A27" s="190" t="s">
        <v>75</v>
      </c>
      <c r="B27" s="239">
        <v>71</v>
      </c>
      <c r="C27" s="240">
        <v>70</v>
      </c>
      <c r="D27" s="239">
        <v>72</v>
      </c>
    </row>
    <row r="28" spans="1:4" ht="24.95" customHeight="1" x14ac:dyDescent="0.2">
      <c r="A28" s="190" t="s">
        <v>76</v>
      </c>
      <c r="B28" s="239">
        <v>61</v>
      </c>
      <c r="C28" s="240">
        <v>120</v>
      </c>
      <c r="D28" s="239">
        <v>327</v>
      </c>
    </row>
    <row r="29" spans="1:4" ht="24.95" customHeight="1" x14ac:dyDescent="0.2">
      <c r="A29" s="190" t="s">
        <v>77</v>
      </c>
      <c r="B29" s="239">
        <v>30</v>
      </c>
      <c r="C29" s="240">
        <v>48</v>
      </c>
      <c r="D29" s="239">
        <v>161</v>
      </c>
    </row>
    <row r="30" spans="1:4" ht="24.95" customHeight="1" x14ac:dyDescent="0.2">
      <c r="A30" s="190" t="s">
        <v>78</v>
      </c>
      <c r="B30" s="239">
        <v>73</v>
      </c>
      <c r="C30" s="240">
        <v>88</v>
      </c>
      <c r="D30" s="239">
        <v>190</v>
      </c>
    </row>
    <row r="31" spans="1:4" s="79" customFormat="1" ht="24.95" customHeight="1" x14ac:dyDescent="0.2">
      <c r="A31" s="189" t="s">
        <v>79</v>
      </c>
      <c r="B31" s="237">
        <v>93</v>
      </c>
      <c r="C31" s="238">
        <v>245</v>
      </c>
      <c r="D31" s="237">
        <v>496</v>
      </c>
    </row>
    <row r="32" spans="1:4" ht="24.95" customHeight="1" x14ac:dyDescent="0.2">
      <c r="A32" s="190" t="s">
        <v>80</v>
      </c>
      <c r="B32" s="239">
        <v>25</v>
      </c>
      <c r="C32" s="240">
        <v>19</v>
      </c>
      <c r="D32" s="239">
        <v>118</v>
      </c>
    </row>
    <row r="33" spans="1:5" ht="24.95" customHeight="1" x14ac:dyDescent="0.2">
      <c r="A33" s="190" t="s">
        <v>81</v>
      </c>
      <c r="B33" s="239">
        <v>28</v>
      </c>
      <c r="C33" s="240">
        <v>33</v>
      </c>
      <c r="D33" s="239">
        <v>70</v>
      </c>
    </row>
    <row r="34" spans="1:5" ht="24.95" customHeight="1" x14ac:dyDescent="0.2">
      <c r="A34" s="190" t="s">
        <v>82</v>
      </c>
      <c r="B34" s="239">
        <v>40</v>
      </c>
      <c r="C34" s="240">
        <v>193</v>
      </c>
      <c r="D34" s="239">
        <v>308</v>
      </c>
    </row>
    <row r="35" spans="1:5" s="79" customFormat="1" ht="24.95" customHeight="1" x14ac:dyDescent="0.2">
      <c r="A35" s="189" t="s">
        <v>83</v>
      </c>
      <c r="B35" s="237">
        <v>635</v>
      </c>
      <c r="C35" s="238">
        <v>446</v>
      </c>
      <c r="D35" s="237">
        <v>413</v>
      </c>
    </row>
    <row r="36" spans="1:5" ht="24.95" customHeight="1" x14ac:dyDescent="0.2">
      <c r="A36" s="190" t="s">
        <v>84</v>
      </c>
      <c r="B36" s="239">
        <v>82</v>
      </c>
      <c r="C36" s="240">
        <v>41</v>
      </c>
      <c r="D36" s="239">
        <v>17</v>
      </c>
    </row>
    <row r="37" spans="1:5" ht="24.95" customHeight="1" x14ac:dyDescent="0.2">
      <c r="A37" s="190" t="s">
        <v>85</v>
      </c>
      <c r="B37" s="239">
        <v>261</v>
      </c>
      <c r="C37" s="240">
        <v>231</v>
      </c>
      <c r="D37" s="239">
        <v>188</v>
      </c>
    </row>
    <row r="38" spans="1:5" ht="24.95" customHeight="1" x14ac:dyDescent="0.2">
      <c r="A38" s="190" t="s">
        <v>86</v>
      </c>
      <c r="B38" s="239">
        <v>154</v>
      </c>
      <c r="C38" s="240">
        <v>88</v>
      </c>
      <c r="D38" s="239">
        <v>103</v>
      </c>
    </row>
    <row r="39" spans="1:5" ht="24.95" customHeight="1" thickBot="1" x14ac:dyDescent="0.25">
      <c r="A39" s="191" t="s">
        <v>87</v>
      </c>
      <c r="B39" s="241">
        <v>138</v>
      </c>
      <c r="C39" s="242">
        <v>86</v>
      </c>
      <c r="D39" s="241">
        <v>105</v>
      </c>
    </row>
    <row r="40" spans="1:5" s="313" customFormat="1" ht="15.95" customHeight="1" x14ac:dyDescent="0.2">
      <c r="A40" s="581" t="s">
        <v>161</v>
      </c>
      <c r="B40" s="581"/>
      <c r="C40" s="581"/>
      <c r="D40" s="311"/>
      <c r="E40" s="312"/>
    </row>
    <row r="41" spans="1:5" s="313" customFormat="1" ht="42" customHeight="1" x14ac:dyDescent="0.2">
      <c r="A41" s="575" t="s">
        <v>221</v>
      </c>
      <c r="B41" s="575"/>
      <c r="C41" s="575"/>
      <c r="D41" s="314"/>
    </row>
    <row r="42" spans="1:5" s="313" customFormat="1" ht="42" customHeight="1" x14ac:dyDescent="0.2">
      <c r="A42" s="575" t="s">
        <v>206</v>
      </c>
      <c r="B42" s="575"/>
      <c r="C42" s="575"/>
      <c r="D42" s="314"/>
    </row>
    <row r="43" spans="1:5" s="316" customFormat="1" ht="15.75" customHeight="1" x14ac:dyDescent="0.2">
      <c r="A43" s="575" t="s">
        <v>222</v>
      </c>
      <c r="B43" s="575"/>
      <c r="C43" s="575"/>
      <c r="D43" s="314"/>
    </row>
    <row r="44" spans="1:5" s="313" customFormat="1" ht="15.95" customHeight="1" x14ac:dyDescent="0.2">
      <c r="A44" s="575"/>
      <c r="B44" s="575"/>
      <c r="C44" s="575"/>
      <c r="D44" s="330"/>
    </row>
    <row r="45" spans="1:5" ht="15" customHeight="1" x14ac:dyDescent="0.2">
      <c r="A45" s="275"/>
      <c r="B45" s="275"/>
      <c r="C45" s="275"/>
      <c r="D45" s="78"/>
    </row>
    <row r="46" spans="1:5" ht="20.100000000000001" customHeight="1" x14ac:dyDescent="0.2">
      <c r="A46" s="74"/>
    </row>
    <row r="47" spans="1:5" ht="20.100000000000001" customHeight="1" x14ac:dyDescent="0.2">
      <c r="A47" s="74"/>
    </row>
    <row r="48" spans="1:5" ht="20.100000000000001" customHeight="1" x14ac:dyDescent="0.2">
      <c r="A48" s="74"/>
    </row>
    <row r="49" spans="1:6" ht="20.100000000000001" customHeight="1" x14ac:dyDescent="0.2">
      <c r="A49" s="75"/>
    </row>
    <row r="50" spans="1:6" ht="20.100000000000001" customHeight="1" x14ac:dyDescent="0.2">
      <c r="A50" s="74"/>
    </row>
    <row r="51" spans="1:6" ht="20.100000000000001" customHeight="1" x14ac:dyDescent="0.2">
      <c r="A51" s="74"/>
    </row>
    <row r="52" spans="1:6" ht="20.100000000000001" customHeight="1" x14ac:dyDescent="0.2">
      <c r="A52" s="74"/>
    </row>
    <row r="53" spans="1:6" ht="20.100000000000001" customHeight="1" x14ac:dyDescent="0.2">
      <c r="A53" s="74"/>
    </row>
    <row r="54" spans="1:6" ht="20.100000000000001" customHeight="1" x14ac:dyDescent="0.2">
      <c r="A54" s="75"/>
    </row>
    <row r="59" spans="1:6" ht="20.100000000000001" customHeight="1" x14ac:dyDescent="0.2">
      <c r="A59" s="77"/>
      <c r="B59" s="77"/>
      <c r="C59" s="77"/>
      <c r="D59" s="77"/>
      <c r="E59" s="77"/>
      <c r="F59" s="77"/>
    </row>
    <row r="60" spans="1:6" ht="20.100000000000001" customHeight="1" x14ac:dyDescent="0.2">
      <c r="A60" s="77"/>
      <c r="B60" s="77"/>
      <c r="C60" s="77"/>
      <c r="D60" s="77"/>
      <c r="E60" s="77"/>
      <c r="F60" s="77"/>
    </row>
    <row r="61" spans="1:6" ht="20.100000000000001" customHeight="1" x14ac:dyDescent="0.2">
      <c r="A61" s="77"/>
      <c r="B61" s="77"/>
      <c r="C61" s="77"/>
      <c r="D61" s="77"/>
      <c r="E61" s="77"/>
      <c r="F61" s="77"/>
    </row>
    <row r="174" spans="1:5" ht="20.100000000000001" customHeight="1" x14ac:dyDescent="0.2">
      <c r="A174" s="77"/>
      <c r="B174" s="77"/>
      <c r="C174" s="77"/>
      <c r="D174" s="77"/>
      <c r="E174" s="77"/>
    </row>
    <row r="175" spans="1:5" ht="20.100000000000001" customHeight="1" x14ac:dyDescent="0.2">
      <c r="A175" s="77"/>
      <c r="B175" s="77"/>
      <c r="C175" s="77"/>
      <c r="D175" s="77"/>
      <c r="E175" s="77"/>
    </row>
    <row r="176" spans="1:5" ht="20.100000000000001" customHeight="1" x14ac:dyDescent="0.2">
      <c r="A176" s="77"/>
      <c r="B176" s="77"/>
      <c r="C176" s="77"/>
      <c r="D176" s="77"/>
      <c r="E176" s="77"/>
    </row>
  </sheetData>
  <mergeCells count="9">
    <mergeCell ref="A44:C44"/>
    <mergeCell ref="A43:C43"/>
    <mergeCell ref="J2:K2"/>
    <mergeCell ref="O2:P2"/>
    <mergeCell ref="A42:C42"/>
    <mergeCell ref="A5:A6"/>
    <mergeCell ref="A40:C40"/>
    <mergeCell ref="A41:C41"/>
    <mergeCell ref="B5:D5"/>
  </mergeCells>
  <hyperlinks>
    <hyperlink ref="C1" location="Sumário!C35" display="&lt;&lt; Sumário"/>
    <hyperlink ref="C2:D2" location="Sumário!C35" tooltip="Sumário" display="&lt;&lt; Sumário"/>
  </hyperlinks>
  <printOptions horizontalCentered="1"/>
  <pageMargins left="0.22373188405797101" right="0.29438405797101447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>
    <tabColor rgb="FF92D050"/>
  </sheetPr>
  <dimension ref="A1:R173"/>
  <sheetViews>
    <sheetView showGridLines="0" tabSelected="1" view="pageLayout" zoomScale="55" zoomScaleNormal="100" zoomScaleSheetLayoutView="55" zoomScalePageLayoutView="55" workbookViewId="0">
      <selection activeCell="E59" sqref="E59"/>
    </sheetView>
  </sheetViews>
  <sheetFormatPr defaultColWidth="3.7109375" defaultRowHeight="20.100000000000001" customHeight="1" x14ac:dyDescent="0.2"/>
  <cols>
    <col min="1" max="1" width="57.7109375" style="73" customWidth="1"/>
    <col min="2" max="2" width="31.7109375" style="73" customWidth="1"/>
    <col min="3" max="3" width="35.140625" style="73" customWidth="1"/>
    <col min="4" max="4" width="31.7109375" style="73" customWidth="1"/>
    <col min="5" max="16384" width="3.7109375" style="73"/>
  </cols>
  <sheetData>
    <row r="1" spans="1:18" ht="20.100000000000001" customHeight="1" x14ac:dyDescent="0.2">
      <c r="C1" s="361" t="s">
        <v>177</v>
      </c>
    </row>
    <row r="2" spans="1:18" s="99" customFormat="1" ht="45" customHeight="1" x14ac:dyDescent="0.2">
      <c r="A2" s="98" t="s">
        <v>40</v>
      </c>
      <c r="D2" s="361"/>
      <c r="E2" s="185"/>
      <c r="G2" s="185"/>
      <c r="H2" s="185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321</v>
      </c>
      <c r="B4" s="104"/>
      <c r="C4" s="104"/>
      <c r="D4" s="104"/>
      <c r="E4" s="104"/>
    </row>
    <row r="5" spans="1:18" ht="24.95" customHeight="1" x14ac:dyDescent="0.2">
      <c r="A5" s="576" t="s">
        <v>55</v>
      </c>
      <c r="B5" s="579" t="s">
        <v>88</v>
      </c>
      <c r="C5" s="580"/>
      <c r="D5" s="580"/>
    </row>
    <row r="6" spans="1:18" ht="24.95" customHeight="1" x14ac:dyDescent="0.2">
      <c r="A6" s="577"/>
      <c r="B6" s="192">
        <v>2016</v>
      </c>
      <c r="C6" s="193">
        <v>2017</v>
      </c>
      <c r="D6" s="468">
        <v>2018</v>
      </c>
    </row>
    <row r="7" spans="1:18" ht="24.95" customHeight="1" x14ac:dyDescent="0.2">
      <c r="A7" s="189" t="s">
        <v>5</v>
      </c>
      <c r="B7" s="237">
        <v>49</v>
      </c>
      <c r="C7" s="238">
        <v>56</v>
      </c>
      <c r="D7" s="237">
        <v>50</v>
      </c>
    </row>
    <row r="8" spans="1:18" s="79" customFormat="1" ht="24.95" customHeight="1" x14ac:dyDescent="0.2">
      <c r="A8" s="189" t="s">
        <v>56</v>
      </c>
      <c r="B8" s="237">
        <v>2</v>
      </c>
      <c r="C8" s="238">
        <v>1</v>
      </c>
      <c r="D8" s="237">
        <v>2</v>
      </c>
    </row>
    <row r="9" spans="1:18" ht="24.95" customHeight="1" x14ac:dyDescent="0.2">
      <c r="A9" s="190" t="s">
        <v>57</v>
      </c>
      <c r="B9" s="239">
        <v>0</v>
      </c>
      <c r="C9" s="240">
        <v>0</v>
      </c>
      <c r="D9" s="239">
        <v>0</v>
      </c>
    </row>
    <row r="10" spans="1:18" ht="24.95" customHeight="1" x14ac:dyDescent="0.2">
      <c r="A10" s="190" t="s">
        <v>58</v>
      </c>
      <c r="B10" s="239">
        <v>0</v>
      </c>
      <c r="C10" s="240">
        <v>0</v>
      </c>
      <c r="D10" s="239">
        <v>0</v>
      </c>
    </row>
    <row r="11" spans="1:18" ht="24.95" customHeight="1" x14ac:dyDescent="0.2">
      <c r="A11" s="190" t="s">
        <v>59</v>
      </c>
      <c r="B11" s="239">
        <v>0</v>
      </c>
      <c r="C11" s="240">
        <v>0</v>
      </c>
      <c r="D11" s="239">
        <v>0</v>
      </c>
    </row>
    <row r="12" spans="1:18" ht="24.95" customHeight="1" x14ac:dyDescent="0.2">
      <c r="A12" s="190" t="s">
        <v>60</v>
      </c>
      <c r="B12" s="239">
        <v>2</v>
      </c>
      <c r="C12" s="240">
        <v>1</v>
      </c>
      <c r="D12" s="239">
        <v>2</v>
      </c>
    </row>
    <row r="13" spans="1:18" ht="24.95" customHeight="1" x14ac:dyDescent="0.2">
      <c r="A13" s="190" t="s">
        <v>61</v>
      </c>
      <c r="B13" s="239">
        <v>0</v>
      </c>
      <c r="C13" s="240">
        <v>0</v>
      </c>
      <c r="D13" s="239">
        <v>0</v>
      </c>
    </row>
    <row r="14" spans="1:18" ht="24.95" customHeight="1" x14ac:dyDescent="0.2">
      <c r="A14" s="190" t="s">
        <v>62</v>
      </c>
      <c r="B14" s="239">
        <v>0</v>
      </c>
      <c r="C14" s="240">
        <v>0</v>
      </c>
      <c r="D14" s="239">
        <v>0</v>
      </c>
    </row>
    <row r="15" spans="1:18" ht="24.95" customHeight="1" x14ac:dyDescent="0.2">
      <c r="A15" s="190" t="s">
        <v>63</v>
      </c>
      <c r="B15" s="239">
        <v>0</v>
      </c>
      <c r="C15" s="240">
        <v>0</v>
      </c>
      <c r="D15" s="239">
        <v>0</v>
      </c>
    </row>
    <row r="16" spans="1:18" s="79" customFormat="1" ht="24.95" customHeight="1" x14ac:dyDescent="0.2">
      <c r="A16" s="189" t="s">
        <v>64</v>
      </c>
      <c r="B16" s="237">
        <v>20</v>
      </c>
      <c r="C16" s="238">
        <v>23</v>
      </c>
      <c r="D16" s="237">
        <v>11</v>
      </c>
    </row>
    <row r="17" spans="1:4" ht="24.95" customHeight="1" x14ac:dyDescent="0.2">
      <c r="A17" s="190" t="s">
        <v>65</v>
      </c>
      <c r="B17" s="239">
        <v>1</v>
      </c>
      <c r="C17" s="240">
        <v>1</v>
      </c>
      <c r="D17" s="239">
        <v>1</v>
      </c>
    </row>
    <row r="18" spans="1:4" ht="24.95" customHeight="1" x14ac:dyDescent="0.2">
      <c r="A18" s="190" t="s">
        <v>66</v>
      </c>
      <c r="B18" s="239">
        <v>4</v>
      </c>
      <c r="C18" s="240">
        <v>4</v>
      </c>
      <c r="D18" s="239">
        <v>0</v>
      </c>
    </row>
    <row r="19" spans="1:4" ht="24.95" customHeight="1" x14ac:dyDescent="0.2">
      <c r="A19" s="190" t="s">
        <v>67</v>
      </c>
      <c r="B19" s="239">
        <v>1</v>
      </c>
      <c r="C19" s="240">
        <v>1</v>
      </c>
      <c r="D19" s="239">
        <v>3</v>
      </c>
    </row>
    <row r="20" spans="1:4" ht="24.95" customHeight="1" x14ac:dyDescent="0.2">
      <c r="A20" s="190" t="s">
        <v>68</v>
      </c>
      <c r="B20" s="239">
        <v>1</v>
      </c>
      <c r="C20" s="240">
        <v>1</v>
      </c>
      <c r="D20" s="239">
        <v>1</v>
      </c>
    </row>
    <row r="21" spans="1:4" ht="24.95" customHeight="1" x14ac:dyDescent="0.2">
      <c r="A21" s="190" t="s">
        <v>69</v>
      </c>
      <c r="B21" s="239">
        <v>0</v>
      </c>
      <c r="C21" s="240">
        <v>0</v>
      </c>
      <c r="D21" s="239">
        <v>0</v>
      </c>
    </row>
    <row r="22" spans="1:4" ht="24.95" customHeight="1" x14ac:dyDescent="0.2">
      <c r="A22" s="190" t="s">
        <v>70</v>
      </c>
      <c r="B22" s="239">
        <v>11</v>
      </c>
      <c r="C22" s="240">
        <v>13</v>
      </c>
      <c r="D22" s="239">
        <v>5</v>
      </c>
    </row>
    <row r="23" spans="1:4" ht="24.95" customHeight="1" x14ac:dyDescent="0.2">
      <c r="A23" s="190" t="s">
        <v>71</v>
      </c>
      <c r="B23" s="239">
        <v>0</v>
      </c>
      <c r="C23" s="240">
        <v>0</v>
      </c>
      <c r="D23" s="239">
        <v>0</v>
      </c>
    </row>
    <row r="24" spans="1:4" ht="24.95" customHeight="1" x14ac:dyDescent="0.2">
      <c r="A24" s="190" t="s">
        <v>72</v>
      </c>
      <c r="B24" s="239">
        <v>1</v>
      </c>
      <c r="C24" s="240">
        <v>1</v>
      </c>
      <c r="D24" s="239">
        <v>0</v>
      </c>
    </row>
    <row r="25" spans="1:4" ht="24.95" customHeight="1" x14ac:dyDescent="0.2">
      <c r="A25" s="190" t="s">
        <v>73</v>
      </c>
      <c r="B25" s="239">
        <v>1</v>
      </c>
      <c r="C25" s="240">
        <v>2</v>
      </c>
      <c r="D25" s="239">
        <v>1</v>
      </c>
    </row>
    <row r="26" spans="1:4" s="79" customFormat="1" ht="24.95" customHeight="1" x14ac:dyDescent="0.2">
      <c r="A26" s="189" t="s">
        <v>74</v>
      </c>
      <c r="B26" s="237">
        <v>14</v>
      </c>
      <c r="C26" s="238">
        <v>13</v>
      </c>
      <c r="D26" s="237">
        <v>11</v>
      </c>
    </row>
    <row r="27" spans="1:4" ht="24.95" customHeight="1" x14ac:dyDescent="0.2">
      <c r="A27" s="190" t="s">
        <v>75</v>
      </c>
      <c r="B27" s="239">
        <v>1</v>
      </c>
      <c r="C27" s="240">
        <v>1</v>
      </c>
      <c r="D27" s="239">
        <v>3</v>
      </c>
    </row>
    <row r="28" spans="1:4" ht="24.95" customHeight="1" x14ac:dyDescent="0.2">
      <c r="A28" s="190" t="s">
        <v>76</v>
      </c>
      <c r="B28" s="239">
        <v>1</v>
      </c>
      <c r="C28" s="240">
        <v>1</v>
      </c>
      <c r="D28" s="239">
        <v>0</v>
      </c>
    </row>
    <row r="29" spans="1:4" ht="24.95" customHeight="1" x14ac:dyDescent="0.2">
      <c r="A29" s="190" t="s">
        <v>77</v>
      </c>
      <c r="B29" s="239">
        <v>7</v>
      </c>
      <c r="C29" s="240">
        <v>7</v>
      </c>
      <c r="D29" s="239">
        <v>4</v>
      </c>
    </row>
    <row r="30" spans="1:4" ht="24.95" customHeight="1" x14ac:dyDescent="0.2">
      <c r="A30" s="190" t="s">
        <v>78</v>
      </c>
      <c r="B30" s="239">
        <v>5</v>
      </c>
      <c r="C30" s="240">
        <v>4</v>
      </c>
      <c r="D30" s="239">
        <v>4</v>
      </c>
    </row>
    <row r="31" spans="1:4" s="79" customFormat="1" ht="24.95" customHeight="1" x14ac:dyDescent="0.2">
      <c r="A31" s="189" t="s">
        <v>79</v>
      </c>
      <c r="B31" s="237">
        <v>12</v>
      </c>
      <c r="C31" s="238">
        <v>15</v>
      </c>
      <c r="D31" s="237">
        <v>22</v>
      </c>
    </row>
    <row r="32" spans="1:4" ht="24.95" customHeight="1" x14ac:dyDescent="0.2">
      <c r="A32" s="190" t="s">
        <v>80</v>
      </c>
      <c r="B32" s="239">
        <v>6</v>
      </c>
      <c r="C32" s="240">
        <v>5</v>
      </c>
      <c r="D32" s="239">
        <v>4</v>
      </c>
    </row>
    <row r="33" spans="1:5" ht="24.95" customHeight="1" x14ac:dyDescent="0.2">
      <c r="A33" s="190" t="s">
        <v>81</v>
      </c>
      <c r="B33" s="239">
        <v>3</v>
      </c>
      <c r="C33" s="240">
        <v>5</v>
      </c>
      <c r="D33" s="239">
        <v>10</v>
      </c>
    </row>
    <row r="34" spans="1:5" ht="24.95" customHeight="1" x14ac:dyDescent="0.2">
      <c r="A34" s="190" t="s">
        <v>82</v>
      </c>
      <c r="B34" s="239">
        <v>3</v>
      </c>
      <c r="C34" s="240">
        <v>5</v>
      </c>
      <c r="D34" s="239">
        <v>8</v>
      </c>
    </row>
    <row r="35" spans="1:5" s="79" customFormat="1" ht="24.95" customHeight="1" x14ac:dyDescent="0.2">
      <c r="A35" s="189" t="s">
        <v>83</v>
      </c>
      <c r="B35" s="237">
        <v>1</v>
      </c>
      <c r="C35" s="238">
        <v>4</v>
      </c>
      <c r="D35" s="237">
        <v>4</v>
      </c>
    </row>
    <row r="36" spans="1:5" ht="24.95" customHeight="1" x14ac:dyDescent="0.2">
      <c r="A36" s="190" t="s">
        <v>84</v>
      </c>
      <c r="B36" s="239">
        <v>0</v>
      </c>
      <c r="C36" s="240">
        <v>0</v>
      </c>
      <c r="D36" s="239">
        <v>0</v>
      </c>
    </row>
    <row r="37" spans="1:5" ht="24.95" customHeight="1" x14ac:dyDescent="0.2">
      <c r="A37" s="190" t="s">
        <v>85</v>
      </c>
      <c r="B37" s="239">
        <v>1</v>
      </c>
      <c r="C37" s="240">
        <v>4</v>
      </c>
      <c r="D37" s="239">
        <v>4</v>
      </c>
    </row>
    <row r="38" spans="1:5" ht="24.95" customHeight="1" x14ac:dyDescent="0.2">
      <c r="A38" s="190" t="s">
        <v>86</v>
      </c>
      <c r="B38" s="239">
        <v>0</v>
      </c>
      <c r="C38" s="240">
        <v>0</v>
      </c>
      <c r="D38" s="239">
        <v>0</v>
      </c>
    </row>
    <row r="39" spans="1:5" ht="24.95" customHeight="1" thickBot="1" x14ac:dyDescent="0.25">
      <c r="A39" s="191" t="s">
        <v>87</v>
      </c>
      <c r="B39" s="241">
        <v>0</v>
      </c>
      <c r="C39" s="242">
        <v>0</v>
      </c>
      <c r="D39" s="241">
        <v>0</v>
      </c>
    </row>
    <row r="40" spans="1:5" s="313" customFormat="1" ht="15.95" customHeight="1" x14ac:dyDescent="0.2">
      <c r="A40" s="585" t="s">
        <v>161</v>
      </c>
      <c r="B40" s="585"/>
      <c r="C40" s="585"/>
      <c r="D40" s="585"/>
      <c r="E40" s="312"/>
    </row>
    <row r="41" spans="1:5" s="313" customFormat="1" ht="41.25" customHeight="1" x14ac:dyDescent="0.2">
      <c r="A41" s="575" t="s">
        <v>264</v>
      </c>
      <c r="B41" s="575"/>
      <c r="C41" s="575"/>
      <c r="D41" s="575"/>
      <c r="E41" s="312"/>
    </row>
    <row r="42" spans="1:5" s="313" customFormat="1" ht="45" customHeight="1" x14ac:dyDescent="0.2">
      <c r="A42" s="575" t="s">
        <v>204</v>
      </c>
      <c r="B42" s="575"/>
      <c r="C42" s="575"/>
      <c r="D42" s="575"/>
    </row>
    <row r="43" spans="1:5" s="313" customFormat="1" ht="15.95" customHeight="1" x14ac:dyDescent="0.2">
      <c r="A43" s="319"/>
      <c r="B43" s="319"/>
      <c r="C43" s="319"/>
    </row>
    <row r="44" spans="1:5" ht="15" customHeight="1" x14ac:dyDescent="0.2">
      <c r="A44" s="275"/>
      <c r="B44" s="275"/>
      <c r="C44" s="275"/>
    </row>
    <row r="56" spans="1:6" ht="20.100000000000001" customHeight="1" x14ac:dyDescent="0.2">
      <c r="D56" s="77"/>
    </row>
    <row r="57" spans="1:6" ht="20.100000000000001" customHeight="1" x14ac:dyDescent="0.2">
      <c r="A57" s="77"/>
      <c r="B57" s="77"/>
      <c r="C57" s="77"/>
      <c r="D57" s="77"/>
      <c r="E57" s="77"/>
      <c r="F57" s="77"/>
    </row>
    <row r="58" spans="1:6" ht="20.100000000000001" customHeight="1" x14ac:dyDescent="0.2">
      <c r="A58" s="77"/>
      <c r="B58" s="77"/>
      <c r="C58" s="77"/>
      <c r="D58" s="77"/>
      <c r="E58" s="77"/>
      <c r="F58" s="77"/>
    </row>
    <row r="59" spans="1:6" ht="20.100000000000001" customHeight="1" x14ac:dyDescent="0.2">
      <c r="A59" s="77"/>
      <c r="B59" s="77"/>
      <c r="C59" s="77"/>
      <c r="E59" s="77"/>
      <c r="F59" s="77"/>
    </row>
    <row r="171" spans="1:5" ht="20.100000000000001" customHeight="1" x14ac:dyDescent="0.2">
      <c r="D171" s="77"/>
    </row>
    <row r="172" spans="1:5" ht="20.100000000000001" customHeight="1" x14ac:dyDescent="0.2">
      <c r="A172" s="77"/>
      <c r="B172" s="77"/>
      <c r="C172" s="77"/>
      <c r="D172" s="77"/>
      <c r="E172" s="77"/>
    </row>
    <row r="173" spans="1:5" ht="20.100000000000001" customHeight="1" x14ac:dyDescent="0.2">
      <c r="D173" s="77"/>
    </row>
  </sheetData>
  <mergeCells count="7">
    <mergeCell ref="A41:D41"/>
    <mergeCell ref="A42:D42"/>
    <mergeCell ref="J2:K2"/>
    <mergeCell ref="O2:P2"/>
    <mergeCell ref="A5:A6"/>
    <mergeCell ref="B5:D5"/>
    <mergeCell ref="A40:D40"/>
  </mergeCells>
  <hyperlinks>
    <hyperlink ref="C1" location="Sumário!C36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>
    <tabColor rgb="FF92D050"/>
  </sheetPr>
  <dimension ref="A1:R173"/>
  <sheetViews>
    <sheetView showGridLines="0" tabSelected="1" view="pageLayout" zoomScale="51" zoomScaleNormal="70" zoomScaleSheetLayoutView="55" zoomScalePageLayoutView="51" workbookViewId="0">
      <selection activeCell="E59" sqref="E59"/>
    </sheetView>
  </sheetViews>
  <sheetFormatPr defaultColWidth="3.7109375" defaultRowHeight="20.100000000000001" customHeight="1" x14ac:dyDescent="0.2"/>
  <cols>
    <col min="1" max="1" width="57.7109375" style="73" customWidth="1"/>
    <col min="2" max="2" width="28.28515625" style="73" customWidth="1"/>
    <col min="3" max="3" width="25.5703125" style="73" customWidth="1"/>
    <col min="4" max="4" width="28.85546875" style="73" customWidth="1"/>
    <col min="5" max="10" width="3.7109375" style="73"/>
    <col min="11" max="11" width="7" style="73" customWidth="1"/>
    <col min="12" max="12" width="3.7109375" style="73"/>
    <col min="13" max="13" width="3.7109375" style="73" customWidth="1"/>
    <col min="14" max="16384" width="3.7109375" style="73"/>
  </cols>
  <sheetData>
    <row r="1" spans="1:18" ht="20.100000000000001" customHeight="1" x14ac:dyDescent="0.2">
      <c r="A1" s="475" t="s">
        <v>145</v>
      </c>
      <c r="C1" s="361" t="s">
        <v>177</v>
      </c>
    </row>
    <row r="2" spans="1:18" s="99" customFormat="1" ht="45" customHeight="1" x14ac:dyDescent="0.2">
      <c r="A2" s="98" t="s">
        <v>40</v>
      </c>
      <c r="D2" s="361"/>
      <c r="E2" s="185"/>
      <c r="G2" s="185"/>
      <c r="H2" s="185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322</v>
      </c>
      <c r="B4" s="104"/>
      <c r="C4" s="104"/>
      <c r="D4" s="104"/>
      <c r="E4" s="104"/>
    </row>
    <row r="5" spans="1:18" ht="24.95" customHeight="1" x14ac:dyDescent="0.2">
      <c r="A5" s="576" t="s">
        <v>55</v>
      </c>
      <c r="B5" s="579" t="s">
        <v>167</v>
      </c>
      <c r="C5" s="580"/>
      <c r="D5" s="580"/>
    </row>
    <row r="6" spans="1:18" ht="24.95" customHeight="1" x14ac:dyDescent="0.2">
      <c r="A6" s="577"/>
      <c r="B6" s="192">
        <v>2016</v>
      </c>
      <c r="C6" s="193">
        <v>2017</v>
      </c>
      <c r="D6" s="468">
        <v>2018</v>
      </c>
    </row>
    <row r="7" spans="1:18" ht="24.95" customHeight="1" x14ac:dyDescent="0.2">
      <c r="A7" s="189" t="s">
        <v>5</v>
      </c>
      <c r="B7" s="237">
        <v>9525</v>
      </c>
      <c r="C7" s="238">
        <v>10527</v>
      </c>
      <c r="D7" s="237">
        <v>10300</v>
      </c>
    </row>
    <row r="8" spans="1:18" s="79" customFormat="1" ht="24.95" customHeight="1" x14ac:dyDescent="0.2">
      <c r="A8" s="189" t="s">
        <v>56</v>
      </c>
      <c r="B8" s="237">
        <v>251</v>
      </c>
      <c r="C8" s="238">
        <v>269</v>
      </c>
      <c r="D8" s="237">
        <v>294</v>
      </c>
    </row>
    <row r="9" spans="1:18" ht="24.95" customHeight="1" x14ac:dyDescent="0.2">
      <c r="A9" s="190" t="s">
        <v>57</v>
      </c>
      <c r="B9" s="239">
        <v>22</v>
      </c>
      <c r="C9" s="240">
        <v>31</v>
      </c>
      <c r="D9" s="239">
        <v>21</v>
      </c>
    </row>
    <row r="10" spans="1:18" ht="24.95" customHeight="1" x14ac:dyDescent="0.2">
      <c r="A10" s="190" t="s">
        <v>58</v>
      </c>
      <c r="B10" s="239">
        <v>0</v>
      </c>
      <c r="C10" s="240">
        <v>3</v>
      </c>
      <c r="D10" s="239">
        <v>3</v>
      </c>
    </row>
    <row r="11" spans="1:18" ht="24.95" customHeight="1" x14ac:dyDescent="0.2">
      <c r="A11" s="190" t="s">
        <v>59</v>
      </c>
      <c r="B11" s="239">
        <v>49</v>
      </c>
      <c r="C11" s="240">
        <v>37</v>
      </c>
      <c r="D11" s="239">
        <v>42</v>
      </c>
    </row>
    <row r="12" spans="1:18" ht="24.95" customHeight="1" x14ac:dyDescent="0.2">
      <c r="A12" s="190" t="s">
        <v>60</v>
      </c>
      <c r="B12" s="239">
        <v>86</v>
      </c>
      <c r="C12" s="240">
        <v>103</v>
      </c>
      <c r="D12" s="239">
        <v>140</v>
      </c>
    </row>
    <row r="13" spans="1:18" ht="24.95" customHeight="1" x14ac:dyDescent="0.2">
      <c r="A13" s="190" t="s">
        <v>61</v>
      </c>
      <c r="B13" s="239">
        <v>24</v>
      </c>
      <c r="C13" s="240">
        <v>27</v>
      </c>
      <c r="D13" s="239">
        <v>26</v>
      </c>
    </row>
    <row r="14" spans="1:18" ht="24.95" customHeight="1" x14ac:dyDescent="0.2">
      <c r="A14" s="190" t="s">
        <v>62</v>
      </c>
      <c r="B14" s="239">
        <v>10</v>
      </c>
      <c r="C14" s="240">
        <v>9</v>
      </c>
      <c r="D14" s="239">
        <v>6</v>
      </c>
    </row>
    <row r="15" spans="1:18" ht="24.95" customHeight="1" x14ac:dyDescent="0.2">
      <c r="A15" s="190" t="s">
        <v>63</v>
      </c>
      <c r="B15" s="239">
        <v>60</v>
      </c>
      <c r="C15" s="240">
        <v>59</v>
      </c>
      <c r="D15" s="239">
        <v>56</v>
      </c>
    </row>
    <row r="16" spans="1:18" s="79" customFormat="1" ht="24.95" customHeight="1" x14ac:dyDescent="0.2">
      <c r="A16" s="189" t="s">
        <v>64</v>
      </c>
      <c r="B16" s="237">
        <v>922</v>
      </c>
      <c r="C16" s="238">
        <v>1102</v>
      </c>
      <c r="D16" s="237">
        <v>1434</v>
      </c>
    </row>
    <row r="17" spans="1:4" ht="24.95" customHeight="1" x14ac:dyDescent="0.2">
      <c r="A17" s="190" t="s">
        <v>65</v>
      </c>
      <c r="B17" s="239">
        <v>91</v>
      </c>
      <c r="C17" s="240">
        <v>127</v>
      </c>
      <c r="D17" s="239">
        <v>155</v>
      </c>
    </row>
    <row r="18" spans="1:4" ht="24.95" customHeight="1" x14ac:dyDescent="0.2">
      <c r="A18" s="190" t="s">
        <v>66</v>
      </c>
      <c r="B18" s="239">
        <v>234</v>
      </c>
      <c r="C18" s="240">
        <v>329</v>
      </c>
      <c r="D18" s="239">
        <v>367</v>
      </c>
    </row>
    <row r="19" spans="1:4" ht="24.95" customHeight="1" x14ac:dyDescent="0.2">
      <c r="A19" s="190" t="s">
        <v>67</v>
      </c>
      <c r="B19" s="239">
        <v>89</v>
      </c>
      <c r="C19" s="240">
        <v>86</v>
      </c>
      <c r="D19" s="239">
        <v>289</v>
      </c>
    </row>
    <row r="20" spans="1:4" ht="24.95" customHeight="1" x14ac:dyDescent="0.2">
      <c r="A20" s="190" t="s">
        <v>68</v>
      </c>
      <c r="B20" s="239">
        <v>52</v>
      </c>
      <c r="C20" s="240">
        <v>46</v>
      </c>
      <c r="D20" s="239">
        <v>42</v>
      </c>
    </row>
    <row r="21" spans="1:4" ht="24.95" customHeight="1" x14ac:dyDescent="0.2">
      <c r="A21" s="190" t="s">
        <v>69</v>
      </c>
      <c r="B21" s="239">
        <v>50</v>
      </c>
      <c r="C21" s="240">
        <v>69</v>
      </c>
      <c r="D21" s="239">
        <v>67</v>
      </c>
    </row>
    <row r="22" spans="1:4" ht="24.95" customHeight="1" x14ac:dyDescent="0.2">
      <c r="A22" s="190" t="s">
        <v>70</v>
      </c>
      <c r="B22" s="239">
        <v>64</v>
      </c>
      <c r="C22" s="240">
        <v>76</v>
      </c>
      <c r="D22" s="239">
        <v>177</v>
      </c>
    </row>
    <row r="23" spans="1:4" ht="24.95" customHeight="1" x14ac:dyDescent="0.2">
      <c r="A23" s="190" t="s">
        <v>71</v>
      </c>
      <c r="B23" s="239">
        <v>130</v>
      </c>
      <c r="C23" s="240">
        <v>128</v>
      </c>
      <c r="D23" s="239">
        <v>111</v>
      </c>
    </row>
    <row r="24" spans="1:4" ht="24.95" customHeight="1" x14ac:dyDescent="0.2">
      <c r="A24" s="190" t="s">
        <v>72</v>
      </c>
      <c r="B24" s="239">
        <v>90</v>
      </c>
      <c r="C24" s="240">
        <v>106</v>
      </c>
      <c r="D24" s="239">
        <v>122</v>
      </c>
    </row>
    <row r="25" spans="1:4" ht="24.95" customHeight="1" x14ac:dyDescent="0.2">
      <c r="A25" s="190" t="s">
        <v>73</v>
      </c>
      <c r="B25" s="239">
        <v>122</v>
      </c>
      <c r="C25" s="240">
        <v>135</v>
      </c>
      <c r="D25" s="239">
        <v>104</v>
      </c>
    </row>
    <row r="26" spans="1:4" s="79" customFormat="1" ht="24.95" customHeight="1" x14ac:dyDescent="0.2">
      <c r="A26" s="189" t="s">
        <v>74</v>
      </c>
      <c r="B26" s="237">
        <v>3999</v>
      </c>
      <c r="C26" s="238">
        <v>4457</v>
      </c>
      <c r="D26" s="237">
        <v>4255</v>
      </c>
    </row>
    <row r="27" spans="1:4" ht="24.95" customHeight="1" x14ac:dyDescent="0.2">
      <c r="A27" s="190" t="s">
        <v>75</v>
      </c>
      <c r="B27" s="239">
        <v>146</v>
      </c>
      <c r="C27" s="240">
        <v>161</v>
      </c>
      <c r="D27" s="239">
        <v>179</v>
      </c>
    </row>
    <row r="28" spans="1:4" ht="24.95" customHeight="1" x14ac:dyDescent="0.2">
      <c r="A28" s="190" t="s">
        <v>76</v>
      </c>
      <c r="B28" s="239">
        <v>2103</v>
      </c>
      <c r="C28" s="240">
        <v>2125</v>
      </c>
      <c r="D28" s="239">
        <v>1917</v>
      </c>
    </row>
    <row r="29" spans="1:4" ht="24.95" customHeight="1" x14ac:dyDescent="0.2">
      <c r="A29" s="190" t="s">
        <v>77</v>
      </c>
      <c r="B29" s="239">
        <v>467</v>
      </c>
      <c r="C29" s="240">
        <v>416</v>
      </c>
      <c r="D29" s="239">
        <v>391</v>
      </c>
    </row>
    <row r="30" spans="1:4" ht="24.95" customHeight="1" x14ac:dyDescent="0.2">
      <c r="A30" s="190" t="s">
        <v>78</v>
      </c>
      <c r="B30" s="239">
        <v>1283</v>
      </c>
      <c r="C30" s="240">
        <v>1755</v>
      </c>
      <c r="D30" s="239">
        <v>1768</v>
      </c>
    </row>
    <row r="31" spans="1:4" s="79" customFormat="1" ht="24.95" customHeight="1" x14ac:dyDescent="0.2">
      <c r="A31" s="189" t="s">
        <v>79</v>
      </c>
      <c r="B31" s="237">
        <v>3326</v>
      </c>
      <c r="C31" s="238">
        <v>3581</v>
      </c>
      <c r="D31" s="237">
        <v>3301</v>
      </c>
    </row>
    <row r="32" spans="1:4" ht="24.95" customHeight="1" x14ac:dyDescent="0.2">
      <c r="A32" s="190" t="s">
        <v>80</v>
      </c>
      <c r="B32" s="239">
        <v>819</v>
      </c>
      <c r="C32" s="240">
        <v>895</v>
      </c>
      <c r="D32" s="239">
        <v>931</v>
      </c>
    </row>
    <row r="33" spans="1:4" ht="24.95" customHeight="1" x14ac:dyDescent="0.2">
      <c r="A33" s="190" t="s">
        <v>81</v>
      </c>
      <c r="B33" s="239">
        <v>2046</v>
      </c>
      <c r="C33" s="240">
        <v>2138</v>
      </c>
      <c r="D33" s="239">
        <v>1825</v>
      </c>
    </row>
    <row r="34" spans="1:4" ht="24.95" customHeight="1" x14ac:dyDescent="0.2">
      <c r="A34" s="190" t="s">
        <v>82</v>
      </c>
      <c r="B34" s="239">
        <v>461</v>
      </c>
      <c r="C34" s="240">
        <v>548</v>
      </c>
      <c r="D34" s="239">
        <v>545</v>
      </c>
    </row>
    <row r="35" spans="1:4" s="79" customFormat="1" ht="24.95" customHeight="1" x14ac:dyDescent="0.2">
      <c r="A35" s="189" t="s">
        <v>83</v>
      </c>
      <c r="B35" s="237">
        <v>1027</v>
      </c>
      <c r="C35" s="238">
        <v>1118</v>
      </c>
      <c r="D35" s="237">
        <v>1016</v>
      </c>
    </row>
    <row r="36" spans="1:4" ht="24.95" customHeight="1" x14ac:dyDescent="0.2">
      <c r="A36" s="190" t="s">
        <v>84</v>
      </c>
      <c r="B36" s="239">
        <v>157</v>
      </c>
      <c r="C36" s="240">
        <v>153</v>
      </c>
      <c r="D36" s="239">
        <v>132</v>
      </c>
    </row>
    <row r="37" spans="1:4" ht="24.95" customHeight="1" x14ac:dyDescent="0.2">
      <c r="A37" s="190" t="s">
        <v>85</v>
      </c>
      <c r="B37" s="239">
        <v>499</v>
      </c>
      <c r="C37" s="240">
        <v>599</v>
      </c>
      <c r="D37" s="239">
        <v>513</v>
      </c>
    </row>
    <row r="38" spans="1:4" ht="24.95" customHeight="1" x14ac:dyDescent="0.2">
      <c r="A38" s="190" t="s">
        <v>86</v>
      </c>
      <c r="B38" s="239">
        <v>220</v>
      </c>
      <c r="C38" s="240">
        <v>220</v>
      </c>
      <c r="D38" s="239">
        <v>219</v>
      </c>
    </row>
    <row r="39" spans="1:4" ht="24.95" customHeight="1" thickBot="1" x14ac:dyDescent="0.25">
      <c r="A39" s="191" t="s">
        <v>87</v>
      </c>
      <c r="B39" s="241">
        <v>151</v>
      </c>
      <c r="C39" s="242">
        <v>146</v>
      </c>
      <c r="D39" s="241">
        <v>152</v>
      </c>
    </row>
    <row r="40" spans="1:4" s="328" customFormat="1" ht="15.95" customHeight="1" x14ac:dyDescent="0.2">
      <c r="A40" s="331" t="s">
        <v>161</v>
      </c>
      <c r="B40" s="331"/>
      <c r="C40" s="331"/>
      <c r="D40" s="332"/>
    </row>
    <row r="41" spans="1:4" s="328" customFormat="1" ht="40.5" customHeight="1" x14ac:dyDescent="0.2">
      <c r="A41" s="575" t="s">
        <v>218</v>
      </c>
      <c r="B41" s="575"/>
      <c r="C41" s="575"/>
      <c r="D41" s="333"/>
    </row>
    <row r="42" spans="1:4" s="328" customFormat="1" ht="42.75" customHeight="1" x14ac:dyDescent="0.2">
      <c r="A42" s="575" t="s">
        <v>204</v>
      </c>
      <c r="B42" s="575"/>
      <c r="C42" s="575"/>
      <c r="D42" s="334"/>
    </row>
    <row r="43" spans="1:4" s="316" customFormat="1" ht="15.75" customHeight="1" x14ac:dyDescent="0.2">
      <c r="A43" s="319"/>
      <c r="B43" s="319"/>
      <c r="C43" s="319"/>
      <c r="D43" s="314"/>
    </row>
    <row r="44" spans="1:4" ht="15" customHeight="1" x14ac:dyDescent="0.2">
      <c r="A44" s="275"/>
      <c r="B44" s="275"/>
      <c r="C44" s="275"/>
    </row>
    <row r="56" spans="1:6" ht="20.100000000000001" customHeight="1" x14ac:dyDescent="0.2">
      <c r="D56" s="77"/>
    </row>
    <row r="57" spans="1:6" ht="20.100000000000001" customHeight="1" x14ac:dyDescent="0.2">
      <c r="A57" s="77"/>
      <c r="B57" s="77"/>
      <c r="C57" s="77"/>
      <c r="D57" s="77"/>
      <c r="E57" s="77"/>
      <c r="F57" s="77"/>
    </row>
    <row r="58" spans="1:6" ht="20.100000000000001" customHeight="1" x14ac:dyDescent="0.2">
      <c r="A58" s="77"/>
      <c r="B58" s="77"/>
      <c r="C58" s="77"/>
      <c r="D58" s="77"/>
      <c r="E58" s="77"/>
      <c r="F58" s="77"/>
    </row>
    <row r="59" spans="1:6" ht="20.100000000000001" customHeight="1" x14ac:dyDescent="0.2">
      <c r="A59" s="77"/>
      <c r="B59" s="77"/>
      <c r="C59" s="77"/>
      <c r="E59" s="77"/>
      <c r="F59" s="77"/>
    </row>
    <row r="171" spans="1:5" ht="20.100000000000001" customHeight="1" x14ac:dyDescent="0.2">
      <c r="D171" s="77"/>
    </row>
    <row r="172" spans="1:5" ht="20.100000000000001" customHeight="1" x14ac:dyDescent="0.2">
      <c r="A172" s="77"/>
      <c r="B172" s="77"/>
      <c r="C172" s="77"/>
      <c r="D172" s="77"/>
      <c r="E172" s="77"/>
    </row>
    <row r="173" spans="1:5" ht="20.100000000000001" customHeight="1" x14ac:dyDescent="0.2">
      <c r="D173" s="77"/>
    </row>
  </sheetData>
  <mergeCells count="6">
    <mergeCell ref="A42:C42"/>
    <mergeCell ref="J2:K2"/>
    <mergeCell ref="O2:P2"/>
    <mergeCell ref="A5:A6"/>
    <mergeCell ref="A41:C41"/>
    <mergeCell ref="B5:D5"/>
  </mergeCells>
  <hyperlinks>
    <hyperlink ref="C1" location="Sumário!C37" tooltip="Sumário" display="&lt;&lt; Sumário"/>
  </hyperlinks>
  <printOptions horizontalCentered="1"/>
  <pageMargins left="0.37173202614379086" right="0.20179738562091504" top="0.78740157480314965" bottom="0.39370078740157483" header="0.39370078740157483" footer="0.39370078740157483"/>
  <pageSetup paperSize="9" scale="52" orientation="portrait" r:id="rId1"/>
  <headerFooter alignWithMargins="0"/>
  <rowBreaks count="1" manualBreakCount="1">
    <brk id="44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2">
    <tabColor rgb="FF92D050"/>
  </sheetPr>
  <dimension ref="A1:R174"/>
  <sheetViews>
    <sheetView showGridLines="0" tabSelected="1" view="pageLayout" zoomScale="136" zoomScaleNormal="100" zoomScaleSheetLayoutView="55" zoomScalePageLayoutView="136" workbookViewId="0">
      <selection activeCell="E59" sqref="E59"/>
    </sheetView>
  </sheetViews>
  <sheetFormatPr defaultColWidth="3.7109375" defaultRowHeight="20.100000000000001" customHeight="1" x14ac:dyDescent="0.2"/>
  <cols>
    <col min="1" max="1" width="57.7109375" style="73" customWidth="1"/>
    <col min="2" max="2" width="29.5703125" style="73" customWidth="1"/>
    <col min="3" max="3" width="30.28515625" style="73" customWidth="1"/>
    <col min="4" max="4" width="28.28515625" style="73" customWidth="1"/>
    <col min="5" max="11" width="3.7109375" style="73"/>
    <col min="12" max="12" width="4.7109375" style="73" customWidth="1"/>
    <col min="13" max="16384" width="3.7109375" style="73"/>
  </cols>
  <sheetData>
    <row r="1" spans="1:18" ht="20.100000000000001" customHeight="1" x14ac:dyDescent="0.2">
      <c r="C1" s="361" t="s">
        <v>177</v>
      </c>
    </row>
    <row r="2" spans="1:18" s="99" customFormat="1" ht="45" customHeight="1" x14ac:dyDescent="0.2">
      <c r="A2" s="98" t="s">
        <v>40</v>
      </c>
      <c r="D2" s="361"/>
      <c r="E2" s="196"/>
      <c r="G2" s="196"/>
      <c r="H2" s="196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24.95" customHeight="1" thickBot="1" x14ac:dyDescent="0.3">
      <c r="A4" s="264" t="s">
        <v>323</v>
      </c>
      <c r="B4" s="104"/>
      <c r="C4" s="104"/>
      <c r="D4" s="104"/>
      <c r="E4" s="104"/>
    </row>
    <row r="5" spans="1:18" ht="24.95" customHeight="1" x14ac:dyDescent="0.2">
      <c r="A5" s="576" t="s">
        <v>55</v>
      </c>
      <c r="B5" s="579" t="s">
        <v>168</v>
      </c>
      <c r="C5" s="580"/>
      <c r="D5" s="580"/>
    </row>
    <row r="6" spans="1:18" ht="24.95" customHeight="1" x14ac:dyDescent="0.2">
      <c r="A6" s="577"/>
      <c r="B6" s="197">
        <v>2016</v>
      </c>
      <c r="C6" s="198">
        <v>2017</v>
      </c>
      <c r="D6" s="469">
        <v>2018</v>
      </c>
    </row>
    <row r="7" spans="1:18" ht="24.95" customHeight="1" x14ac:dyDescent="0.2">
      <c r="A7" s="189" t="s">
        <v>5</v>
      </c>
      <c r="B7" s="237">
        <v>1094</v>
      </c>
      <c r="C7" s="238">
        <v>948</v>
      </c>
      <c r="D7" s="237">
        <v>873</v>
      </c>
    </row>
    <row r="8" spans="1:18" s="79" customFormat="1" ht="24.95" customHeight="1" x14ac:dyDescent="0.2">
      <c r="A8" s="189" t="s">
        <v>56</v>
      </c>
      <c r="B8" s="237">
        <v>34</v>
      </c>
      <c r="C8" s="238">
        <v>39</v>
      </c>
      <c r="D8" s="237">
        <v>42</v>
      </c>
    </row>
    <row r="9" spans="1:18" ht="24.95" customHeight="1" x14ac:dyDescent="0.2">
      <c r="A9" s="190" t="s">
        <v>57</v>
      </c>
      <c r="B9" s="239">
        <v>11</v>
      </c>
      <c r="C9" s="240">
        <v>11</v>
      </c>
      <c r="D9" s="239">
        <v>7</v>
      </c>
    </row>
    <row r="10" spans="1:18" ht="24.95" customHeight="1" x14ac:dyDescent="0.2">
      <c r="A10" s="190" t="s">
        <v>58</v>
      </c>
      <c r="B10" s="239">
        <v>1</v>
      </c>
      <c r="C10" s="240"/>
      <c r="D10" s="239">
        <v>1</v>
      </c>
    </row>
    <row r="11" spans="1:18" ht="24.95" customHeight="1" x14ac:dyDescent="0.2">
      <c r="A11" s="190" t="s">
        <v>59</v>
      </c>
      <c r="B11" s="239">
        <v>1</v>
      </c>
      <c r="C11" s="240">
        <v>2</v>
      </c>
      <c r="D11" s="239">
        <v>9</v>
      </c>
    </row>
    <row r="12" spans="1:18" ht="24.95" customHeight="1" x14ac:dyDescent="0.2">
      <c r="A12" s="190" t="s">
        <v>60</v>
      </c>
      <c r="B12" s="239">
        <v>11</v>
      </c>
      <c r="C12" s="240">
        <v>12</v>
      </c>
      <c r="D12" s="239">
        <v>15</v>
      </c>
    </row>
    <row r="13" spans="1:18" ht="24.95" customHeight="1" x14ac:dyDescent="0.2">
      <c r="A13" s="190" t="s">
        <v>61</v>
      </c>
      <c r="B13" s="239">
        <v>5</v>
      </c>
      <c r="C13" s="240">
        <v>7</v>
      </c>
      <c r="D13" s="239">
        <v>4</v>
      </c>
    </row>
    <row r="14" spans="1:18" ht="24.95" customHeight="1" x14ac:dyDescent="0.2">
      <c r="A14" s="190" t="s">
        <v>62</v>
      </c>
      <c r="B14" s="239">
        <v>2</v>
      </c>
      <c r="C14" s="240">
        <v>3</v>
      </c>
      <c r="D14" s="239">
        <v>2</v>
      </c>
    </row>
    <row r="15" spans="1:18" ht="24.95" customHeight="1" x14ac:dyDescent="0.2">
      <c r="A15" s="190" t="s">
        <v>63</v>
      </c>
      <c r="B15" s="239">
        <v>3</v>
      </c>
      <c r="C15" s="240">
        <v>4</v>
      </c>
      <c r="D15" s="239">
        <v>4</v>
      </c>
    </row>
    <row r="16" spans="1:18" s="79" customFormat="1" ht="24.95" customHeight="1" x14ac:dyDescent="0.2">
      <c r="A16" s="189" t="s">
        <v>64</v>
      </c>
      <c r="B16" s="237">
        <v>253</v>
      </c>
      <c r="C16" s="238">
        <v>245</v>
      </c>
      <c r="D16" s="237">
        <v>221</v>
      </c>
    </row>
    <row r="17" spans="1:4" ht="24.95" customHeight="1" x14ac:dyDescent="0.2">
      <c r="A17" s="190" t="s">
        <v>65</v>
      </c>
      <c r="B17" s="239">
        <v>22</v>
      </c>
      <c r="C17" s="240">
        <v>26</v>
      </c>
      <c r="D17" s="239">
        <v>36</v>
      </c>
    </row>
    <row r="18" spans="1:4" ht="24.95" customHeight="1" x14ac:dyDescent="0.2">
      <c r="A18" s="190" t="s">
        <v>66</v>
      </c>
      <c r="B18" s="239">
        <v>40</v>
      </c>
      <c r="C18" s="240">
        <v>43</v>
      </c>
      <c r="D18" s="239">
        <v>35</v>
      </c>
    </row>
    <row r="19" spans="1:4" ht="24.95" customHeight="1" x14ac:dyDescent="0.2">
      <c r="A19" s="190" t="s">
        <v>67</v>
      </c>
      <c r="B19" s="239">
        <v>49</v>
      </c>
      <c r="C19" s="240">
        <v>43</v>
      </c>
      <c r="D19" s="239">
        <v>49</v>
      </c>
    </row>
    <row r="20" spans="1:4" ht="24.95" customHeight="1" x14ac:dyDescent="0.2">
      <c r="A20" s="190" t="s">
        <v>68</v>
      </c>
      <c r="B20" s="239">
        <v>3</v>
      </c>
      <c r="C20" s="240">
        <v>4</v>
      </c>
      <c r="D20" s="239">
        <v>7</v>
      </c>
    </row>
    <row r="21" spans="1:4" ht="24.95" customHeight="1" x14ac:dyDescent="0.2">
      <c r="A21" s="190" t="s">
        <v>69</v>
      </c>
      <c r="B21" s="239">
        <v>19</v>
      </c>
      <c r="C21" s="240">
        <v>10</v>
      </c>
      <c r="D21" s="239">
        <v>9</v>
      </c>
    </row>
    <row r="22" spans="1:4" ht="24.95" customHeight="1" x14ac:dyDescent="0.2">
      <c r="A22" s="190" t="s">
        <v>70</v>
      </c>
      <c r="B22" s="239">
        <v>24</v>
      </c>
      <c r="C22" s="240">
        <v>27</v>
      </c>
      <c r="D22" s="239">
        <v>27</v>
      </c>
    </row>
    <row r="23" spans="1:4" ht="24.95" customHeight="1" x14ac:dyDescent="0.2">
      <c r="A23" s="190" t="s">
        <v>71</v>
      </c>
      <c r="B23" s="239">
        <v>14</v>
      </c>
      <c r="C23" s="240">
        <v>19</v>
      </c>
      <c r="D23" s="239">
        <v>10</v>
      </c>
    </row>
    <row r="24" spans="1:4" ht="24.95" customHeight="1" x14ac:dyDescent="0.2">
      <c r="A24" s="190" t="s">
        <v>72</v>
      </c>
      <c r="B24" s="239">
        <v>51</v>
      </c>
      <c r="C24" s="240">
        <v>49</v>
      </c>
      <c r="D24" s="239">
        <v>35</v>
      </c>
    </row>
    <row r="25" spans="1:4" ht="24.95" customHeight="1" x14ac:dyDescent="0.2">
      <c r="A25" s="190" t="s">
        <v>73</v>
      </c>
      <c r="B25" s="239">
        <v>31</v>
      </c>
      <c r="C25" s="240">
        <v>24</v>
      </c>
      <c r="D25" s="239">
        <v>13</v>
      </c>
    </row>
    <row r="26" spans="1:4" s="79" customFormat="1" ht="24.95" customHeight="1" x14ac:dyDescent="0.2">
      <c r="A26" s="189" t="s">
        <v>74</v>
      </c>
      <c r="B26" s="237">
        <v>548</v>
      </c>
      <c r="C26" s="238">
        <v>432</v>
      </c>
      <c r="D26" s="237">
        <v>402</v>
      </c>
    </row>
    <row r="27" spans="1:4" ht="24.95" customHeight="1" x14ac:dyDescent="0.2">
      <c r="A27" s="190" t="s">
        <v>75</v>
      </c>
      <c r="B27" s="239">
        <v>43</v>
      </c>
      <c r="C27" s="240">
        <v>47</v>
      </c>
      <c r="D27" s="239">
        <v>36</v>
      </c>
    </row>
    <row r="28" spans="1:4" ht="24.95" customHeight="1" x14ac:dyDescent="0.2">
      <c r="A28" s="190" t="s">
        <v>76</v>
      </c>
      <c r="B28" s="239">
        <v>133</v>
      </c>
      <c r="C28" s="240">
        <v>123</v>
      </c>
      <c r="D28" s="239">
        <v>98</v>
      </c>
    </row>
    <row r="29" spans="1:4" ht="24.95" customHeight="1" x14ac:dyDescent="0.2">
      <c r="A29" s="190" t="s">
        <v>77</v>
      </c>
      <c r="B29" s="239">
        <v>127</v>
      </c>
      <c r="C29" s="240">
        <v>86</v>
      </c>
      <c r="D29" s="239">
        <v>89</v>
      </c>
    </row>
    <row r="30" spans="1:4" ht="24.95" customHeight="1" x14ac:dyDescent="0.2">
      <c r="A30" s="190" t="s">
        <v>78</v>
      </c>
      <c r="B30" s="239">
        <v>245</v>
      </c>
      <c r="C30" s="240">
        <v>176</v>
      </c>
      <c r="D30" s="239">
        <v>179</v>
      </c>
    </row>
    <row r="31" spans="1:4" s="79" customFormat="1" ht="24.95" customHeight="1" x14ac:dyDescent="0.2">
      <c r="A31" s="189" t="s">
        <v>79</v>
      </c>
      <c r="B31" s="237">
        <v>62</v>
      </c>
      <c r="C31" s="238">
        <v>61</v>
      </c>
      <c r="D31" s="237">
        <v>46</v>
      </c>
    </row>
    <row r="32" spans="1:4" ht="24.95" customHeight="1" x14ac:dyDescent="0.2">
      <c r="A32" s="190" t="s">
        <v>80</v>
      </c>
      <c r="B32" s="239">
        <v>17</v>
      </c>
      <c r="C32" s="240">
        <v>16</v>
      </c>
      <c r="D32" s="239">
        <v>24</v>
      </c>
    </row>
    <row r="33" spans="1:4" ht="24.95" customHeight="1" x14ac:dyDescent="0.2">
      <c r="A33" s="190" t="s">
        <v>81</v>
      </c>
      <c r="B33" s="239">
        <v>26</v>
      </c>
      <c r="C33" s="240">
        <v>20</v>
      </c>
      <c r="D33" s="239">
        <v>9</v>
      </c>
    </row>
    <row r="34" spans="1:4" ht="24.95" customHeight="1" x14ac:dyDescent="0.2">
      <c r="A34" s="190" t="s">
        <v>82</v>
      </c>
      <c r="B34" s="239">
        <v>19</v>
      </c>
      <c r="C34" s="240">
        <v>25</v>
      </c>
      <c r="D34" s="239">
        <v>13</v>
      </c>
    </row>
    <row r="35" spans="1:4" s="79" customFormat="1" ht="24.95" customHeight="1" x14ac:dyDescent="0.2">
      <c r="A35" s="189" t="s">
        <v>83</v>
      </c>
      <c r="B35" s="237">
        <v>197</v>
      </c>
      <c r="C35" s="238">
        <v>171</v>
      </c>
      <c r="D35" s="237">
        <v>162</v>
      </c>
    </row>
    <row r="36" spans="1:4" ht="24.95" customHeight="1" x14ac:dyDescent="0.2">
      <c r="A36" s="190" t="s">
        <v>84</v>
      </c>
      <c r="B36" s="239">
        <v>36</v>
      </c>
      <c r="C36" s="240">
        <v>25</v>
      </c>
      <c r="D36" s="239">
        <v>33</v>
      </c>
    </row>
    <row r="37" spans="1:4" ht="24.95" customHeight="1" x14ac:dyDescent="0.2">
      <c r="A37" s="190" t="s">
        <v>85</v>
      </c>
      <c r="B37" s="239">
        <v>24</v>
      </c>
      <c r="C37" s="240">
        <v>26</v>
      </c>
      <c r="D37" s="239">
        <v>29</v>
      </c>
    </row>
    <row r="38" spans="1:4" ht="24.95" customHeight="1" x14ac:dyDescent="0.2">
      <c r="A38" s="190" t="s">
        <v>86</v>
      </c>
      <c r="B38" s="239">
        <v>49</v>
      </c>
      <c r="C38" s="240">
        <v>36</v>
      </c>
      <c r="D38" s="239">
        <v>29</v>
      </c>
    </row>
    <row r="39" spans="1:4" ht="24.95" customHeight="1" thickBot="1" x14ac:dyDescent="0.25">
      <c r="A39" s="191" t="s">
        <v>87</v>
      </c>
      <c r="B39" s="241">
        <v>88</v>
      </c>
      <c r="C39" s="242">
        <v>84</v>
      </c>
      <c r="D39" s="241">
        <v>71</v>
      </c>
    </row>
    <row r="40" spans="1:4" s="313" customFormat="1" ht="15.95" customHeight="1" x14ac:dyDescent="0.2">
      <c r="A40" s="578" t="s">
        <v>161</v>
      </c>
      <c r="B40" s="578"/>
      <c r="C40" s="578"/>
      <c r="D40" s="578"/>
    </row>
    <row r="41" spans="1:4" s="313" customFormat="1" ht="43.5" customHeight="1" x14ac:dyDescent="0.2">
      <c r="A41" s="575" t="s">
        <v>264</v>
      </c>
      <c r="B41" s="575"/>
      <c r="C41" s="575"/>
      <c r="D41" s="575"/>
    </row>
    <row r="42" spans="1:4" s="313" customFormat="1" ht="42.75" customHeight="1" x14ac:dyDescent="0.2">
      <c r="A42" s="575" t="s">
        <v>206</v>
      </c>
      <c r="B42" s="575"/>
      <c r="C42" s="575"/>
      <c r="D42" s="575"/>
    </row>
    <row r="43" spans="1:4" s="313" customFormat="1" ht="15.75" customHeight="1" x14ac:dyDescent="0.2">
      <c r="A43" s="319"/>
      <c r="B43" s="319"/>
      <c r="C43" s="319"/>
    </row>
    <row r="44" spans="1:4" s="199" customFormat="1" ht="20.100000000000001" customHeight="1" x14ac:dyDescent="0.2">
      <c r="A44" s="76"/>
      <c r="B44" s="76"/>
      <c r="C44" s="76"/>
    </row>
    <row r="58" spans="1:6" ht="20.100000000000001" customHeight="1" x14ac:dyDescent="0.2">
      <c r="A58" s="77"/>
      <c r="B58" s="77"/>
      <c r="C58" s="77"/>
      <c r="D58" s="77"/>
      <c r="E58" s="77"/>
      <c r="F58" s="77"/>
    </row>
    <row r="59" spans="1:6" ht="20.100000000000001" customHeight="1" x14ac:dyDescent="0.2">
      <c r="A59" s="77"/>
      <c r="B59" s="77"/>
      <c r="C59" s="77"/>
      <c r="D59" s="77"/>
      <c r="E59" s="77"/>
      <c r="F59" s="77"/>
    </row>
    <row r="60" spans="1:6" ht="20.100000000000001" customHeight="1" x14ac:dyDescent="0.2">
      <c r="A60" s="77"/>
      <c r="B60" s="77"/>
      <c r="C60" s="77"/>
      <c r="D60" s="77"/>
      <c r="E60" s="77"/>
      <c r="F60" s="77"/>
    </row>
    <row r="173" spans="1:5" ht="20.100000000000001" customHeight="1" x14ac:dyDescent="0.2">
      <c r="A173" s="77"/>
      <c r="B173" s="77"/>
      <c r="C173" s="77"/>
      <c r="D173" s="77"/>
      <c r="E173" s="77"/>
    </row>
    <row r="174" spans="1:5" ht="20.100000000000001" customHeight="1" x14ac:dyDescent="0.2">
      <c r="A174" s="77"/>
      <c r="B174" s="77"/>
      <c r="C174" s="77"/>
      <c r="D174" s="77"/>
      <c r="E174" s="77"/>
    </row>
  </sheetData>
  <mergeCells count="7">
    <mergeCell ref="A41:D41"/>
    <mergeCell ref="A42:D42"/>
    <mergeCell ref="J2:K2"/>
    <mergeCell ref="O2:P2"/>
    <mergeCell ref="A5:A6"/>
    <mergeCell ref="B5:D5"/>
    <mergeCell ref="A40:D40"/>
  </mergeCells>
  <hyperlinks>
    <hyperlink ref="C1" location="Sumário!C38" tooltip="Sumário" display="&lt;&lt; Sumário"/>
  </hyperlinks>
  <printOptions horizontalCentered="1"/>
  <pageMargins left="8.7622549019607837E-2" right="0.39370078740157483" top="0.78740157480314965" bottom="0.39370078740157483" header="0.39370078740157483" footer="0.39370078740157483"/>
  <pageSetup paperSize="9" scale="52" orientation="portrait" r:id="rId1"/>
  <headerFooter alignWithMargins="0"/>
  <rowBreaks count="1" manualBreakCount="1">
    <brk id="44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>
    <tabColor rgb="FF00B050"/>
  </sheetPr>
  <dimension ref="A1:S7"/>
  <sheetViews>
    <sheetView showGridLines="0" tabSelected="1" zoomScaleNormal="100" workbookViewId="0">
      <selection activeCell="E59" sqref="E59"/>
    </sheetView>
  </sheetViews>
  <sheetFormatPr defaultRowHeight="40.5" customHeight="1" x14ac:dyDescent="0.2"/>
  <cols>
    <col min="1" max="18" width="9.28515625" style="378" customWidth="1"/>
    <col min="19" max="19" width="9.28515625" style="379" customWidth="1"/>
    <col min="20" max="16384" width="9.140625" style="378"/>
  </cols>
  <sheetData>
    <row r="1" spans="1:19" ht="20.100000000000001" customHeight="1" x14ac:dyDescent="0.2">
      <c r="Q1" s="528" t="s">
        <v>177</v>
      </c>
      <c r="R1" s="528"/>
    </row>
    <row r="7" spans="1:19" ht="40.5" customHeight="1" x14ac:dyDescent="0.6">
      <c r="A7" s="527" t="s">
        <v>227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378"/>
    </row>
  </sheetData>
  <mergeCells count="2">
    <mergeCell ref="A7:R7"/>
    <mergeCell ref="Q1:R1"/>
  </mergeCells>
  <phoneticPr fontId="0" type="noConversion"/>
  <hyperlinks>
    <hyperlink ref="Q1" location="Sumário!A1" display="Sumário"/>
    <hyperlink ref="Q1:R1" location="Sumário!B4" tooltip="Sumário" display="&lt;&lt; Sumário"/>
  </hyperlinks>
  <printOptions horizontalCentered="1" vertic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3">
    <tabColor rgb="FF92D050"/>
  </sheetPr>
  <dimension ref="A1:R174"/>
  <sheetViews>
    <sheetView showGridLines="0" tabSelected="1" view="pageLayout" zoomScale="84" zoomScaleNormal="59" zoomScaleSheetLayoutView="70" zoomScalePageLayoutView="84" workbookViewId="0">
      <selection activeCell="E59" sqref="E59"/>
    </sheetView>
  </sheetViews>
  <sheetFormatPr defaultColWidth="26.42578125" defaultRowHeight="20.100000000000001" customHeight="1" x14ac:dyDescent="0.2"/>
  <cols>
    <col min="1" max="1" width="41.140625" style="77" customWidth="1"/>
    <col min="2" max="2" width="35.42578125" style="73" customWidth="1"/>
    <col min="3" max="3" width="35.28515625" style="73" customWidth="1"/>
    <col min="4" max="4" width="65.140625" style="73" customWidth="1"/>
    <col min="5" max="16384" width="26.42578125" style="73"/>
  </cols>
  <sheetData>
    <row r="1" spans="1:18" ht="20.100000000000001" customHeight="1" x14ac:dyDescent="0.2">
      <c r="C1" s="531" t="s">
        <v>177</v>
      </c>
      <c r="D1" s="531"/>
    </row>
    <row r="2" spans="1:18" s="99" customFormat="1" ht="45" customHeight="1" x14ac:dyDescent="0.2">
      <c r="A2" s="98" t="s">
        <v>40</v>
      </c>
      <c r="D2" s="361"/>
      <c r="E2" s="196"/>
      <c r="G2" s="196"/>
      <c r="H2" s="196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50.1" customHeight="1" thickBot="1" x14ac:dyDescent="0.3">
      <c r="A4" s="586" t="s">
        <v>324</v>
      </c>
      <c r="B4" s="587"/>
      <c r="C4" s="587"/>
      <c r="D4" s="104"/>
      <c r="E4" s="104"/>
    </row>
    <row r="5" spans="1:18" ht="24.95" customHeight="1" x14ac:dyDescent="0.2">
      <c r="A5" s="576" t="s">
        <v>55</v>
      </c>
      <c r="B5" s="579" t="s">
        <v>170</v>
      </c>
      <c r="C5" s="580"/>
      <c r="D5" s="580"/>
    </row>
    <row r="6" spans="1:18" ht="24.95" customHeight="1" x14ac:dyDescent="0.2">
      <c r="A6" s="577"/>
      <c r="B6" s="197">
        <v>2016</v>
      </c>
      <c r="C6" s="198">
        <v>2017</v>
      </c>
      <c r="D6" s="469">
        <v>2018</v>
      </c>
    </row>
    <row r="7" spans="1:18" ht="24.95" customHeight="1" x14ac:dyDescent="0.2">
      <c r="A7" s="189" t="s">
        <v>5</v>
      </c>
      <c r="B7" s="237">
        <v>2242</v>
      </c>
      <c r="C7" s="238">
        <v>2200</v>
      </c>
      <c r="D7" s="237">
        <v>2813</v>
      </c>
    </row>
    <row r="8" spans="1:18" s="79" customFormat="1" ht="24.95" customHeight="1" x14ac:dyDescent="0.2">
      <c r="A8" s="189" t="s">
        <v>56</v>
      </c>
      <c r="B8" s="237">
        <v>149</v>
      </c>
      <c r="C8" s="238">
        <v>145</v>
      </c>
      <c r="D8" s="237">
        <v>157</v>
      </c>
    </row>
    <row r="9" spans="1:18" ht="24.95" customHeight="1" x14ac:dyDescent="0.2">
      <c r="A9" s="190" t="s">
        <v>57</v>
      </c>
      <c r="B9" s="239">
        <v>19</v>
      </c>
      <c r="C9" s="240">
        <v>19</v>
      </c>
      <c r="D9" s="239">
        <v>9</v>
      </c>
    </row>
    <row r="10" spans="1:18" ht="24.95" customHeight="1" x14ac:dyDescent="0.2">
      <c r="A10" s="190" t="s">
        <v>58</v>
      </c>
      <c r="B10" s="239">
        <v>21</v>
      </c>
      <c r="C10" s="240">
        <v>16</v>
      </c>
      <c r="D10" s="239">
        <v>13</v>
      </c>
    </row>
    <row r="11" spans="1:18" ht="24.95" customHeight="1" x14ac:dyDescent="0.2">
      <c r="A11" s="190" t="s">
        <v>59</v>
      </c>
      <c r="B11" s="239">
        <v>40</v>
      </c>
      <c r="C11" s="240">
        <v>42</v>
      </c>
      <c r="D11" s="239">
        <v>55</v>
      </c>
    </row>
    <row r="12" spans="1:18" ht="24.95" customHeight="1" x14ac:dyDescent="0.2">
      <c r="A12" s="190" t="s">
        <v>60</v>
      </c>
      <c r="B12" s="239">
        <v>45</v>
      </c>
      <c r="C12" s="240">
        <v>48</v>
      </c>
      <c r="D12" s="239">
        <v>46</v>
      </c>
    </row>
    <row r="13" spans="1:18" ht="24.95" customHeight="1" x14ac:dyDescent="0.2">
      <c r="A13" s="190" t="s">
        <v>61</v>
      </c>
      <c r="B13" s="239">
        <v>5</v>
      </c>
      <c r="C13" s="240">
        <v>4</v>
      </c>
      <c r="D13" s="239">
        <v>3</v>
      </c>
    </row>
    <row r="14" spans="1:18" ht="24.95" customHeight="1" x14ac:dyDescent="0.2">
      <c r="A14" s="190" t="s">
        <v>62</v>
      </c>
      <c r="B14" s="239">
        <v>11</v>
      </c>
      <c r="C14" s="240">
        <v>8</v>
      </c>
      <c r="D14" s="239">
        <v>14</v>
      </c>
    </row>
    <row r="15" spans="1:18" ht="24.95" customHeight="1" x14ac:dyDescent="0.2">
      <c r="A15" s="190" t="s">
        <v>63</v>
      </c>
      <c r="B15" s="239">
        <v>8</v>
      </c>
      <c r="C15" s="240">
        <v>8</v>
      </c>
      <c r="D15" s="239">
        <v>17</v>
      </c>
    </row>
    <row r="16" spans="1:18" s="79" customFormat="1" ht="24.95" customHeight="1" x14ac:dyDescent="0.2">
      <c r="A16" s="189" t="s">
        <v>64</v>
      </c>
      <c r="B16" s="237">
        <v>517</v>
      </c>
      <c r="C16" s="238">
        <v>520</v>
      </c>
      <c r="D16" s="237">
        <v>642</v>
      </c>
    </row>
    <row r="17" spans="1:4" ht="24.95" customHeight="1" x14ac:dyDescent="0.2">
      <c r="A17" s="190" t="s">
        <v>65</v>
      </c>
      <c r="B17" s="239">
        <v>25</v>
      </c>
      <c r="C17" s="240">
        <v>20</v>
      </c>
      <c r="D17" s="239">
        <v>42</v>
      </c>
    </row>
    <row r="18" spans="1:4" ht="24.95" customHeight="1" x14ac:dyDescent="0.2">
      <c r="A18" s="190" t="s">
        <v>66</v>
      </c>
      <c r="B18" s="239">
        <v>119</v>
      </c>
      <c r="C18" s="240">
        <v>134</v>
      </c>
      <c r="D18" s="239">
        <v>151</v>
      </c>
    </row>
    <row r="19" spans="1:4" ht="24.95" customHeight="1" x14ac:dyDescent="0.2">
      <c r="A19" s="190" t="s">
        <v>67</v>
      </c>
      <c r="B19" s="239">
        <v>139</v>
      </c>
      <c r="C19" s="240">
        <v>133</v>
      </c>
      <c r="D19" s="239">
        <v>147</v>
      </c>
    </row>
    <row r="20" spans="1:4" ht="24.95" customHeight="1" x14ac:dyDescent="0.2">
      <c r="A20" s="190" t="s">
        <v>68</v>
      </c>
      <c r="B20" s="239">
        <v>35</v>
      </c>
      <c r="C20" s="240">
        <v>38</v>
      </c>
      <c r="D20" s="239">
        <v>60</v>
      </c>
    </row>
    <row r="21" spans="1:4" ht="24.95" customHeight="1" x14ac:dyDescent="0.2">
      <c r="A21" s="190" t="s">
        <v>69</v>
      </c>
      <c r="B21" s="239">
        <v>32</v>
      </c>
      <c r="C21" s="240">
        <v>30</v>
      </c>
      <c r="D21" s="239">
        <v>33</v>
      </c>
    </row>
    <row r="22" spans="1:4" ht="24.95" customHeight="1" x14ac:dyDescent="0.2">
      <c r="A22" s="190" t="s">
        <v>70</v>
      </c>
      <c r="B22" s="239">
        <v>81</v>
      </c>
      <c r="C22" s="240">
        <v>86</v>
      </c>
      <c r="D22" s="239">
        <v>111</v>
      </c>
    </row>
    <row r="23" spans="1:4" ht="24.95" customHeight="1" x14ac:dyDescent="0.2">
      <c r="A23" s="190" t="s">
        <v>71</v>
      </c>
      <c r="B23" s="239">
        <v>17</v>
      </c>
      <c r="C23" s="240">
        <v>11</v>
      </c>
      <c r="D23" s="239">
        <v>21</v>
      </c>
    </row>
    <row r="24" spans="1:4" ht="24.95" customHeight="1" x14ac:dyDescent="0.2">
      <c r="A24" s="190" t="s">
        <v>72</v>
      </c>
      <c r="B24" s="239">
        <v>35</v>
      </c>
      <c r="C24" s="240">
        <v>38</v>
      </c>
      <c r="D24" s="239">
        <v>46</v>
      </c>
    </row>
    <row r="25" spans="1:4" ht="24.95" customHeight="1" x14ac:dyDescent="0.2">
      <c r="A25" s="190" t="s">
        <v>73</v>
      </c>
      <c r="B25" s="239">
        <v>34</v>
      </c>
      <c r="C25" s="240">
        <v>30</v>
      </c>
      <c r="D25" s="239">
        <v>31</v>
      </c>
    </row>
    <row r="26" spans="1:4" s="79" customFormat="1" ht="24.95" customHeight="1" x14ac:dyDescent="0.2">
      <c r="A26" s="189" t="s">
        <v>74</v>
      </c>
      <c r="B26" s="237">
        <v>870</v>
      </c>
      <c r="C26" s="238">
        <v>867</v>
      </c>
      <c r="D26" s="237">
        <v>1197</v>
      </c>
    </row>
    <row r="27" spans="1:4" ht="24.95" customHeight="1" x14ac:dyDescent="0.2">
      <c r="A27" s="190" t="s">
        <v>75</v>
      </c>
      <c r="B27" s="239">
        <v>78</v>
      </c>
      <c r="C27" s="240">
        <v>73</v>
      </c>
      <c r="D27" s="239">
        <v>86</v>
      </c>
    </row>
    <row r="28" spans="1:4" ht="24.95" customHeight="1" x14ac:dyDescent="0.2">
      <c r="A28" s="190" t="s">
        <v>76</v>
      </c>
      <c r="B28" s="239">
        <v>218</v>
      </c>
      <c r="C28" s="240">
        <v>257</v>
      </c>
      <c r="D28" s="239">
        <v>301</v>
      </c>
    </row>
    <row r="29" spans="1:4" ht="24.95" customHeight="1" x14ac:dyDescent="0.2">
      <c r="A29" s="190" t="s">
        <v>77</v>
      </c>
      <c r="B29" s="239">
        <v>226</v>
      </c>
      <c r="C29" s="240">
        <v>203</v>
      </c>
      <c r="D29" s="239">
        <v>311</v>
      </c>
    </row>
    <row r="30" spans="1:4" ht="24.95" customHeight="1" x14ac:dyDescent="0.2">
      <c r="A30" s="190" t="s">
        <v>78</v>
      </c>
      <c r="B30" s="239">
        <v>348</v>
      </c>
      <c r="C30" s="240">
        <v>334</v>
      </c>
      <c r="D30" s="239">
        <v>499</v>
      </c>
    </row>
    <row r="31" spans="1:4" s="79" customFormat="1" ht="24.95" customHeight="1" x14ac:dyDescent="0.2">
      <c r="A31" s="189" t="s">
        <v>79</v>
      </c>
      <c r="B31" s="237">
        <v>337</v>
      </c>
      <c r="C31" s="238">
        <v>311</v>
      </c>
      <c r="D31" s="237">
        <v>437</v>
      </c>
    </row>
    <row r="32" spans="1:4" ht="24.95" customHeight="1" x14ac:dyDescent="0.2">
      <c r="A32" s="190" t="s">
        <v>80</v>
      </c>
      <c r="B32" s="239">
        <v>140</v>
      </c>
      <c r="C32" s="240">
        <v>141</v>
      </c>
      <c r="D32" s="239">
        <v>187</v>
      </c>
    </row>
    <row r="33" spans="1:5" ht="24.95" customHeight="1" x14ac:dyDescent="0.2">
      <c r="A33" s="190" t="s">
        <v>81</v>
      </c>
      <c r="B33" s="239">
        <v>79</v>
      </c>
      <c r="C33" s="240">
        <v>57</v>
      </c>
      <c r="D33" s="239">
        <v>96</v>
      </c>
    </row>
    <row r="34" spans="1:5" ht="24.95" customHeight="1" x14ac:dyDescent="0.2">
      <c r="A34" s="190" t="s">
        <v>82</v>
      </c>
      <c r="B34" s="239">
        <v>118</v>
      </c>
      <c r="C34" s="240">
        <v>113</v>
      </c>
      <c r="D34" s="239">
        <v>154</v>
      </c>
    </row>
    <row r="35" spans="1:5" s="79" customFormat="1" ht="24.95" customHeight="1" x14ac:dyDescent="0.2">
      <c r="A35" s="189" t="s">
        <v>83</v>
      </c>
      <c r="B35" s="237">
        <v>369</v>
      </c>
      <c r="C35" s="238">
        <v>357</v>
      </c>
      <c r="D35" s="237">
        <v>380</v>
      </c>
    </row>
    <row r="36" spans="1:5" ht="24.95" customHeight="1" x14ac:dyDescent="0.2">
      <c r="A36" s="190" t="s">
        <v>84</v>
      </c>
      <c r="B36" s="239">
        <v>173</v>
      </c>
      <c r="C36" s="240">
        <v>166</v>
      </c>
      <c r="D36" s="239">
        <v>190</v>
      </c>
    </row>
    <row r="37" spans="1:5" ht="24.95" customHeight="1" x14ac:dyDescent="0.2">
      <c r="A37" s="190" t="s">
        <v>85</v>
      </c>
      <c r="B37" s="239">
        <v>112</v>
      </c>
      <c r="C37" s="240">
        <v>108</v>
      </c>
      <c r="D37" s="239">
        <v>110</v>
      </c>
    </row>
    <row r="38" spans="1:5" ht="24.95" customHeight="1" x14ac:dyDescent="0.2">
      <c r="A38" s="190" t="s">
        <v>86</v>
      </c>
      <c r="B38" s="239">
        <v>30</v>
      </c>
      <c r="C38" s="240">
        <v>30</v>
      </c>
      <c r="D38" s="239">
        <v>28</v>
      </c>
    </row>
    <row r="39" spans="1:5" ht="24.95" customHeight="1" thickBot="1" x14ac:dyDescent="0.25">
      <c r="A39" s="191" t="s">
        <v>87</v>
      </c>
      <c r="B39" s="241">
        <v>54</v>
      </c>
      <c r="C39" s="242">
        <v>53</v>
      </c>
      <c r="D39" s="241">
        <v>52</v>
      </c>
    </row>
    <row r="40" spans="1:5" s="336" customFormat="1" ht="15.95" customHeight="1" x14ac:dyDescent="0.2">
      <c r="A40" s="578" t="s">
        <v>161</v>
      </c>
      <c r="B40" s="578"/>
      <c r="C40" s="578"/>
      <c r="D40" s="578"/>
      <c r="E40" s="335"/>
    </row>
    <row r="41" spans="1:5" s="336" customFormat="1" ht="38.1" customHeight="1" x14ac:dyDescent="0.2">
      <c r="A41" s="575" t="s">
        <v>218</v>
      </c>
      <c r="B41" s="575"/>
      <c r="C41" s="575"/>
      <c r="D41" s="575"/>
      <c r="E41" s="335"/>
    </row>
    <row r="42" spans="1:5" s="336" customFormat="1" ht="32.1" customHeight="1" x14ac:dyDescent="0.2">
      <c r="A42" s="575" t="s">
        <v>204</v>
      </c>
      <c r="B42" s="575"/>
      <c r="C42" s="575"/>
      <c r="D42" s="575"/>
    </row>
    <row r="43" spans="1:5" s="337" customFormat="1" ht="32.1" customHeight="1" x14ac:dyDescent="0.2">
      <c r="A43" s="575" t="s">
        <v>207</v>
      </c>
      <c r="B43" s="575"/>
      <c r="C43" s="575"/>
      <c r="D43" s="575"/>
    </row>
    <row r="44" spans="1:5" s="336" customFormat="1" ht="15.95" customHeight="1" x14ac:dyDescent="0.2">
      <c r="A44" s="519" t="s">
        <v>208</v>
      </c>
      <c r="B44" s="519"/>
      <c r="C44" s="519"/>
    </row>
    <row r="57" spans="1:6" ht="20.100000000000001" customHeight="1" x14ac:dyDescent="0.2">
      <c r="A57" s="73"/>
      <c r="D57" s="77"/>
    </row>
    <row r="58" spans="1:6" ht="20.100000000000001" customHeight="1" x14ac:dyDescent="0.2">
      <c r="A58" s="73"/>
      <c r="B58" s="77"/>
      <c r="C58" s="77"/>
      <c r="D58" s="77"/>
      <c r="E58" s="77"/>
      <c r="F58" s="77"/>
    </row>
    <row r="59" spans="1:6" ht="20.100000000000001" customHeight="1" x14ac:dyDescent="0.2">
      <c r="A59" s="73"/>
      <c r="B59" s="77"/>
      <c r="C59" s="77"/>
      <c r="D59" s="77"/>
      <c r="E59" s="77"/>
      <c r="F59" s="77"/>
    </row>
    <row r="60" spans="1:6" ht="20.100000000000001" customHeight="1" x14ac:dyDescent="0.2">
      <c r="A60" s="73"/>
      <c r="B60" s="77"/>
      <c r="C60" s="77"/>
      <c r="E60" s="77"/>
      <c r="F60" s="77"/>
    </row>
    <row r="172" spans="1:5" ht="20.100000000000001" customHeight="1" x14ac:dyDescent="0.2">
      <c r="A172" s="73"/>
      <c r="D172" s="77"/>
    </row>
    <row r="173" spans="1:5" ht="20.100000000000001" customHeight="1" x14ac:dyDescent="0.2">
      <c r="A173" s="73"/>
      <c r="B173" s="77"/>
      <c r="C173" s="77"/>
      <c r="D173" s="77"/>
      <c r="E173" s="77"/>
    </row>
    <row r="174" spans="1:5" ht="20.100000000000001" customHeight="1" x14ac:dyDescent="0.2">
      <c r="A174" s="73"/>
      <c r="D174" s="77"/>
    </row>
  </sheetData>
  <mergeCells count="10">
    <mergeCell ref="C1:D1"/>
    <mergeCell ref="J2:K2"/>
    <mergeCell ref="O2:P2"/>
    <mergeCell ref="A4:C4"/>
    <mergeCell ref="A5:A6"/>
    <mergeCell ref="B5:D5"/>
    <mergeCell ref="A40:D40"/>
    <mergeCell ref="A41:D41"/>
    <mergeCell ref="A42:D42"/>
    <mergeCell ref="A43:D43"/>
  </mergeCells>
  <hyperlinks>
    <hyperlink ref="C1" location="Sumário!C39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4">
    <tabColor rgb="FF92D050"/>
  </sheetPr>
  <dimension ref="A1:R174"/>
  <sheetViews>
    <sheetView showGridLines="0" tabSelected="1" view="pageLayout" zoomScaleNormal="60" zoomScaleSheetLayoutView="55" workbookViewId="0">
      <selection activeCell="E59" sqref="E59"/>
    </sheetView>
  </sheetViews>
  <sheetFormatPr defaultColWidth="26.42578125" defaultRowHeight="20.100000000000001" customHeight="1" x14ac:dyDescent="0.2"/>
  <cols>
    <col min="1" max="1" width="40" style="73" customWidth="1"/>
    <col min="2" max="2" width="36.85546875" style="73" customWidth="1"/>
    <col min="3" max="3" width="39.140625" style="73" customWidth="1"/>
    <col min="4" max="4" width="45.42578125" style="73" customWidth="1"/>
    <col min="5" max="16384" width="26.42578125" style="73"/>
  </cols>
  <sheetData>
    <row r="1" spans="1:18" ht="20.100000000000001" customHeight="1" x14ac:dyDescent="0.2">
      <c r="C1" s="361" t="s">
        <v>177</v>
      </c>
    </row>
    <row r="2" spans="1:18" s="99" customFormat="1" ht="45" customHeight="1" x14ac:dyDescent="0.2">
      <c r="A2" s="98" t="s">
        <v>40</v>
      </c>
      <c r="D2" s="361"/>
      <c r="E2" s="196"/>
      <c r="G2" s="196"/>
      <c r="H2" s="196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316</v>
      </c>
      <c r="B3" s="102"/>
      <c r="C3" s="102"/>
      <c r="D3" s="102"/>
      <c r="E3" s="102"/>
    </row>
    <row r="4" spans="1:18" s="103" customFormat="1" ht="50.1" customHeight="1" thickBot="1" x14ac:dyDescent="0.3">
      <c r="A4" s="586" t="s">
        <v>333</v>
      </c>
      <c r="B4" s="586"/>
      <c r="C4" s="586"/>
      <c r="D4" s="586"/>
      <c r="E4" s="104"/>
    </row>
    <row r="5" spans="1:18" ht="24.95" customHeight="1" x14ac:dyDescent="0.2">
      <c r="A5" s="576" t="s">
        <v>55</v>
      </c>
      <c r="B5" s="579" t="s">
        <v>169</v>
      </c>
      <c r="C5" s="580"/>
      <c r="D5" s="580"/>
    </row>
    <row r="6" spans="1:18" ht="24.95" customHeight="1" x14ac:dyDescent="0.2">
      <c r="A6" s="577"/>
      <c r="B6" s="197">
        <v>2016</v>
      </c>
      <c r="C6" s="198">
        <v>2017</v>
      </c>
      <c r="D6" s="469">
        <v>2018</v>
      </c>
    </row>
    <row r="7" spans="1:18" ht="24.95" customHeight="1" x14ac:dyDescent="0.2">
      <c r="A7" s="189" t="s">
        <v>5</v>
      </c>
      <c r="B7" s="237">
        <v>784</v>
      </c>
      <c r="C7" s="238">
        <v>912</v>
      </c>
      <c r="D7" s="237">
        <v>1154</v>
      </c>
    </row>
    <row r="8" spans="1:18" s="79" customFormat="1" ht="24.95" customHeight="1" x14ac:dyDescent="0.2">
      <c r="A8" s="189" t="s">
        <v>56</v>
      </c>
      <c r="B8" s="237">
        <v>44</v>
      </c>
      <c r="C8" s="238">
        <v>52</v>
      </c>
      <c r="D8" s="237">
        <v>72</v>
      </c>
    </row>
    <row r="9" spans="1:18" ht="24.95" customHeight="1" x14ac:dyDescent="0.2">
      <c r="A9" s="190" t="s">
        <v>57</v>
      </c>
      <c r="B9" s="239">
        <v>7</v>
      </c>
      <c r="C9" s="240">
        <v>10</v>
      </c>
      <c r="D9" s="239">
        <v>10</v>
      </c>
    </row>
    <row r="10" spans="1:18" ht="24.95" customHeight="1" x14ac:dyDescent="0.2">
      <c r="A10" s="190" t="s">
        <v>58</v>
      </c>
      <c r="B10" s="239">
        <v>7</v>
      </c>
      <c r="C10" s="240">
        <v>9</v>
      </c>
      <c r="D10" s="239">
        <v>8</v>
      </c>
    </row>
    <row r="11" spans="1:18" ht="24.95" customHeight="1" x14ac:dyDescent="0.2">
      <c r="A11" s="190" t="s">
        <v>59</v>
      </c>
      <c r="B11" s="239">
        <v>9</v>
      </c>
      <c r="C11" s="240">
        <v>6</v>
      </c>
      <c r="D11" s="239">
        <v>17</v>
      </c>
    </row>
    <row r="12" spans="1:18" ht="24.95" customHeight="1" x14ac:dyDescent="0.2">
      <c r="A12" s="190" t="s">
        <v>60</v>
      </c>
      <c r="B12" s="239">
        <v>10</v>
      </c>
      <c r="C12" s="240">
        <v>12</v>
      </c>
      <c r="D12" s="239">
        <v>16</v>
      </c>
    </row>
    <row r="13" spans="1:18" ht="24.95" customHeight="1" x14ac:dyDescent="0.2">
      <c r="A13" s="190" t="s">
        <v>61</v>
      </c>
      <c r="B13" s="239">
        <v>1</v>
      </c>
      <c r="C13" s="240">
        <v>1</v>
      </c>
      <c r="D13" s="239">
        <v>4</v>
      </c>
    </row>
    <row r="14" spans="1:18" ht="24.95" customHeight="1" x14ac:dyDescent="0.2">
      <c r="A14" s="190" t="s">
        <v>62</v>
      </c>
      <c r="B14" s="239">
        <v>6</v>
      </c>
      <c r="C14" s="240">
        <v>5</v>
      </c>
      <c r="D14" s="239">
        <v>6</v>
      </c>
    </row>
    <row r="15" spans="1:18" ht="24.95" customHeight="1" x14ac:dyDescent="0.2">
      <c r="A15" s="190" t="s">
        <v>63</v>
      </c>
      <c r="B15" s="239">
        <v>4</v>
      </c>
      <c r="C15" s="240">
        <v>9</v>
      </c>
      <c r="D15" s="239">
        <v>11</v>
      </c>
    </row>
    <row r="16" spans="1:18" s="79" customFormat="1" ht="24.95" customHeight="1" x14ac:dyDescent="0.2">
      <c r="A16" s="189" t="s">
        <v>64</v>
      </c>
      <c r="B16" s="237">
        <v>181</v>
      </c>
      <c r="C16" s="238">
        <v>242</v>
      </c>
      <c r="D16" s="237">
        <v>316</v>
      </c>
    </row>
    <row r="17" spans="1:4" ht="24.95" customHeight="1" x14ac:dyDescent="0.2">
      <c r="A17" s="190" t="s">
        <v>65</v>
      </c>
      <c r="B17" s="239">
        <v>7</v>
      </c>
      <c r="C17" s="240">
        <v>8</v>
      </c>
      <c r="D17" s="239">
        <v>26</v>
      </c>
    </row>
    <row r="18" spans="1:4" ht="24.95" customHeight="1" x14ac:dyDescent="0.2">
      <c r="A18" s="190" t="s">
        <v>66</v>
      </c>
      <c r="B18" s="239">
        <v>39</v>
      </c>
      <c r="C18" s="240">
        <v>60</v>
      </c>
      <c r="D18" s="239">
        <v>83</v>
      </c>
    </row>
    <row r="19" spans="1:4" ht="24.95" customHeight="1" x14ac:dyDescent="0.2">
      <c r="A19" s="190" t="s">
        <v>67</v>
      </c>
      <c r="B19" s="239">
        <v>49</v>
      </c>
      <c r="C19" s="240">
        <v>73</v>
      </c>
      <c r="D19" s="239">
        <v>76</v>
      </c>
    </row>
    <row r="20" spans="1:4" ht="24.95" customHeight="1" x14ac:dyDescent="0.2">
      <c r="A20" s="190" t="s">
        <v>68</v>
      </c>
      <c r="B20" s="239">
        <v>10</v>
      </c>
      <c r="C20" s="240">
        <v>13</v>
      </c>
      <c r="D20" s="239">
        <v>26</v>
      </c>
    </row>
    <row r="21" spans="1:4" ht="24.95" customHeight="1" x14ac:dyDescent="0.2">
      <c r="A21" s="190" t="s">
        <v>69</v>
      </c>
      <c r="B21" s="239">
        <v>10</v>
      </c>
      <c r="C21" s="240">
        <v>8</v>
      </c>
      <c r="D21" s="239">
        <v>7</v>
      </c>
    </row>
    <row r="22" spans="1:4" ht="24.95" customHeight="1" x14ac:dyDescent="0.2">
      <c r="A22" s="190" t="s">
        <v>70</v>
      </c>
      <c r="B22" s="239">
        <v>38</v>
      </c>
      <c r="C22" s="240">
        <v>46</v>
      </c>
      <c r="D22" s="239">
        <v>58</v>
      </c>
    </row>
    <row r="23" spans="1:4" ht="24.95" customHeight="1" x14ac:dyDescent="0.2">
      <c r="A23" s="190" t="s">
        <v>71</v>
      </c>
      <c r="B23" s="239">
        <v>2</v>
      </c>
      <c r="C23" s="240">
        <v>1</v>
      </c>
      <c r="D23" s="239">
        <v>5</v>
      </c>
    </row>
    <row r="24" spans="1:4" ht="24.95" customHeight="1" x14ac:dyDescent="0.2">
      <c r="A24" s="190" t="s">
        <v>72</v>
      </c>
      <c r="B24" s="239">
        <v>15</v>
      </c>
      <c r="C24" s="240">
        <v>20</v>
      </c>
      <c r="D24" s="239">
        <v>20</v>
      </c>
    </row>
    <row r="25" spans="1:4" ht="24.95" customHeight="1" x14ac:dyDescent="0.2">
      <c r="A25" s="190" t="s">
        <v>73</v>
      </c>
      <c r="B25" s="239">
        <v>11</v>
      </c>
      <c r="C25" s="240">
        <v>13</v>
      </c>
      <c r="D25" s="239">
        <v>15</v>
      </c>
    </row>
    <row r="26" spans="1:4" s="79" customFormat="1" ht="24.95" customHeight="1" x14ac:dyDescent="0.2">
      <c r="A26" s="189" t="s">
        <v>74</v>
      </c>
      <c r="B26" s="237">
        <v>276</v>
      </c>
      <c r="C26" s="238">
        <v>321</v>
      </c>
      <c r="D26" s="237">
        <v>433</v>
      </c>
    </row>
    <row r="27" spans="1:4" ht="24.95" customHeight="1" x14ac:dyDescent="0.2">
      <c r="A27" s="190" t="s">
        <v>75</v>
      </c>
      <c r="B27" s="239">
        <v>46</v>
      </c>
      <c r="C27" s="240">
        <v>44</v>
      </c>
      <c r="D27" s="239">
        <v>46</v>
      </c>
    </row>
    <row r="28" spans="1:4" ht="24.95" customHeight="1" x14ac:dyDescent="0.2">
      <c r="A28" s="190" t="s">
        <v>76</v>
      </c>
      <c r="B28" s="239">
        <v>103</v>
      </c>
      <c r="C28" s="240">
        <v>150</v>
      </c>
      <c r="D28" s="239">
        <v>167</v>
      </c>
    </row>
    <row r="29" spans="1:4" ht="24.95" customHeight="1" x14ac:dyDescent="0.2">
      <c r="A29" s="190" t="s">
        <v>77</v>
      </c>
      <c r="B29" s="239">
        <v>52</v>
      </c>
      <c r="C29" s="240">
        <v>61</v>
      </c>
      <c r="D29" s="239">
        <v>126</v>
      </c>
    </row>
    <row r="30" spans="1:4" ht="24.95" customHeight="1" x14ac:dyDescent="0.2">
      <c r="A30" s="190" t="s">
        <v>78</v>
      </c>
      <c r="B30" s="239">
        <v>75</v>
      </c>
      <c r="C30" s="240">
        <v>66</v>
      </c>
      <c r="D30" s="239">
        <v>94</v>
      </c>
    </row>
    <row r="31" spans="1:4" s="79" customFormat="1" ht="24.95" customHeight="1" x14ac:dyDescent="0.2">
      <c r="A31" s="189" t="s">
        <v>79</v>
      </c>
      <c r="B31" s="237">
        <v>123</v>
      </c>
      <c r="C31" s="238">
        <v>133</v>
      </c>
      <c r="D31" s="237">
        <v>165</v>
      </c>
    </row>
    <row r="32" spans="1:4" ht="24.95" customHeight="1" x14ac:dyDescent="0.2">
      <c r="A32" s="190" t="s">
        <v>80</v>
      </c>
      <c r="B32" s="239">
        <v>38</v>
      </c>
      <c r="C32" s="240">
        <v>54</v>
      </c>
      <c r="D32" s="239">
        <v>59</v>
      </c>
    </row>
    <row r="33" spans="1:4" ht="24.95" customHeight="1" x14ac:dyDescent="0.2">
      <c r="A33" s="190" t="s">
        <v>81</v>
      </c>
      <c r="B33" s="239">
        <v>23</v>
      </c>
      <c r="C33" s="240">
        <v>12</v>
      </c>
      <c r="D33" s="239">
        <v>24</v>
      </c>
    </row>
    <row r="34" spans="1:4" ht="24.95" customHeight="1" x14ac:dyDescent="0.2">
      <c r="A34" s="190" t="s">
        <v>82</v>
      </c>
      <c r="B34" s="239">
        <v>62</v>
      </c>
      <c r="C34" s="240">
        <v>67</v>
      </c>
      <c r="D34" s="239">
        <v>82</v>
      </c>
    </row>
    <row r="35" spans="1:4" s="79" customFormat="1" ht="24.95" customHeight="1" x14ac:dyDescent="0.2">
      <c r="A35" s="189" t="s">
        <v>83</v>
      </c>
      <c r="B35" s="237">
        <v>160</v>
      </c>
      <c r="C35" s="238">
        <v>164</v>
      </c>
      <c r="D35" s="237">
        <v>168</v>
      </c>
    </row>
    <row r="36" spans="1:4" ht="24.95" customHeight="1" x14ac:dyDescent="0.2">
      <c r="A36" s="190" t="s">
        <v>84</v>
      </c>
      <c r="B36" s="239">
        <v>55</v>
      </c>
      <c r="C36" s="240">
        <v>56</v>
      </c>
      <c r="D36" s="239">
        <v>61</v>
      </c>
    </row>
    <row r="37" spans="1:4" ht="24.95" customHeight="1" x14ac:dyDescent="0.2">
      <c r="A37" s="190" t="s">
        <v>85</v>
      </c>
      <c r="B37" s="239">
        <v>64</v>
      </c>
      <c r="C37" s="240">
        <v>58</v>
      </c>
      <c r="D37" s="239">
        <v>59</v>
      </c>
    </row>
    <row r="38" spans="1:4" ht="24.95" customHeight="1" x14ac:dyDescent="0.2">
      <c r="A38" s="190" t="s">
        <v>86</v>
      </c>
      <c r="B38" s="239">
        <v>20</v>
      </c>
      <c r="C38" s="240">
        <v>24</v>
      </c>
      <c r="D38" s="239">
        <v>19</v>
      </c>
    </row>
    <row r="39" spans="1:4" ht="24.95" customHeight="1" thickBot="1" x14ac:dyDescent="0.25">
      <c r="A39" s="191" t="s">
        <v>87</v>
      </c>
      <c r="B39" s="241">
        <v>21</v>
      </c>
      <c r="C39" s="242">
        <v>26</v>
      </c>
      <c r="D39" s="241">
        <v>29</v>
      </c>
    </row>
    <row r="40" spans="1:4" s="313" customFormat="1" ht="15.95" customHeight="1" x14ac:dyDescent="0.2">
      <c r="A40" s="578" t="s">
        <v>161</v>
      </c>
      <c r="B40" s="578"/>
      <c r="C40" s="578"/>
      <c r="D40" s="578"/>
    </row>
    <row r="41" spans="1:4" s="313" customFormat="1" ht="43.5" customHeight="1" x14ac:dyDescent="0.2">
      <c r="A41" s="575" t="s">
        <v>264</v>
      </c>
      <c r="B41" s="575"/>
      <c r="C41" s="575"/>
      <c r="D41" s="575"/>
    </row>
    <row r="42" spans="1:4" s="313" customFormat="1" ht="40.5" customHeight="1" x14ac:dyDescent="0.2">
      <c r="A42" s="575" t="s">
        <v>204</v>
      </c>
      <c r="B42" s="575"/>
      <c r="C42" s="575"/>
      <c r="D42" s="575"/>
    </row>
    <row r="43" spans="1:4" s="316" customFormat="1" ht="31.5" customHeight="1" x14ac:dyDescent="0.2">
      <c r="A43" s="575" t="s">
        <v>207</v>
      </c>
      <c r="B43" s="575"/>
      <c r="C43" s="575"/>
      <c r="D43" s="575"/>
    </row>
    <row r="44" spans="1:4" s="313" customFormat="1" ht="15.75" customHeight="1" x14ac:dyDescent="0.2">
      <c r="A44" s="319"/>
      <c r="B44" s="319"/>
      <c r="C44" s="319"/>
    </row>
    <row r="45" spans="1:4" ht="15" customHeight="1" x14ac:dyDescent="0.2">
      <c r="A45" s="277"/>
      <c r="B45" s="277"/>
      <c r="C45" s="277"/>
    </row>
    <row r="49" spans="1:6" ht="20.100000000000001" customHeight="1" x14ac:dyDescent="0.2">
      <c r="A49" s="74"/>
    </row>
    <row r="57" spans="1:6" ht="20.100000000000001" customHeight="1" x14ac:dyDescent="0.2">
      <c r="D57" s="77"/>
    </row>
    <row r="58" spans="1:6" ht="20.100000000000001" customHeight="1" x14ac:dyDescent="0.2">
      <c r="A58" s="77"/>
      <c r="B58" s="77"/>
      <c r="C58" s="77"/>
      <c r="D58" s="77"/>
      <c r="E58" s="77"/>
      <c r="F58" s="77"/>
    </row>
    <row r="59" spans="1:6" ht="20.100000000000001" customHeight="1" x14ac:dyDescent="0.2">
      <c r="A59" s="77"/>
      <c r="B59" s="77"/>
      <c r="C59" s="77"/>
      <c r="D59" s="77"/>
      <c r="E59" s="77"/>
      <c r="F59" s="77"/>
    </row>
    <row r="60" spans="1:6" ht="20.100000000000001" customHeight="1" x14ac:dyDescent="0.2">
      <c r="A60" s="77"/>
      <c r="B60" s="77"/>
      <c r="C60" s="77"/>
      <c r="E60" s="77"/>
      <c r="F60" s="77"/>
    </row>
    <row r="172" spans="1:5" ht="20.100000000000001" customHeight="1" x14ac:dyDescent="0.2">
      <c r="D172" s="77"/>
    </row>
    <row r="173" spans="1:5" ht="20.100000000000001" customHeight="1" x14ac:dyDescent="0.2">
      <c r="A173" s="77"/>
      <c r="B173" s="77"/>
      <c r="C173" s="77"/>
      <c r="D173" s="77"/>
      <c r="E173" s="77"/>
    </row>
    <row r="174" spans="1:5" ht="20.100000000000001" customHeight="1" x14ac:dyDescent="0.2">
      <c r="D174" s="77"/>
    </row>
  </sheetData>
  <mergeCells count="9">
    <mergeCell ref="A41:D41"/>
    <mergeCell ref="A42:D42"/>
    <mergeCell ref="A43:D43"/>
    <mergeCell ref="J2:K2"/>
    <mergeCell ref="O2:P2"/>
    <mergeCell ref="A5:A6"/>
    <mergeCell ref="B5:D5"/>
    <mergeCell ref="A40:D40"/>
    <mergeCell ref="A4:D4"/>
  </mergeCells>
  <hyperlinks>
    <hyperlink ref="C1" location="Sumário!C40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rowBreaks count="1" manualBreakCount="1">
    <brk id="45" max="2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7">
    <tabColor rgb="FF00B050"/>
  </sheetPr>
  <dimension ref="A1:S7"/>
  <sheetViews>
    <sheetView showGridLines="0" tabSelected="1" zoomScaleNormal="100" zoomScaleSheetLayoutView="40" workbookViewId="0">
      <selection activeCell="E59" sqref="E59"/>
    </sheetView>
  </sheetViews>
  <sheetFormatPr defaultRowHeight="40.5" customHeight="1" x14ac:dyDescent="0.2"/>
  <cols>
    <col min="1" max="18" width="9.28515625" style="378" customWidth="1"/>
    <col min="19" max="19" width="9.28515625" style="379" customWidth="1"/>
    <col min="20" max="16384" width="9.140625" style="378"/>
  </cols>
  <sheetData>
    <row r="1" spans="1:19" ht="20.100000000000001" customHeight="1" x14ac:dyDescent="0.2">
      <c r="Q1" s="528" t="s">
        <v>177</v>
      </c>
      <c r="R1" s="528"/>
    </row>
    <row r="7" spans="1:19" ht="40.5" customHeight="1" x14ac:dyDescent="0.6">
      <c r="A7" s="559" t="s">
        <v>325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378"/>
    </row>
  </sheetData>
  <mergeCells count="2">
    <mergeCell ref="A7:R7"/>
    <mergeCell ref="Q1:R1"/>
  </mergeCells>
  <phoneticPr fontId="0" type="noConversion"/>
  <hyperlinks>
    <hyperlink ref="Q1" location="Sumário!A1" display="Sumário"/>
    <hyperlink ref="Q1:R1" location="Sumário!B42" tooltip="Sumário" display="&lt;&lt; Sumário"/>
  </hyperlinks>
  <printOptions horizontalCentered="1" vertic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tabColor rgb="FF92D050"/>
  </sheetPr>
  <dimension ref="A1:R39"/>
  <sheetViews>
    <sheetView showGridLines="0" tabSelected="1" view="pageLayout" zoomScaleNormal="100" zoomScaleSheetLayoutView="40" workbookViewId="0">
      <selection activeCell="E59" sqref="E59"/>
    </sheetView>
  </sheetViews>
  <sheetFormatPr defaultColWidth="17" defaultRowHeight="24" customHeight="1" x14ac:dyDescent="0.2"/>
  <cols>
    <col min="1" max="6" width="29.140625" style="70" customWidth="1"/>
    <col min="7" max="16384" width="17" style="70"/>
  </cols>
  <sheetData>
    <row r="1" spans="1:18" ht="20.100000000000001" customHeight="1" x14ac:dyDescent="0.2">
      <c r="A1" s="70" t="s">
        <v>145</v>
      </c>
      <c r="F1" s="361" t="s">
        <v>177</v>
      </c>
    </row>
    <row r="2" spans="1:18" s="99" customFormat="1" ht="45" customHeight="1" x14ac:dyDescent="0.2">
      <c r="A2" s="98" t="s">
        <v>40</v>
      </c>
      <c r="C2" s="186"/>
      <c r="G2" s="361"/>
      <c r="H2" s="196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326</v>
      </c>
      <c r="B3" s="102"/>
      <c r="C3" s="102"/>
      <c r="D3" s="102"/>
      <c r="E3" s="102"/>
    </row>
    <row r="4" spans="1:18" s="103" customFormat="1" ht="24.95" customHeight="1" thickBot="1" x14ac:dyDescent="0.3">
      <c r="A4" s="344" t="s">
        <v>327</v>
      </c>
      <c r="B4" s="344"/>
      <c r="C4" s="344"/>
      <c r="D4" s="104"/>
      <c r="E4" s="104"/>
    </row>
    <row r="5" spans="1:18" ht="50.1" customHeight="1" x14ac:dyDescent="0.2">
      <c r="A5" s="353" t="s">
        <v>0</v>
      </c>
      <c r="B5" s="354" t="s">
        <v>137</v>
      </c>
      <c r="C5" s="354" t="s">
        <v>49</v>
      </c>
      <c r="D5" s="354" t="s">
        <v>171</v>
      </c>
      <c r="E5" s="354" t="s">
        <v>50</v>
      </c>
      <c r="F5" s="355" t="s">
        <v>223</v>
      </c>
    </row>
    <row r="6" spans="1:18" ht="24.95" customHeight="1" x14ac:dyDescent="0.2">
      <c r="A6" s="200">
        <v>2000</v>
      </c>
      <c r="B6" s="202">
        <v>1.62</v>
      </c>
      <c r="C6" s="201">
        <v>133000</v>
      </c>
      <c r="D6" s="203">
        <v>6.2</v>
      </c>
      <c r="E6" s="201">
        <v>112300</v>
      </c>
      <c r="F6" s="279">
        <v>0.45500000000000002</v>
      </c>
      <c r="H6" s="278"/>
    </row>
    <row r="7" spans="1:18" ht="24.95" customHeight="1" x14ac:dyDescent="0.2">
      <c r="A7" s="200">
        <v>2001</v>
      </c>
      <c r="B7" s="202">
        <v>1.89</v>
      </c>
      <c r="C7" s="201">
        <v>155000</v>
      </c>
      <c r="D7" s="203">
        <v>7.1</v>
      </c>
      <c r="E7" s="201">
        <v>144000</v>
      </c>
      <c r="F7" s="279">
        <v>0.58399999999999996</v>
      </c>
      <c r="H7" s="308"/>
    </row>
    <row r="8" spans="1:18" ht="24.95" customHeight="1" x14ac:dyDescent="0.2">
      <c r="A8" s="200">
        <v>2002</v>
      </c>
      <c r="B8" s="202">
        <v>2.2599999999999998</v>
      </c>
      <c r="C8" s="201">
        <v>178000</v>
      </c>
      <c r="D8" s="203">
        <v>8.3000000000000007</v>
      </c>
      <c r="E8" s="201">
        <v>165000</v>
      </c>
      <c r="F8" s="279">
        <v>0.67100000000000004</v>
      </c>
      <c r="H8" s="308"/>
    </row>
    <row r="9" spans="1:18" ht="24.95" customHeight="1" x14ac:dyDescent="0.2">
      <c r="A9" s="200">
        <v>2003</v>
      </c>
      <c r="B9" s="202">
        <v>2.35</v>
      </c>
      <c r="C9" s="201">
        <v>181900</v>
      </c>
      <c r="D9" s="203">
        <v>8.6999999999999993</v>
      </c>
      <c r="E9" s="201">
        <v>165500</v>
      </c>
      <c r="F9" s="279">
        <v>0.69699999999999995</v>
      </c>
      <c r="H9" s="308"/>
    </row>
    <row r="10" spans="1:18" ht="24.95" customHeight="1" x14ac:dyDescent="0.2">
      <c r="A10" s="200">
        <v>2004</v>
      </c>
      <c r="B10" s="202">
        <v>2.68</v>
      </c>
      <c r="C10" s="201">
        <v>203650</v>
      </c>
      <c r="D10" s="203">
        <v>10.1</v>
      </c>
      <c r="E10" s="201">
        <v>168200</v>
      </c>
      <c r="F10" s="279">
        <v>0.79</v>
      </c>
      <c r="H10" s="308"/>
    </row>
    <row r="11" spans="1:18" ht="24.95" customHeight="1" x14ac:dyDescent="0.2">
      <c r="A11" s="200">
        <v>2005</v>
      </c>
      <c r="B11" s="202">
        <v>2.91</v>
      </c>
      <c r="C11" s="201">
        <v>223811</v>
      </c>
      <c r="D11" s="203">
        <v>12.2</v>
      </c>
      <c r="E11" s="201">
        <v>178240</v>
      </c>
      <c r="F11" s="279">
        <v>0.86699999999999999</v>
      </c>
      <c r="H11" s="308"/>
    </row>
    <row r="12" spans="1:18" ht="24.95" customHeight="1" x14ac:dyDescent="0.2">
      <c r="A12" s="200">
        <v>2006</v>
      </c>
      <c r="B12" s="202">
        <v>3.17</v>
      </c>
      <c r="C12" s="201">
        <v>250204</v>
      </c>
      <c r="D12" s="203">
        <v>14.1</v>
      </c>
      <c r="E12" s="201">
        <v>185560</v>
      </c>
      <c r="F12" s="279">
        <v>0.94099999999999995</v>
      </c>
      <c r="H12" s="308"/>
    </row>
    <row r="13" spans="1:18" ht="24.95" customHeight="1" x14ac:dyDescent="0.2">
      <c r="A13" s="200">
        <v>2007</v>
      </c>
      <c r="B13" s="202">
        <v>3.49</v>
      </c>
      <c r="C13" s="201">
        <v>283562</v>
      </c>
      <c r="D13" s="203">
        <v>15.1</v>
      </c>
      <c r="E13" s="201">
        <v>194838</v>
      </c>
      <c r="F13" s="279">
        <v>1.056</v>
      </c>
      <c r="H13" s="308"/>
    </row>
    <row r="14" spans="1:18" ht="24.95" customHeight="1" x14ac:dyDescent="0.2">
      <c r="A14" s="200">
        <v>2008</v>
      </c>
      <c r="B14" s="202">
        <v>3.99</v>
      </c>
      <c r="C14" s="201">
        <v>318865</v>
      </c>
      <c r="D14" s="203">
        <v>16.2</v>
      </c>
      <c r="E14" s="201">
        <v>209061</v>
      </c>
      <c r="F14" s="279">
        <v>1.2729999999999999</v>
      </c>
      <c r="H14" s="308"/>
    </row>
    <row r="15" spans="1:18" ht="24.95" customHeight="1" x14ac:dyDescent="0.2">
      <c r="A15" s="200">
        <v>2009</v>
      </c>
      <c r="B15" s="202">
        <v>4.37</v>
      </c>
      <c r="C15" s="201">
        <v>363456</v>
      </c>
      <c r="D15" s="203">
        <v>16.8</v>
      </c>
      <c r="E15" s="201">
        <v>240644</v>
      </c>
      <c r="F15" s="279">
        <v>1.4430000000000001</v>
      </c>
      <c r="H15" s="308"/>
    </row>
    <row r="16" spans="1:18" ht="24.95" customHeight="1" x14ac:dyDescent="0.2">
      <c r="A16" s="200">
        <v>2010</v>
      </c>
      <c r="B16" s="202">
        <v>5.1100000000000003</v>
      </c>
      <c r="C16" s="201">
        <v>414340</v>
      </c>
      <c r="D16" s="203">
        <v>17.7</v>
      </c>
      <c r="E16" s="201">
        <v>264708</v>
      </c>
      <c r="F16" s="279">
        <v>1.6879999999999999</v>
      </c>
      <c r="H16" s="308"/>
    </row>
    <row r="17" spans="1:9" ht="24.95" customHeight="1" x14ac:dyDescent="0.2">
      <c r="A17" s="200">
        <v>2011</v>
      </c>
      <c r="B17" s="202">
        <v>5.67</v>
      </c>
      <c r="C17" s="201">
        <v>445470</v>
      </c>
      <c r="D17" s="203">
        <v>18.600000000000001</v>
      </c>
      <c r="E17" s="201">
        <v>277943</v>
      </c>
      <c r="F17" s="279">
        <v>1.86</v>
      </c>
      <c r="H17" s="308"/>
    </row>
    <row r="18" spans="1:9" ht="24.95" customHeight="1" x14ac:dyDescent="0.2">
      <c r="A18" s="200">
        <v>2012</v>
      </c>
      <c r="B18" s="202">
        <v>6.23</v>
      </c>
      <c r="C18" s="201">
        <v>489548</v>
      </c>
      <c r="D18" s="203">
        <v>20.2</v>
      </c>
      <c r="E18" s="201">
        <v>293715</v>
      </c>
      <c r="F18" s="279">
        <v>2.0499999999999998</v>
      </c>
      <c r="H18" s="308"/>
    </row>
    <row r="19" spans="1:9" ht="24.95" customHeight="1" x14ac:dyDescent="0.2">
      <c r="A19" s="200">
        <v>2013</v>
      </c>
      <c r="B19" s="202">
        <v>6.52</v>
      </c>
      <c r="C19" s="201">
        <v>529890</v>
      </c>
      <c r="D19" s="203">
        <v>21.72</v>
      </c>
      <c r="E19" s="201">
        <v>309017</v>
      </c>
      <c r="F19" s="279">
        <v>2.15</v>
      </c>
      <c r="H19" s="308"/>
    </row>
    <row r="20" spans="1:9" ht="24.95" customHeight="1" x14ac:dyDescent="0.2">
      <c r="A20" s="200">
        <v>2014</v>
      </c>
      <c r="B20" s="202">
        <v>14.72852</v>
      </c>
      <c r="C20" s="201">
        <v>773222</v>
      </c>
      <c r="D20" s="203">
        <v>25.918631999999999</v>
      </c>
      <c r="E20" s="201">
        <v>450920</v>
      </c>
      <c r="F20" s="279">
        <v>5.8465600000000002</v>
      </c>
      <c r="H20" s="308"/>
    </row>
    <row r="21" spans="1:9" ht="24.95" customHeight="1" x14ac:dyDescent="0.2">
      <c r="A21" s="200">
        <v>2015</v>
      </c>
      <c r="B21" s="202">
        <v>16.275690000000001</v>
      </c>
      <c r="C21" s="201">
        <v>853217</v>
      </c>
      <c r="D21" s="203">
        <v>26.825783999999999</v>
      </c>
      <c r="E21" s="201">
        <v>472113</v>
      </c>
      <c r="F21" s="279">
        <v>5.3145899999999999</v>
      </c>
      <c r="H21" s="308"/>
    </row>
    <row r="22" spans="1:9" ht="24.95" customHeight="1" x14ac:dyDescent="0.2">
      <c r="A22" s="200">
        <v>2016</v>
      </c>
      <c r="B22" s="202">
        <v>13.8</v>
      </c>
      <c r="C22" s="201">
        <v>632943</v>
      </c>
      <c r="D22" s="203">
        <v>23.2</v>
      </c>
      <c r="E22" s="201">
        <v>410738</v>
      </c>
      <c r="F22" s="279">
        <v>3.7</v>
      </c>
      <c r="H22" s="308"/>
    </row>
    <row r="23" spans="1:9" ht="24.95" customHeight="1" x14ac:dyDescent="0.2">
      <c r="A23" s="200">
        <v>2017</v>
      </c>
      <c r="B23" s="202">
        <v>15.5</v>
      </c>
      <c r="C23" s="201">
        <v>709033</v>
      </c>
      <c r="D23" s="203">
        <v>27.2</v>
      </c>
      <c r="E23" s="480" t="s">
        <v>294</v>
      </c>
      <c r="F23" s="279">
        <v>5.7</v>
      </c>
      <c r="H23" s="308"/>
    </row>
    <row r="24" spans="1:9" ht="24.95" customHeight="1" thickBot="1" x14ac:dyDescent="0.25">
      <c r="A24" s="371">
        <v>2018</v>
      </c>
      <c r="B24" s="356">
        <v>15.3</v>
      </c>
      <c r="C24" s="357">
        <v>826331</v>
      </c>
      <c r="D24" s="358">
        <v>43</v>
      </c>
      <c r="E24" s="481" t="s">
        <v>295</v>
      </c>
      <c r="F24" s="359">
        <v>6.9</v>
      </c>
      <c r="H24" s="308"/>
    </row>
    <row r="25" spans="1:9" s="204" customFormat="1" ht="15" customHeight="1" x14ac:dyDescent="0.2">
      <c r="A25" s="589" t="s">
        <v>172</v>
      </c>
      <c r="B25" s="589"/>
      <c r="C25" s="589"/>
      <c r="D25" s="589"/>
      <c r="E25" s="589"/>
      <c r="F25" s="72" t="s">
        <v>145</v>
      </c>
      <c r="H25" s="70"/>
      <c r="I25" s="70"/>
    </row>
    <row r="26" spans="1:9" s="204" customFormat="1" ht="15" customHeight="1" x14ac:dyDescent="0.2">
      <c r="A26" s="588" t="s">
        <v>173</v>
      </c>
      <c r="B26" s="588"/>
      <c r="C26" s="588"/>
      <c r="D26" s="588"/>
      <c r="E26" s="588"/>
      <c r="F26" s="588"/>
    </row>
    <row r="27" spans="1:9" s="204" customFormat="1" ht="28.5" customHeight="1" x14ac:dyDescent="0.2">
      <c r="A27" s="588" t="s">
        <v>225</v>
      </c>
      <c r="B27" s="588"/>
      <c r="C27" s="588"/>
      <c r="D27" s="588"/>
      <c r="E27" s="588"/>
      <c r="F27" s="588"/>
    </row>
    <row r="28" spans="1:9" ht="24" customHeight="1" x14ac:dyDescent="0.2">
      <c r="A28" s="588" t="s">
        <v>271</v>
      </c>
      <c r="B28" s="588"/>
      <c r="C28" s="588"/>
      <c r="D28" s="588"/>
      <c r="E28" s="588"/>
      <c r="F28" s="588"/>
    </row>
    <row r="29" spans="1:9" ht="24" customHeight="1" x14ac:dyDescent="0.2">
      <c r="A29" s="588" t="s">
        <v>296</v>
      </c>
      <c r="B29" s="588"/>
      <c r="C29" s="588"/>
      <c r="D29" s="588"/>
      <c r="E29" s="588"/>
      <c r="F29" s="588"/>
    </row>
    <row r="33" spans="3:4" ht="24" customHeight="1" x14ac:dyDescent="0.2">
      <c r="C33" s="280"/>
      <c r="D33" s="280"/>
    </row>
    <row r="34" spans="3:4" ht="24" customHeight="1" x14ac:dyDescent="0.2">
      <c r="C34" s="280"/>
      <c r="D34" s="280"/>
    </row>
    <row r="35" spans="3:4" ht="24" customHeight="1" x14ac:dyDescent="0.2">
      <c r="C35" s="280"/>
      <c r="D35" s="280"/>
    </row>
    <row r="36" spans="3:4" ht="24" customHeight="1" x14ac:dyDescent="0.2">
      <c r="C36" s="280"/>
      <c r="D36" s="280"/>
    </row>
    <row r="37" spans="3:4" ht="24" customHeight="1" x14ac:dyDescent="0.2">
      <c r="C37" s="280"/>
      <c r="D37" s="280"/>
    </row>
    <row r="38" spans="3:4" ht="24" customHeight="1" x14ac:dyDescent="0.2">
      <c r="C38" s="280"/>
      <c r="D38" s="280"/>
    </row>
    <row r="39" spans="3:4" ht="24" customHeight="1" x14ac:dyDescent="0.2">
      <c r="C39" s="280"/>
      <c r="D39" s="280"/>
    </row>
  </sheetData>
  <mergeCells count="7">
    <mergeCell ref="O2:P2"/>
    <mergeCell ref="A29:F29"/>
    <mergeCell ref="A28:F28"/>
    <mergeCell ref="A27:F27"/>
    <mergeCell ref="A25:E25"/>
    <mergeCell ref="A26:F26"/>
    <mergeCell ref="J2:K2"/>
  </mergeCells>
  <phoneticPr fontId="0" type="noConversion"/>
  <hyperlinks>
    <hyperlink ref="F1" location="Sumário!C43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8">
    <tabColor rgb="FF00B050"/>
  </sheetPr>
  <dimension ref="A1:S8"/>
  <sheetViews>
    <sheetView showGridLines="0" tabSelected="1" zoomScaleNormal="100" zoomScaleSheetLayoutView="70" workbookViewId="0">
      <selection activeCell="E59" sqref="E59"/>
    </sheetView>
  </sheetViews>
  <sheetFormatPr defaultRowHeight="40.5" customHeight="1" x14ac:dyDescent="0.2"/>
  <cols>
    <col min="1" max="18" width="9.28515625" style="378" customWidth="1"/>
    <col min="19" max="19" width="9.28515625" style="379" customWidth="1"/>
    <col min="20" max="16384" width="9.140625" style="378"/>
  </cols>
  <sheetData>
    <row r="1" spans="1:19" ht="20.100000000000001" customHeight="1" x14ac:dyDescent="0.2">
      <c r="Q1" s="528" t="s">
        <v>177</v>
      </c>
      <c r="R1" s="528"/>
    </row>
    <row r="6" spans="1:19" ht="40.5" customHeight="1" x14ac:dyDescent="0.2">
      <c r="A6" s="590" t="s">
        <v>330</v>
      </c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  <c r="M6" s="590"/>
      <c r="N6" s="590"/>
      <c r="O6" s="590"/>
      <c r="P6" s="590"/>
      <c r="Q6" s="590"/>
      <c r="R6" s="590"/>
    </row>
    <row r="7" spans="1:19" ht="40.5" customHeight="1" x14ac:dyDescent="0.2">
      <c r="A7" s="590"/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0"/>
      <c r="M7" s="590"/>
      <c r="N7" s="590"/>
      <c r="O7" s="590"/>
      <c r="P7" s="590"/>
      <c r="Q7" s="590"/>
      <c r="R7" s="590"/>
      <c r="S7" s="378"/>
    </row>
    <row r="8" spans="1:19" ht="40.5" customHeight="1" x14ac:dyDescent="0.2">
      <c r="A8" s="590"/>
      <c r="B8" s="590"/>
      <c r="C8" s="590"/>
      <c r="D8" s="590"/>
      <c r="E8" s="590"/>
      <c r="F8" s="590"/>
      <c r="G8" s="590"/>
      <c r="H8" s="590"/>
      <c r="I8" s="590"/>
      <c r="J8" s="590"/>
      <c r="K8" s="590"/>
      <c r="L8" s="590"/>
      <c r="M8" s="590"/>
      <c r="N8" s="590"/>
      <c r="O8" s="590"/>
      <c r="P8" s="590"/>
      <c r="Q8" s="590"/>
      <c r="R8" s="590"/>
    </row>
  </sheetData>
  <mergeCells count="2">
    <mergeCell ref="A6:R8"/>
    <mergeCell ref="Q1:R1"/>
  </mergeCells>
  <phoneticPr fontId="0" type="noConversion"/>
  <hyperlinks>
    <hyperlink ref="Q1:R1" location="Sumário!B45" tooltip="Sumário" display="&lt;&lt; Sumário"/>
  </hyperlinks>
  <printOptions horizontalCentered="1" vertic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9">
    <tabColor rgb="FF92D050"/>
  </sheetPr>
  <dimension ref="A1:R29"/>
  <sheetViews>
    <sheetView showGridLines="0" tabSelected="1" zoomScaleNormal="100" zoomScaleSheetLayoutView="75" zoomScalePageLayoutView="70" workbookViewId="0">
      <selection activeCell="E59" sqref="E59"/>
    </sheetView>
  </sheetViews>
  <sheetFormatPr defaultRowHeight="20.100000000000001" customHeight="1" x14ac:dyDescent="0.2"/>
  <cols>
    <col min="1" max="4" width="43.7109375" style="66" customWidth="1"/>
    <col min="5" max="5" width="29.7109375" style="66" customWidth="1"/>
    <col min="6" max="6" width="15.7109375" style="67" customWidth="1"/>
    <col min="7" max="7" width="14" style="66" customWidth="1"/>
    <col min="8" max="8" width="15.7109375" style="66" customWidth="1"/>
    <col min="9" max="9" width="14" style="66" customWidth="1"/>
    <col min="10" max="10" width="16.7109375" style="66" customWidth="1"/>
    <col min="11" max="11" width="13.7109375" style="66" customWidth="1"/>
    <col min="12" max="12" width="16.5703125" style="66" customWidth="1"/>
    <col min="13" max="16384" width="9.140625" style="66"/>
  </cols>
  <sheetData>
    <row r="1" spans="1:18" ht="20.100000000000001" customHeight="1" x14ac:dyDescent="0.2">
      <c r="D1" s="361" t="s">
        <v>177</v>
      </c>
    </row>
    <row r="2" spans="1:18" s="99" customFormat="1" ht="45" customHeight="1" x14ac:dyDescent="0.2">
      <c r="A2" s="98" t="s">
        <v>40</v>
      </c>
      <c r="E2" s="361"/>
      <c r="F2" s="196"/>
      <c r="G2" s="196"/>
      <c r="H2" s="196"/>
      <c r="J2" s="557"/>
      <c r="K2" s="557"/>
      <c r="O2" s="557"/>
      <c r="P2" s="557"/>
      <c r="R2" s="101"/>
    </row>
    <row r="3" spans="1:18" s="103" customFormat="1" ht="24.95" customHeight="1" x14ac:dyDescent="0.25">
      <c r="A3" s="102" t="s">
        <v>331</v>
      </c>
      <c r="B3" s="102"/>
      <c r="C3" s="102"/>
      <c r="D3" s="102"/>
      <c r="E3" s="102"/>
    </row>
    <row r="4" spans="1:18" s="103" customFormat="1" ht="24.95" customHeight="1" thickBot="1" x14ac:dyDescent="0.3">
      <c r="A4" s="595" t="s">
        <v>332</v>
      </c>
      <c r="B4" s="596"/>
      <c r="C4" s="596"/>
      <c r="D4" s="104"/>
      <c r="E4" s="104"/>
    </row>
    <row r="5" spans="1:18" s="65" customFormat="1" ht="24.95" customHeight="1" x14ac:dyDescent="0.25">
      <c r="A5" s="591" t="s">
        <v>0</v>
      </c>
      <c r="B5" s="593" t="s">
        <v>89</v>
      </c>
      <c r="C5" s="593"/>
      <c r="D5" s="594"/>
      <c r="F5" s="61"/>
      <c r="G5" s="103"/>
      <c r="H5" s="103"/>
    </row>
    <row r="6" spans="1:18" s="68" customFormat="1" ht="24.95" customHeight="1" x14ac:dyDescent="0.25">
      <c r="A6" s="592"/>
      <c r="B6" s="207" t="s">
        <v>90</v>
      </c>
      <c r="C6" s="207" t="s">
        <v>3</v>
      </c>
      <c r="D6" s="208" t="s">
        <v>91</v>
      </c>
      <c r="E6" s="65"/>
      <c r="F6" s="61"/>
      <c r="G6" s="103"/>
      <c r="H6" s="103"/>
    </row>
    <row r="7" spans="1:18" s="65" customFormat="1" ht="24.95" customHeight="1" x14ac:dyDescent="0.25">
      <c r="A7" s="306">
        <v>2000</v>
      </c>
      <c r="B7" s="209">
        <v>1809.85</v>
      </c>
      <c r="C7" s="205">
        <v>3894.06</v>
      </c>
      <c r="D7" s="211">
        <v>-2084.21</v>
      </c>
      <c r="F7" s="61"/>
      <c r="G7" s="103"/>
      <c r="H7" s="103"/>
    </row>
    <row r="8" spans="1:18" s="65" customFormat="1" ht="24.95" customHeight="1" x14ac:dyDescent="0.25">
      <c r="A8" s="306">
        <v>2001</v>
      </c>
      <c r="B8" s="209">
        <v>1730.5860000000005</v>
      </c>
      <c r="C8" s="205">
        <v>3198.6180000000008</v>
      </c>
      <c r="D8" s="211">
        <v>-1468.0320000000004</v>
      </c>
      <c r="F8" s="69"/>
      <c r="G8" s="103"/>
      <c r="H8" s="103"/>
    </row>
    <row r="9" spans="1:18" s="65" customFormat="1" ht="24.95" customHeight="1" x14ac:dyDescent="0.2">
      <c r="A9" s="306">
        <v>2002</v>
      </c>
      <c r="B9" s="209">
        <v>1997.9660000000001</v>
      </c>
      <c r="C9" s="205">
        <v>2395.8019999999997</v>
      </c>
      <c r="D9" s="211">
        <v>-397.83599999999956</v>
      </c>
      <c r="F9" s="69"/>
    </row>
    <row r="10" spans="1:18" s="65" customFormat="1" ht="24.95" customHeight="1" x14ac:dyDescent="0.2">
      <c r="A10" s="306">
        <v>2003</v>
      </c>
      <c r="B10" s="209">
        <v>2478.6680000000001</v>
      </c>
      <c r="C10" s="205">
        <v>2261.0910000000003</v>
      </c>
      <c r="D10" s="211">
        <v>217.57699999999977</v>
      </c>
      <c r="J10" s="69"/>
    </row>
    <row r="11" spans="1:18" s="65" customFormat="1" ht="24.95" customHeight="1" x14ac:dyDescent="0.2">
      <c r="A11" s="306">
        <v>2004</v>
      </c>
      <c r="B11" s="209">
        <v>3222.0540000000005</v>
      </c>
      <c r="C11" s="205">
        <v>2871.279</v>
      </c>
      <c r="D11" s="211">
        <v>350.77500000000055</v>
      </c>
      <c r="H11" s="69"/>
      <c r="I11" s="69"/>
      <c r="J11" s="69"/>
    </row>
    <row r="12" spans="1:18" s="65" customFormat="1" ht="24.95" customHeight="1" x14ac:dyDescent="0.2">
      <c r="A12" s="306">
        <v>2005</v>
      </c>
      <c r="B12" s="209">
        <v>3861.4370000000004</v>
      </c>
      <c r="C12" s="205">
        <v>4719.8570000000009</v>
      </c>
      <c r="D12" s="211">
        <v>-858.42000000000053</v>
      </c>
      <c r="H12" s="69"/>
      <c r="I12" s="69"/>
      <c r="J12" s="69"/>
    </row>
    <row r="13" spans="1:18" s="65" customFormat="1" ht="24.95" customHeight="1" x14ac:dyDescent="0.2">
      <c r="A13" s="306">
        <v>2006</v>
      </c>
      <c r="B13" s="209">
        <v>4315.8850000000002</v>
      </c>
      <c r="C13" s="205">
        <v>5763.7200000000012</v>
      </c>
      <c r="D13" s="211">
        <v>-1447.835</v>
      </c>
      <c r="H13" s="69"/>
      <c r="I13" s="69"/>
      <c r="J13" s="69"/>
    </row>
    <row r="14" spans="1:18" s="65" customFormat="1" ht="24.95" customHeight="1" x14ac:dyDescent="0.2">
      <c r="A14" s="306">
        <v>2007</v>
      </c>
      <c r="B14" s="210">
        <v>4952.9650000000011</v>
      </c>
      <c r="C14" s="206">
        <v>8211.1489999999994</v>
      </c>
      <c r="D14" s="212">
        <v>-3258.1839999999997</v>
      </c>
      <c r="H14" s="69"/>
      <c r="I14" s="69"/>
      <c r="J14" s="69"/>
    </row>
    <row r="15" spans="1:18" s="65" customFormat="1" ht="24.95" customHeight="1" x14ac:dyDescent="0.2">
      <c r="A15" s="306">
        <v>2008</v>
      </c>
      <c r="B15" s="210">
        <v>5784.7540000000008</v>
      </c>
      <c r="C15" s="206">
        <v>10962.358</v>
      </c>
      <c r="D15" s="212">
        <v>-5177.6039999999994</v>
      </c>
      <c r="H15" s="69"/>
      <c r="I15" s="69"/>
      <c r="J15" s="69"/>
    </row>
    <row r="16" spans="1:18" s="65" customFormat="1" ht="24.95" customHeight="1" x14ac:dyDescent="0.2">
      <c r="A16" s="306">
        <v>2009</v>
      </c>
      <c r="B16" s="210">
        <v>5304.5606242563208</v>
      </c>
      <c r="C16" s="206">
        <v>10898.164269024808</v>
      </c>
      <c r="D16" s="212">
        <v>-5593.6036447684874</v>
      </c>
      <c r="H16" s="69"/>
      <c r="I16" s="69"/>
      <c r="J16" s="69"/>
    </row>
    <row r="17" spans="1:10" s="65" customFormat="1" ht="24.95" customHeight="1" x14ac:dyDescent="0.2">
      <c r="A17" s="306">
        <v>2010</v>
      </c>
      <c r="B17" s="210">
        <v>5261.0258089099998</v>
      </c>
      <c r="C17" s="206">
        <v>15965.378451419998</v>
      </c>
      <c r="D17" s="212">
        <v>-10704.352642510001</v>
      </c>
      <c r="H17" s="69"/>
      <c r="I17" s="69"/>
      <c r="J17" s="69"/>
    </row>
    <row r="18" spans="1:10" s="65" customFormat="1" ht="24.95" customHeight="1" x14ac:dyDescent="0.2">
      <c r="A18" s="306">
        <v>2011</v>
      </c>
      <c r="B18" s="210">
        <v>6094.6931620200003</v>
      </c>
      <c r="C18" s="206">
        <v>20801.82072535</v>
      </c>
      <c r="D18" s="212">
        <v>-14707.127563329999</v>
      </c>
      <c r="H18" s="69"/>
      <c r="I18" s="69"/>
      <c r="J18" s="69"/>
    </row>
    <row r="19" spans="1:10" s="65" customFormat="1" ht="24.95" customHeight="1" x14ac:dyDescent="0.2">
      <c r="A19" s="306">
        <v>2012</v>
      </c>
      <c r="B19" s="210">
        <v>6378.0619703000002</v>
      </c>
      <c r="C19" s="206">
        <v>22038.724559710001</v>
      </c>
      <c r="D19" s="212">
        <v>-15660.66258941</v>
      </c>
      <c r="H19" s="69"/>
      <c r="I19" s="69"/>
      <c r="J19" s="69"/>
    </row>
    <row r="20" spans="1:10" s="65" customFormat="1" ht="24.95" customHeight="1" x14ac:dyDescent="0.2">
      <c r="A20" s="306">
        <v>2013</v>
      </c>
      <c r="B20" s="210">
        <v>6473.9862904800002</v>
      </c>
      <c r="C20" s="206">
        <v>25028.314556860001</v>
      </c>
      <c r="D20" s="212">
        <v>-18554.328266380002</v>
      </c>
      <c r="H20" s="69"/>
      <c r="I20" s="69"/>
      <c r="J20" s="69"/>
    </row>
    <row r="21" spans="1:10" s="65" customFormat="1" ht="24.95" customHeight="1" x14ac:dyDescent="0.2">
      <c r="A21" s="306">
        <v>2014</v>
      </c>
      <c r="B21" s="210">
        <v>6842.6327594300001</v>
      </c>
      <c r="C21" s="206">
        <v>25566.788923169999</v>
      </c>
      <c r="D21" s="212">
        <v>-18724.156163739997</v>
      </c>
      <c r="H21" s="69"/>
      <c r="I21" s="69"/>
      <c r="J21" s="69"/>
    </row>
    <row r="22" spans="1:10" s="65" customFormat="1" ht="24.95" customHeight="1" x14ac:dyDescent="0.2">
      <c r="A22" s="306">
        <v>2015</v>
      </c>
      <c r="B22" s="210">
        <v>5844.2772089200007</v>
      </c>
      <c r="C22" s="206">
        <v>17357.136123049997</v>
      </c>
      <c r="D22" s="212">
        <v>-11512.858914130002</v>
      </c>
      <c r="H22" s="69"/>
      <c r="I22" s="69"/>
      <c r="J22" s="69"/>
    </row>
    <row r="23" spans="1:10" s="65" customFormat="1" ht="24.95" customHeight="1" x14ac:dyDescent="0.2">
      <c r="A23" s="306">
        <v>2016</v>
      </c>
      <c r="B23" s="210">
        <v>6023.798708790001</v>
      </c>
      <c r="C23" s="206">
        <v>14496.913550419999</v>
      </c>
      <c r="D23" s="212">
        <v>-8473.1148416299984</v>
      </c>
      <c r="H23" s="69"/>
      <c r="I23" s="69"/>
      <c r="J23" s="69"/>
    </row>
    <row r="24" spans="1:10" s="65" customFormat="1" ht="24.95" customHeight="1" x14ac:dyDescent="0.2">
      <c r="A24" s="306">
        <v>2017</v>
      </c>
      <c r="B24" s="210">
        <v>5809.21377897</v>
      </c>
      <c r="C24" s="206">
        <v>19001.628868469998</v>
      </c>
      <c r="D24" s="212">
        <v>-13192.415089499998</v>
      </c>
      <c r="H24" s="69"/>
      <c r="I24" s="69"/>
      <c r="J24" s="69"/>
    </row>
    <row r="25" spans="1:10" s="65" customFormat="1" ht="24.95" customHeight="1" thickBot="1" x14ac:dyDescent="0.25">
      <c r="A25" s="360">
        <v>2018</v>
      </c>
      <c r="B25" s="251">
        <v>5917.0714214599993</v>
      </c>
      <c r="C25" s="252">
        <v>18263.0806558</v>
      </c>
      <c r="D25" s="253">
        <v>-12346.009234340001</v>
      </c>
      <c r="H25" s="69"/>
      <c r="I25" s="69"/>
      <c r="J25" s="69"/>
    </row>
    <row r="26" spans="1:10" s="340" customFormat="1" ht="15.95" customHeight="1" x14ac:dyDescent="0.2">
      <c r="A26" s="338" t="s">
        <v>224</v>
      </c>
      <c r="B26" s="339"/>
      <c r="E26" s="325"/>
      <c r="G26" s="341"/>
      <c r="H26" s="341"/>
      <c r="I26" s="341"/>
    </row>
    <row r="27" spans="1:10" s="340" customFormat="1" ht="15.95" customHeight="1" x14ac:dyDescent="0.2">
      <c r="A27" s="342" t="s">
        <v>265</v>
      </c>
      <c r="B27" s="342"/>
      <c r="C27" s="342"/>
      <c r="D27" s="342"/>
      <c r="E27" s="325"/>
      <c r="G27" s="341"/>
      <c r="H27" s="341"/>
      <c r="I27" s="341"/>
    </row>
    <row r="28" spans="1:10" s="340" customFormat="1" ht="15.95" customHeight="1" x14ac:dyDescent="0.2">
      <c r="A28" s="342" t="s">
        <v>266</v>
      </c>
      <c r="B28" s="342"/>
      <c r="C28" s="342"/>
      <c r="D28" s="342"/>
      <c r="E28" s="325"/>
      <c r="G28" s="343"/>
    </row>
    <row r="29" spans="1:10" s="340" customFormat="1" ht="15.95" customHeight="1" x14ac:dyDescent="0.2">
      <c r="B29" s="342"/>
      <c r="C29" s="342"/>
      <c r="D29" s="342"/>
      <c r="E29" s="325"/>
      <c r="G29" s="343"/>
    </row>
  </sheetData>
  <mergeCells count="5">
    <mergeCell ref="A5:A6"/>
    <mergeCell ref="B5:D5"/>
    <mergeCell ref="J2:K2"/>
    <mergeCell ref="O2:P2"/>
    <mergeCell ref="A4:C4"/>
  </mergeCells>
  <hyperlinks>
    <hyperlink ref="D1" location="Sumário!C46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rowBreaks count="2" manualBreakCount="2">
    <brk id="116" max="16383" man="1"/>
    <brk id="117" max="16383" man="1"/>
  </rowBreaks>
  <colBreaks count="1" manualBreakCount="1">
    <brk id="5" min="2" max="28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2">
    <tabColor rgb="FF00B050"/>
  </sheetPr>
  <dimension ref="A1:I52"/>
  <sheetViews>
    <sheetView showGridLines="0" tabSelected="1" zoomScaleNormal="100" zoomScaleSheetLayoutView="70" workbookViewId="0">
      <selection activeCell="E59" sqref="E59"/>
    </sheetView>
  </sheetViews>
  <sheetFormatPr defaultRowHeight="24.95" customHeight="1" x14ac:dyDescent="0.2"/>
  <cols>
    <col min="1" max="1" width="70.42578125" style="379" customWidth="1"/>
    <col min="2" max="16384" width="9.140625" style="379"/>
  </cols>
  <sheetData>
    <row r="1" spans="1:9" ht="20.100000000000001" customHeight="1" x14ac:dyDescent="0.2">
      <c r="B1" s="528" t="s">
        <v>177</v>
      </c>
      <c r="C1" s="528"/>
    </row>
    <row r="2" spans="1:9" s="292" customFormat="1" ht="24" customHeight="1" x14ac:dyDescent="0.2">
      <c r="A2" s="380" t="s">
        <v>184</v>
      </c>
      <c r="I2" s="381"/>
    </row>
    <row r="3" spans="1:9" s="292" customFormat="1" ht="24" customHeight="1" x14ac:dyDescent="0.2">
      <c r="A3" s="382" t="s">
        <v>273</v>
      </c>
    </row>
    <row r="4" spans="1:9" s="292" customFormat="1" ht="24" customHeight="1" x14ac:dyDescent="0.2">
      <c r="A4" s="383" t="s">
        <v>233</v>
      </c>
    </row>
    <row r="5" spans="1:9" s="292" customFormat="1" ht="24" customHeight="1" x14ac:dyDescent="0.2">
      <c r="A5" s="380"/>
    </row>
    <row r="6" spans="1:9" s="292" customFormat="1" ht="24" customHeight="1" x14ac:dyDescent="0.2">
      <c r="A6" s="380" t="s">
        <v>185</v>
      </c>
    </row>
    <row r="7" spans="1:9" s="292" customFormat="1" ht="24" customHeight="1" x14ac:dyDescent="0.2">
      <c r="A7" s="382" t="s">
        <v>277</v>
      </c>
    </row>
    <row r="8" spans="1:9" s="292" customFormat="1" ht="24" customHeight="1" x14ac:dyDescent="0.2">
      <c r="A8" s="383" t="s">
        <v>278</v>
      </c>
      <c r="B8" s="291"/>
      <c r="C8" s="291"/>
    </row>
    <row r="9" spans="1:9" s="292" customFormat="1" ht="24" customHeight="1" x14ac:dyDescent="0.2">
      <c r="A9" s="383"/>
      <c r="B9" s="291"/>
      <c r="C9" s="291"/>
    </row>
    <row r="10" spans="1:9" s="292" customFormat="1" ht="24" customHeight="1" x14ac:dyDescent="0.2">
      <c r="A10" s="382" t="s">
        <v>276</v>
      </c>
      <c r="B10" s="291"/>
      <c r="C10" s="291"/>
    </row>
    <row r="11" spans="1:9" s="292" customFormat="1" ht="24" customHeight="1" x14ac:dyDescent="0.2">
      <c r="A11" s="383" t="s">
        <v>232</v>
      </c>
      <c r="B11" s="291"/>
      <c r="C11" s="291"/>
    </row>
    <row r="12" spans="1:9" s="292" customFormat="1" ht="24" customHeight="1" x14ac:dyDescent="0.2">
      <c r="A12" s="383"/>
      <c r="B12" s="291"/>
      <c r="C12" s="291"/>
    </row>
    <row r="13" spans="1:9" s="292" customFormat="1" ht="24" customHeight="1" x14ac:dyDescent="0.2">
      <c r="A13" s="382" t="s">
        <v>279</v>
      </c>
      <c r="B13" s="291"/>
      <c r="C13" s="291"/>
    </row>
    <row r="14" spans="1:9" s="292" customFormat="1" ht="24" customHeight="1" x14ac:dyDescent="0.2">
      <c r="A14" s="383" t="s">
        <v>280</v>
      </c>
      <c r="B14" s="291"/>
      <c r="C14" s="291"/>
    </row>
    <row r="15" spans="1:9" s="292" customFormat="1" ht="24" customHeight="1" x14ac:dyDescent="0.2">
      <c r="A15" s="383"/>
      <c r="B15" s="291"/>
      <c r="C15" s="291"/>
    </row>
    <row r="16" spans="1:9" s="292" customFormat="1" ht="24" customHeight="1" x14ac:dyDescent="0.2">
      <c r="A16" s="382" t="s">
        <v>303</v>
      </c>
      <c r="B16" s="291"/>
      <c r="C16" s="291"/>
    </row>
    <row r="17" spans="1:4" s="292" customFormat="1" ht="24" customHeight="1" x14ac:dyDescent="0.2">
      <c r="A17" s="383" t="s">
        <v>302</v>
      </c>
      <c r="B17" s="291"/>
      <c r="C17" s="291"/>
    </row>
    <row r="18" spans="1:4" s="292" customFormat="1" ht="24" customHeight="1" x14ac:dyDescent="0.2">
      <c r="A18" s="380"/>
      <c r="B18" s="291"/>
      <c r="C18" s="291"/>
    </row>
    <row r="19" spans="1:4" s="292" customFormat="1" ht="24" customHeight="1" x14ac:dyDescent="0.2">
      <c r="A19" s="382" t="s">
        <v>274</v>
      </c>
      <c r="B19" s="291"/>
      <c r="C19" s="291"/>
    </row>
    <row r="20" spans="1:4" s="292" customFormat="1" ht="24" customHeight="1" x14ac:dyDescent="0.2">
      <c r="A20" s="383" t="s">
        <v>275</v>
      </c>
      <c r="B20" s="291"/>
      <c r="C20" s="291"/>
    </row>
    <row r="21" spans="1:4" s="292" customFormat="1" ht="24" customHeight="1" x14ac:dyDescent="0.2">
      <c r="A21" s="380"/>
      <c r="B21" s="291"/>
      <c r="C21" s="291"/>
    </row>
    <row r="22" spans="1:4" s="292" customFormat="1" ht="24" customHeight="1" x14ac:dyDescent="0.2">
      <c r="A22" s="384" t="s">
        <v>186</v>
      </c>
      <c r="B22" s="291"/>
      <c r="C22" s="291"/>
    </row>
    <row r="23" spans="1:4" s="292" customFormat="1" ht="24" customHeight="1" x14ac:dyDescent="0.2">
      <c r="A23" s="383" t="s">
        <v>226</v>
      </c>
      <c r="B23" s="291"/>
      <c r="C23" s="291"/>
    </row>
    <row r="24" spans="1:4" s="292" customFormat="1" ht="24" customHeight="1" x14ac:dyDescent="0.2">
      <c r="A24" s="383" t="s">
        <v>281</v>
      </c>
      <c r="B24" s="291"/>
      <c r="C24" s="291"/>
    </row>
    <row r="25" spans="1:4" s="292" customFormat="1" ht="24" customHeight="1" x14ac:dyDescent="0.2">
      <c r="A25" s="383" t="s">
        <v>282</v>
      </c>
      <c r="B25" s="291"/>
      <c r="C25" s="291"/>
    </row>
    <row r="26" spans="1:4" s="292" customFormat="1" ht="24" customHeight="1" x14ac:dyDescent="0.2">
      <c r="A26" s="383" t="s">
        <v>187</v>
      </c>
      <c r="B26" s="291"/>
      <c r="C26" s="291"/>
    </row>
    <row r="27" spans="1:4" s="292" customFormat="1" ht="24" customHeight="1" x14ac:dyDescent="0.2">
      <c r="A27" s="383" t="s">
        <v>209</v>
      </c>
      <c r="B27" s="291"/>
      <c r="C27" s="291"/>
    </row>
    <row r="28" spans="1:4" s="292" customFormat="1" ht="24" customHeight="1" x14ac:dyDescent="0.2">
      <c r="A28" s="383"/>
      <c r="B28" s="291"/>
      <c r="C28" s="291"/>
    </row>
    <row r="29" spans="1:4" s="292" customFormat="1" ht="24" customHeight="1" x14ac:dyDescent="0.2">
      <c r="A29" s="382" t="s">
        <v>283</v>
      </c>
      <c r="B29" s="291"/>
      <c r="C29" s="291"/>
    </row>
    <row r="30" spans="1:4" s="292" customFormat="1" ht="24" customHeight="1" x14ac:dyDescent="0.2">
      <c r="A30" s="383" t="s">
        <v>284</v>
      </c>
      <c r="B30" s="291"/>
      <c r="C30" s="291"/>
    </row>
    <row r="31" spans="1:4" s="292" customFormat="1" ht="24" customHeight="1" x14ac:dyDescent="0.2">
      <c r="A31" s="383" t="s">
        <v>285</v>
      </c>
      <c r="B31" s="291"/>
      <c r="C31" s="291"/>
    </row>
    <row r="32" spans="1:4" s="385" customFormat="1" ht="23.1" customHeight="1" x14ac:dyDescent="0.2">
      <c r="A32" s="386"/>
      <c r="C32" s="380"/>
      <c r="D32" s="380"/>
    </row>
    <row r="33" spans="1:4" s="385" customFormat="1" ht="23.1" customHeight="1" x14ac:dyDescent="0.2">
      <c r="A33" s="598"/>
      <c r="B33" s="598"/>
      <c r="C33" s="598"/>
      <c r="D33" s="380"/>
    </row>
    <row r="34" spans="1:4" s="385" customFormat="1" ht="23.1" customHeight="1" x14ac:dyDescent="0.2">
      <c r="A34" s="600"/>
      <c r="B34" s="600"/>
      <c r="C34" s="600"/>
      <c r="D34" s="380"/>
    </row>
    <row r="35" spans="1:4" s="385" customFormat="1" ht="23.1" customHeight="1" x14ac:dyDescent="0.2">
      <c r="A35" s="600"/>
      <c r="B35" s="600"/>
      <c r="C35" s="600"/>
      <c r="D35" s="380"/>
    </row>
    <row r="36" spans="1:4" s="385" customFormat="1" ht="23.1" customHeight="1" x14ac:dyDescent="0.2">
      <c r="A36" s="601" t="s">
        <v>286</v>
      </c>
      <c r="B36" s="601"/>
      <c r="C36" s="601"/>
      <c r="D36" s="380"/>
    </row>
    <row r="37" spans="1:4" s="385" customFormat="1" ht="23.1" customHeight="1" x14ac:dyDescent="0.2">
      <c r="A37" s="599" t="s">
        <v>287</v>
      </c>
      <c r="B37" s="599"/>
      <c r="C37" s="599"/>
      <c r="D37" s="380"/>
    </row>
    <row r="38" spans="1:4" s="385" customFormat="1" ht="23.1" customHeight="1" x14ac:dyDescent="0.2">
      <c r="A38" s="599" t="s">
        <v>288</v>
      </c>
      <c r="B38" s="599"/>
      <c r="C38" s="599"/>
      <c r="D38" s="380"/>
    </row>
    <row r="39" spans="1:4" ht="24.95" customHeight="1" x14ac:dyDescent="0.2">
      <c r="A39" s="597" t="s">
        <v>289</v>
      </c>
      <c r="B39" s="597"/>
      <c r="C39" s="597"/>
    </row>
    <row r="40" spans="1:4" ht="24.95" customHeight="1" x14ac:dyDescent="0.2">
      <c r="A40" s="597" t="s">
        <v>290</v>
      </c>
      <c r="B40" s="597"/>
      <c r="C40" s="597"/>
    </row>
    <row r="41" spans="1:4" ht="24.95" customHeight="1" x14ac:dyDescent="0.2">
      <c r="A41" s="597" t="s">
        <v>291</v>
      </c>
      <c r="B41" s="597"/>
      <c r="C41" s="597"/>
    </row>
    <row r="42" spans="1:4" ht="24.95" customHeight="1" x14ac:dyDescent="0.2">
      <c r="A42" s="597" t="s">
        <v>292</v>
      </c>
      <c r="B42" s="597"/>
      <c r="C42" s="597"/>
    </row>
    <row r="43" spans="1:4" ht="24.95" customHeight="1" x14ac:dyDescent="0.2">
      <c r="A43" s="597" t="s">
        <v>293</v>
      </c>
      <c r="B43" s="597"/>
      <c r="C43" s="597"/>
    </row>
    <row r="45" spans="1:4" ht="24.95" customHeight="1" x14ac:dyDescent="0.2">
      <c r="A45" s="476"/>
      <c r="B45" s="476"/>
      <c r="C45" s="476"/>
    </row>
    <row r="46" spans="1:4" ht="24.95" customHeight="1" x14ac:dyDescent="0.2">
      <c r="A46" s="477"/>
      <c r="B46" s="477"/>
      <c r="C46" s="477"/>
    </row>
    <row r="47" spans="1:4" ht="24.95" customHeight="1" x14ac:dyDescent="0.2">
      <c r="A47" s="477"/>
      <c r="B47" s="477"/>
      <c r="C47" s="477"/>
    </row>
    <row r="48" spans="1:4" ht="24.95" customHeight="1" x14ac:dyDescent="0.2">
      <c r="A48" s="478"/>
      <c r="B48" s="478"/>
      <c r="C48" s="478"/>
    </row>
    <row r="49" spans="1:3" ht="24.95" customHeight="1" x14ac:dyDescent="0.2">
      <c r="A49" s="478"/>
      <c r="B49" s="478"/>
      <c r="C49" s="478"/>
    </row>
    <row r="50" spans="1:3" ht="24.95" customHeight="1" x14ac:dyDescent="0.2">
      <c r="A50" s="478"/>
      <c r="B50" s="478"/>
      <c r="C50" s="478"/>
    </row>
    <row r="51" spans="1:3" ht="24.95" customHeight="1" x14ac:dyDescent="0.2">
      <c r="A51" s="478"/>
      <c r="B51" s="478"/>
      <c r="C51" s="478"/>
    </row>
    <row r="52" spans="1:3" ht="24.95" customHeight="1" x14ac:dyDescent="0.2">
      <c r="A52" s="478"/>
      <c r="B52" s="478"/>
      <c r="C52" s="478"/>
    </row>
  </sheetData>
  <mergeCells count="12">
    <mergeCell ref="B1:C1"/>
    <mergeCell ref="A34:C34"/>
    <mergeCell ref="A35:C35"/>
    <mergeCell ref="A36:C36"/>
    <mergeCell ref="A37:C37"/>
    <mergeCell ref="A40:C40"/>
    <mergeCell ref="A41:C41"/>
    <mergeCell ref="A42:C42"/>
    <mergeCell ref="A43:C43"/>
    <mergeCell ref="A33:C33"/>
    <mergeCell ref="A38:C38"/>
    <mergeCell ref="A39:C39"/>
  </mergeCells>
  <hyperlinks>
    <hyperlink ref="B1" location="Sumário!A1" display="Sumário"/>
    <hyperlink ref="B1:C1" location="Sumário!T1" tooltip="Sumário" display="&lt;&lt; Sumário"/>
  </hyperlinks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tabColor rgb="FF92D050"/>
  </sheetPr>
  <dimension ref="A1:IQ32"/>
  <sheetViews>
    <sheetView showGridLines="0" tabSelected="1" zoomScaleNormal="100" zoomScaleSheetLayoutView="100" workbookViewId="0">
      <selection activeCell="E59" sqref="E59"/>
    </sheetView>
  </sheetViews>
  <sheetFormatPr defaultRowHeight="24" customHeight="1" x14ac:dyDescent="0.2"/>
  <cols>
    <col min="1" max="1" width="57.7109375" style="5" customWidth="1"/>
    <col min="2" max="10" width="19.7109375" style="5" customWidth="1"/>
    <col min="11" max="16384" width="9.140625" style="5"/>
  </cols>
  <sheetData>
    <row r="1" spans="1:251" s="70" customFormat="1" ht="20.100000000000001" customHeight="1" x14ac:dyDescent="0.2">
      <c r="F1" s="531" t="s">
        <v>177</v>
      </c>
      <c r="G1" s="531"/>
    </row>
    <row r="2" spans="1:251" s="31" customFormat="1" ht="45" customHeight="1" x14ac:dyDescent="0.2">
      <c r="A2" s="30" t="s">
        <v>39</v>
      </c>
      <c r="E2" s="220"/>
      <c r="R2" s="32"/>
    </row>
    <row r="3" spans="1:251" s="3" customFormat="1" ht="24.95" customHeight="1" x14ac:dyDescent="0.25">
      <c r="A3" s="38" t="s">
        <v>37</v>
      </c>
      <c r="B3" s="38"/>
      <c r="C3" s="38"/>
      <c r="D3" s="38"/>
      <c r="G3" s="38"/>
    </row>
    <row r="4" spans="1:251" s="3" customFormat="1" ht="24.95" customHeight="1" thickBot="1" x14ac:dyDescent="0.3">
      <c r="A4" s="39" t="s">
        <v>241</v>
      </c>
      <c r="B4" s="39"/>
      <c r="C4" s="39"/>
      <c r="D4" s="39"/>
      <c r="E4" s="39"/>
      <c r="F4" s="39"/>
      <c r="G4" s="39"/>
    </row>
    <row r="5" spans="1:251" ht="24.95" customHeight="1" x14ac:dyDescent="0.2">
      <c r="A5" s="529" t="s">
        <v>51</v>
      </c>
      <c r="B5" s="532" t="s">
        <v>134</v>
      </c>
      <c r="C5" s="533"/>
      <c r="D5" s="533"/>
      <c r="E5" s="533"/>
      <c r="F5" s="533"/>
      <c r="G5" s="533"/>
      <c r="H5" s="533"/>
      <c r="I5" s="533"/>
      <c r="J5" s="533"/>
    </row>
    <row r="6" spans="1:251" ht="24.95" customHeight="1" x14ac:dyDescent="0.2">
      <c r="A6" s="530"/>
      <c r="B6" s="259">
        <v>2010</v>
      </c>
      <c r="C6" s="259">
        <v>2011</v>
      </c>
      <c r="D6" s="260">
        <v>2012</v>
      </c>
      <c r="E6" s="259">
        <v>2013</v>
      </c>
      <c r="F6" s="260">
        <v>2014</v>
      </c>
      <c r="G6" s="259">
        <v>2015</v>
      </c>
      <c r="H6" s="403">
        <v>2016</v>
      </c>
      <c r="I6" s="402">
        <v>2017</v>
      </c>
      <c r="J6" s="403">
        <v>2018</v>
      </c>
    </row>
    <row r="7" spans="1:251" ht="24.95" customHeight="1" x14ac:dyDescent="0.2">
      <c r="A7" s="42" t="s">
        <v>27</v>
      </c>
      <c r="B7" s="43">
        <v>951.52099999999996</v>
      </c>
      <c r="C7" s="43">
        <f t="shared" ref="C7:G7" si="0">SUM(C8,C13,C18,C23,C26)</f>
        <v>994.2</v>
      </c>
      <c r="D7" s="43">
        <f t="shared" si="0"/>
        <v>1040.5999999999999</v>
      </c>
      <c r="E7" s="43">
        <f t="shared" si="0"/>
        <v>1088.5</v>
      </c>
      <c r="F7" s="43">
        <f>SUM(F8,F13,F18,F23,F26)</f>
        <v>1134.2000000000003</v>
      </c>
      <c r="G7" s="43">
        <f t="shared" si="0"/>
        <v>1186.2</v>
      </c>
      <c r="H7" s="43">
        <f t="shared" ref="H7:I7" si="1">SUM(H8,H13,H18,H23,H26)</f>
        <v>1241.155</v>
      </c>
      <c r="I7" s="43">
        <f t="shared" si="1"/>
        <v>1328.7549999999999</v>
      </c>
      <c r="J7" s="43">
        <f t="shared" ref="J7" si="2">SUM(J8,J13,J18,J23,J26)</f>
        <v>1400.9650000000001</v>
      </c>
    </row>
    <row r="8" spans="1:251" s="8" customFormat="1" ht="24.95" customHeight="1" x14ac:dyDescent="0.2">
      <c r="A8" s="45" t="s">
        <v>178</v>
      </c>
      <c r="B8" s="43">
        <v>486.36699999999996</v>
      </c>
      <c r="C8" s="43">
        <f t="shared" ref="C8:G8" si="3">SUM(C9:C12)</f>
        <v>520.6</v>
      </c>
      <c r="D8" s="43">
        <f t="shared" si="3"/>
        <v>541.1</v>
      </c>
      <c r="E8" s="43">
        <f>SUM(E9:E12)</f>
        <v>567.1</v>
      </c>
      <c r="F8" s="43">
        <f t="shared" si="3"/>
        <v>580.20000000000005</v>
      </c>
      <c r="G8" s="43">
        <f t="shared" si="3"/>
        <v>607.70000000000005</v>
      </c>
      <c r="H8" s="43">
        <f t="shared" ref="H8:I8" si="4">SUM(H9:H12)</f>
        <v>620.00599999999997</v>
      </c>
      <c r="I8" s="43">
        <f t="shared" si="4"/>
        <v>673.37900000000002</v>
      </c>
      <c r="J8" s="43">
        <f t="shared" ref="J8" si="5">SUM(J9:J12)</f>
        <v>710.10599999999999</v>
      </c>
      <c r="IQ8" s="9"/>
    </row>
    <row r="9" spans="1:251" ht="24.95" customHeight="1" x14ac:dyDescent="0.2">
      <c r="A9" s="50" t="s">
        <v>28</v>
      </c>
      <c r="B9" s="46">
        <v>56.991999999999997</v>
      </c>
      <c r="C9" s="47">
        <v>64.5</v>
      </c>
      <c r="D9" s="225">
        <v>65.599999999999994</v>
      </c>
      <c r="E9" s="47">
        <v>67.2</v>
      </c>
      <c r="F9" s="225">
        <v>70.8</v>
      </c>
      <c r="G9" s="47">
        <v>75.900000000000006</v>
      </c>
      <c r="H9" s="225">
        <v>74.018000000000001</v>
      </c>
      <c r="I9" s="47">
        <v>78.442999999999998</v>
      </c>
      <c r="J9" s="225">
        <v>78.858999999999995</v>
      </c>
    </row>
    <row r="10" spans="1:251" ht="24.95" customHeight="1" x14ac:dyDescent="0.2">
      <c r="A10" s="50" t="s">
        <v>29</v>
      </c>
      <c r="B10" s="46">
        <v>154.36199999999999</v>
      </c>
      <c r="C10" s="47">
        <v>160.4</v>
      </c>
      <c r="D10" s="225">
        <v>166.2</v>
      </c>
      <c r="E10" s="47">
        <v>170.8</v>
      </c>
      <c r="F10" s="225">
        <v>174.4</v>
      </c>
      <c r="G10" s="47">
        <v>180</v>
      </c>
      <c r="H10" s="225">
        <v>181.58500000000001</v>
      </c>
      <c r="I10" s="47">
        <v>192.72499999999999</v>
      </c>
      <c r="J10" s="225">
        <v>200.39699999999999</v>
      </c>
    </row>
    <row r="11" spans="1:251" ht="24.95" customHeight="1" x14ac:dyDescent="0.2">
      <c r="A11" s="50" t="s">
        <v>30</v>
      </c>
      <c r="B11" s="46">
        <v>98.132000000000005</v>
      </c>
      <c r="C11" s="47">
        <v>108.8</v>
      </c>
      <c r="D11" s="225">
        <v>118.9</v>
      </c>
      <c r="E11" s="47">
        <v>128.1</v>
      </c>
      <c r="F11" s="225">
        <v>120.2</v>
      </c>
      <c r="G11" s="47">
        <v>126.6</v>
      </c>
      <c r="H11" s="225">
        <v>127.43600000000001</v>
      </c>
      <c r="I11" s="47">
        <v>134.72399999999999</v>
      </c>
      <c r="J11" s="225">
        <v>141.49799999999999</v>
      </c>
    </row>
    <row r="12" spans="1:251" ht="24.95" customHeight="1" x14ac:dyDescent="0.2">
      <c r="A12" s="51" t="s">
        <v>146</v>
      </c>
      <c r="B12" s="46">
        <v>176.881</v>
      </c>
      <c r="C12" s="47">
        <v>186.9</v>
      </c>
      <c r="D12" s="225">
        <v>190.4</v>
      </c>
      <c r="E12" s="47">
        <v>201</v>
      </c>
      <c r="F12" s="225">
        <v>214.8</v>
      </c>
      <c r="G12" s="47">
        <v>225.2</v>
      </c>
      <c r="H12" s="225">
        <v>236.96700000000001</v>
      </c>
      <c r="I12" s="47">
        <v>267.48700000000002</v>
      </c>
      <c r="J12" s="225">
        <v>289.35199999999998</v>
      </c>
    </row>
    <row r="13" spans="1:251" s="8" customFormat="1" ht="24.95" customHeight="1" x14ac:dyDescent="0.2">
      <c r="A13" s="45" t="s">
        <v>179</v>
      </c>
      <c r="B13" s="43">
        <v>208.17499999999998</v>
      </c>
      <c r="C13" s="43">
        <f t="shared" ref="C13:G13" si="6">SUM(C14:C17)</f>
        <v>218.4</v>
      </c>
      <c r="D13" s="43">
        <f t="shared" si="6"/>
        <v>233.79999999999998</v>
      </c>
      <c r="E13" s="43">
        <f t="shared" si="6"/>
        <v>250</v>
      </c>
      <c r="F13" s="43">
        <f t="shared" si="6"/>
        <v>264.40000000000003</v>
      </c>
      <c r="G13" s="43">
        <f t="shared" si="6"/>
        <v>279.2</v>
      </c>
      <c r="H13" s="43">
        <f t="shared" ref="H13:I13" si="7">SUM(H14:H17)</f>
        <v>306.58</v>
      </c>
      <c r="I13" s="43">
        <f t="shared" si="7"/>
        <v>324.14999999999998</v>
      </c>
      <c r="J13" s="43">
        <f t="shared" ref="J13" si="8">SUM(J14:J17)</f>
        <v>347.63299999999998</v>
      </c>
    </row>
    <row r="14" spans="1:251" ht="24.95" customHeight="1" x14ac:dyDescent="0.2">
      <c r="A14" s="50" t="s">
        <v>147</v>
      </c>
      <c r="B14" s="46">
        <v>111.508</v>
      </c>
      <c r="C14" s="47">
        <v>115.8</v>
      </c>
      <c r="D14" s="225">
        <v>122.8</v>
      </c>
      <c r="E14" s="47">
        <v>127</v>
      </c>
      <c r="F14" s="225">
        <v>136.30000000000001</v>
      </c>
      <c r="G14" s="47">
        <v>142.1</v>
      </c>
      <c r="H14" s="225">
        <v>154.30199999999999</v>
      </c>
      <c r="I14" s="47">
        <v>159.51499999999999</v>
      </c>
      <c r="J14" s="225">
        <v>169.19</v>
      </c>
    </row>
    <row r="15" spans="1:251" ht="24.95" customHeight="1" x14ac:dyDescent="0.2">
      <c r="A15" s="50" t="s">
        <v>148</v>
      </c>
      <c r="B15" s="46">
        <v>70.472999999999999</v>
      </c>
      <c r="C15" s="47">
        <v>77.8</v>
      </c>
      <c r="D15" s="225">
        <v>84.9</v>
      </c>
      <c r="E15" s="47">
        <v>94.5</v>
      </c>
      <c r="F15" s="225">
        <v>97.3</v>
      </c>
      <c r="G15" s="47">
        <v>104.6</v>
      </c>
      <c r="H15" s="225">
        <v>110.771</v>
      </c>
      <c r="I15" s="47">
        <v>120.575</v>
      </c>
      <c r="J15" s="225">
        <v>128.58199999999999</v>
      </c>
    </row>
    <row r="16" spans="1:251" ht="24.95" customHeight="1" x14ac:dyDescent="0.2">
      <c r="A16" s="50" t="s">
        <v>31</v>
      </c>
      <c r="B16" s="46">
        <v>11.468</v>
      </c>
      <c r="C16" s="47">
        <v>11.5</v>
      </c>
      <c r="D16" s="225">
        <v>11.9</v>
      </c>
      <c r="E16" s="47">
        <v>12.5</v>
      </c>
      <c r="F16" s="225">
        <v>13.3</v>
      </c>
      <c r="G16" s="47">
        <v>14.2</v>
      </c>
      <c r="H16" s="225">
        <v>15.634</v>
      </c>
      <c r="I16" s="47">
        <v>16.579999999999998</v>
      </c>
      <c r="J16" s="225">
        <v>17.044</v>
      </c>
    </row>
    <row r="17" spans="1:10" ht="24.95" customHeight="1" x14ac:dyDescent="0.2">
      <c r="A17" s="50" t="s">
        <v>149</v>
      </c>
      <c r="B17" s="46">
        <v>14.726000000000001</v>
      </c>
      <c r="C17" s="47">
        <v>13.3</v>
      </c>
      <c r="D17" s="225">
        <v>14.2</v>
      </c>
      <c r="E17" s="47">
        <v>16</v>
      </c>
      <c r="F17" s="225">
        <v>17.5</v>
      </c>
      <c r="G17" s="47">
        <v>18.3</v>
      </c>
      <c r="H17" s="225">
        <v>25.873000000000001</v>
      </c>
      <c r="I17" s="47">
        <v>27.48</v>
      </c>
      <c r="J17" s="225">
        <v>32.817</v>
      </c>
    </row>
    <row r="18" spans="1:10" s="8" customFormat="1" ht="24.95" customHeight="1" x14ac:dyDescent="0.2">
      <c r="A18" s="45" t="s">
        <v>180</v>
      </c>
      <c r="B18" s="43">
        <v>150.43199999999999</v>
      </c>
      <c r="C18" s="43">
        <f t="shared" ref="C18:G18" si="9">SUM(C19:C22)</f>
        <v>155.6</v>
      </c>
      <c r="D18" s="43">
        <f t="shared" si="9"/>
        <v>162.70000000000002</v>
      </c>
      <c r="E18" s="43">
        <f t="shared" si="9"/>
        <v>167.6</v>
      </c>
      <c r="F18" s="43">
        <f t="shared" si="9"/>
        <v>181.9</v>
      </c>
      <c r="G18" s="43">
        <f t="shared" si="9"/>
        <v>192.60000000000002</v>
      </c>
      <c r="H18" s="43">
        <f t="shared" ref="H18:I18" si="10">SUM(H19:H22)</f>
        <v>201.28399999999999</v>
      </c>
      <c r="I18" s="43">
        <f t="shared" si="10"/>
        <v>210.81400000000002</v>
      </c>
      <c r="J18" s="43">
        <f t="shared" ref="J18" si="11">SUM(J19:J22)</f>
        <v>215.726</v>
      </c>
    </row>
    <row r="19" spans="1:10" ht="24.95" customHeight="1" x14ac:dyDescent="0.2">
      <c r="A19" s="50" t="s">
        <v>32</v>
      </c>
      <c r="B19" s="46">
        <v>99.52</v>
      </c>
      <c r="C19" s="47">
        <v>102.2</v>
      </c>
      <c r="D19" s="225">
        <v>106.4</v>
      </c>
      <c r="E19" s="47">
        <v>110.2</v>
      </c>
      <c r="F19" s="225">
        <v>120.9</v>
      </c>
      <c r="G19" s="47">
        <v>127.6</v>
      </c>
      <c r="H19" s="225">
        <v>131.458</v>
      </c>
      <c r="I19" s="47">
        <v>137.11500000000001</v>
      </c>
      <c r="J19" s="225">
        <v>142.06399999999999</v>
      </c>
    </row>
    <row r="20" spans="1:10" ht="24.95" customHeight="1" x14ac:dyDescent="0.2">
      <c r="A20" s="50" t="s">
        <v>33</v>
      </c>
      <c r="B20" s="46">
        <v>19.521000000000001</v>
      </c>
      <c r="C20" s="47">
        <v>19.899999999999999</v>
      </c>
      <c r="D20" s="225">
        <v>20.6</v>
      </c>
      <c r="E20" s="47">
        <v>21.1</v>
      </c>
      <c r="F20" s="225">
        <v>22.3</v>
      </c>
      <c r="G20" s="47">
        <v>23.9</v>
      </c>
      <c r="H20" s="225">
        <v>25.277000000000001</v>
      </c>
      <c r="I20" s="47">
        <v>26.048999999999999</v>
      </c>
      <c r="J20" s="225">
        <v>25.806000000000001</v>
      </c>
    </row>
    <row r="21" spans="1:10" ht="24.95" customHeight="1" x14ac:dyDescent="0.2">
      <c r="A21" s="50" t="s">
        <v>34</v>
      </c>
      <c r="B21" s="46">
        <v>7.8079999999999998</v>
      </c>
      <c r="C21" s="47">
        <v>8.3000000000000007</v>
      </c>
      <c r="D21" s="225">
        <v>8.9</v>
      </c>
      <c r="E21" s="47">
        <v>9.1</v>
      </c>
      <c r="F21" s="225">
        <v>9.6</v>
      </c>
      <c r="G21" s="47">
        <v>10.3</v>
      </c>
      <c r="H21" s="225">
        <v>10.593</v>
      </c>
      <c r="I21" s="47">
        <v>11.084</v>
      </c>
      <c r="J21" s="225">
        <v>10.863</v>
      </c>
    </row>
    <row r="22" spans="1:10" ht="24.95" customHeight="1" x14ac:dyDescent="0.2">
      <c r="A22" s="50" t="s">
        <v>35</v>
      </c>
      <c r="B22" s="46">
        <v>23.582999999999998</v>
      </c>
      <c r="C22" s="47">
        <v>25.2</v>
      </c>
      <c r="D22" s="225">
        <v>26.8</v>
      </c>
      <c r="E22" s="47">
        <v>27.2</v>
      </c>
      <c r="F22" s="225">
        <v>29.1</v>
      </c>
      <c r="G22" s="47">
        <v>30.8</v>
      </c>
      <c r="H22" s="225">
        <v>33.956000000000003</v>
      </c>
      <c r="I22" s="47">
        <v>36.566000000000003</v>
      </c>
      <c r="J22" s="225">
        <v>36.993000000000002</v>
      </c>
    </row>
    <row r="23" spans="1:10" s="8" customFormat="1" ht="24.95" customHeight="1" x14ac:dyDescent="0.2">
      <c r="A23" s="45" t="s">
        <v>181</v>
      </c>
      <c r="B23" s="43">
        <v>50.424999999999997</v>
      </c>
      <c r="C23" s="43">
        <f t="shared" ref="C23:G23" si="12">SUM(C24:C25)</f>
        <v>50.1</v>
      </c>
      <c r="D23" s="43">
        <f t="shared" si="12"/>
        <v>52.4</v>
      </c>
      <c r="E23" s="43">
        <f t="shared" si="12"/>
        <v>54.7</v>
      </c>
      <c r="F23" s="43">
        <f t="shared" si="12"/>
        <v>55.3</v>
      </c>
      <c r="G23" s="43">
        <f t="shared" si="12"/>
        <v>53.4</v>
      </c>
      <c r="H23" s="43">
        <f t="shared" ref="H23:I23" si="13">SUM(H24:H25)</f>
        <v>57.804999999999993</v>
      </c>
      <c r="I23" s="43">
        <f t="shared" si="13"/>
        <v>62.725999999999999</v>
      </c>
      <c r="J23" s="43">
        <f t="shared" ref="J23" si="14">SUM(J24:J25)</f>
        <v>67.117999999999995</v>
      </c>
    </row>
    <row r="24" spans="1:10" ht="24.95" customHeight="1" x14ac:dyDescent="0.2">
      <c r="A24" s="50" t="s">
        <v>36</v>
      </c>
      <c r="B24" s="46">
        <v>19.681999999999999</v>
      </c>
      <c r="C24" s="47">
        <v>18</v>
      </c>
      <c r="D24" s="225">
        <v>19.600000000000001</v>
      </c>
      <c r="E24" s="47">
        <v>20.7</v>
      </c>
      <c r="F24" s="225">
        <v>20.399999999999999</v>
      </c>
      <c r="G24" s="47">
        <v>18</v>
      </c>
      <c r="H24" s="225">
        <v>18.895</v>
      </c>
      <c r="I24" s="47">
        <v>21.664999999999999</v>
      </c>
      <c r="J24" s="225">
        <v>23.858000000000001</v>
      </c>
    </row>
    <row r="25" spans="1:10" ht="24.95" customHeight="1" x14ac:dyDescent="0.2">
      <c r="A25" s="50" t="s">
        <v>150</v>
      </c>
      <c r="B25" s="46">
        <v>30.742999999999999</v>
      </c>
      <c r="C25" s="47">
        <v>32.1</v>
      </c>
      <c r="D25" s="225">
        <v>32.799999999999997</v>
      </c>
      <c r="E25" s="47">
        <v>34</v>
      </c>
      <c r="F25" s="225">
        <v>34.9</v>
      </c>
      <c r="G25" s="47">
        <v>35.4</v>
      </c>
      <c r="H25" s="225">
        <v>38.909999999999997</v>
      </c>
      <c r="I25" s="47">
        <v>41.061</v>
      </c>
      <c r="J25" s="225">
        <v>43.26</v>
      </c>
    </row>
    <row r="26" spans="1:10" s="8" customFormat="1" ht="24.95" customHeight="1" thickBot="1" x14ac:dyDescent="0.25">
      <c r="A26" s="48" t="s">
        <v>182</v>
      </c>
      <c r="B26" s="49">
        <v>56.122</v>
      </c>
      <c r="C26" s="49">
        <v>49.5</v>
      </c>
      <c r="D26" s="226">
        <v>50.6</v>
      </c>
      <c r="E26" s="49">
        <v>49.1</v>
      </c>
      <c r="F26" s="226">
        <v>52.4</v>
      </c>
      <c r="G26" s="49">
        <v>53.3</v>
      </c>
      <c r="H26" s="226">
        <v>55.48</v>
      </c>
      <c r="I26" s="49">
        <v>57.686</v>
      </c>
      <c r="J26" s="226">
        <v>60.381999999999998</v>
      </c>
    </row>
    <row r="27" spans="1:10" s="52" customFormat="1" ht="15" customHeight="1" x14ac:dyDescent="0.2">
      <c r="A27" s="289" t="s">
        <v>157</v>
      </c>
      <c r="B27" s="6"/>
      <c r="C27" s="6"/>
      <c r="D27" s="6"/>
      <c r="E27" s="6"/>
      <c r="F27" s="6"/>
      <c r="G27" s="6"/>
    </row>
    <row r="28" spans="1:10" s="288" customFormat="1" ht="15" customHeight="1" x14ac:dyDescent="0.2">
      <c r="A28" s="447" t="s">
        <v>242</v>
      </c>
      <c r="C28" s="287"/>
      <c r="D28" s="287"/>
      <c r="E28" s="287"/>
      <c r="F28" s="287"/>
      <c r="G28" s="287"/>
    </row>
    <row r="29" spans="1:10" s="288" customFormat="1" ht="15" customHeight="1" x14ac:dyDescent="0.2">
      <c r="A29" s="447" t="s">
        <v>243</v>
      </c>
      <c r="C29" s="287"/>
      <c r="D29" s="287"/>
      <c r="E29" s="287"/>
      <c r="F29" s="287"/>
      <c r="G29" s="287"/>
    </row>
    <row r="30" spans="1:10" ht="24" customHeight="1" x14ac:dyDescent="0.2">
      <c r="B30" s="13"/>
      <c r="C30" s="13"/>
      <c r="D30" s="13"/>
      <c r="E30" s="13"/>
      <c r="F30" s="13"/>
      <c r="G30" s="13"/>
    </row>
    <row r="31" spans="1:10" ht="24" customHeight="1" x14ac:dyDescent="0.2">
      <c r="B31" s="11"/>
      <c r="C31" s="11"/>
      <c r="D31" s="11"/>
      <c r="E31" s="10"/>
      <c r="F31" s="10"/>
      <c r="G31" s="10"/>
    </row>
    <row r="32" spans="1:10" ht="24" customHeight="1" x14ac:dyDescent="0.2">
      <c r="B32" s="12"/>
      <c r="C32" s="12"/>
      <c r="D32" s="12"/>
      <c r="E32" s="12"/>
      <c r="F32" s="221"/>
      <c r="G32" s="254"/>
    </row>
  </sheetData>
  <mergeCells count="3">
    <mergeCell ref="A5:A6"/>
    <mergeCell ref="F1:G1"/>
    <mergeCell ref="B5:J5"/>
  </mergeCells>
  <phoneticPr fontId="0" type="noConversion"/>
  <hyperlinks>
    <hyperlink ref="F1" location="Sumário!A1" display="Sumário"/>
    <hyperlink ref="F1:G1" location="Sumário!C5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rowBreaks count="1" manualBreakCount="1">
    <brk id="29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92D050"/>
  </sheetPr>
  <dimension ref="A1:T43"/>
  <sheetViews>
    <sheetView showGridLines="0" tabSelected="1" zoomScaleNormal="100" workbookViewId="0">
      <selection activeCell="E59" sqref="E59"/>
    </sheetView>
  </sheetViews>
  <sheetFormatPr defaultRowHeight="24" customHeight="1" x14ac:dyDescent="0.2"/>
  <cols>
    <col min="1" max="1" width="30.7109375" style="5" customWidth="1"/>
    <col min="2" max="7" width="23.28515625" style="5" customWidth="1"/>
    <col min="8" max="8" width="9.140625" style="4"/>
    <col min="9" max="16384" width="9.140625" style="5"/>
  </cols>
  <sheetData>
    <row r="1" spans="1:20" s="70" customFormat="1" ht="20.100000000000001" customHeight="1" x14ac:dyDescent="0.2">
      <c r="F1" s="531" t="s">
        <v>177</v>
      </c>
      <c r="G1" s="531"/>
      <c r="H1" s="18"/>
    </row>
    <row r="2" spans="1:20" s="31" customFormat="1" ht="45" customHeight="1" x14ac:dyDescent="0.2">
      <c r="A2" s="30" t="s">
        <v>39</v>
      </c>
      <c r="E2" s="37"/>
      <c r="T2" s="32"/>
    </row>
    <row r="3" spans="1:20" s="3" customFormat="1" ht="24.95" customHeight="1" x14ac:dyDescent="0.25">
      <c r="A3" s="38" t="s">
        <v>37</v>
      </c>
      <c r="B3" s="38"/>
      <c r="C3" s="38"/>
      <c r="D3" s="38"/>
      <c r="E3" s="38"/>
      <c r="F3" s="38"/>
    </row>
    <row r="4" spans="1:20" s="3" customFormat="1" ht="24.95" customHeight="1" thickBot="1" x14ac:dyDescent="0.3">
      <c r="A4" s="39" t="s">
        <v>250</v>
      </c>
      <c r="B4" s="39"/>
      <c r="C4" s="39"/>
      <c r="D4" s="39"/>
      <c r="E4" s="39"/>
      <c r="F4" s="39"/>
      <c r="G4" s="2"/>
    </row>
    <row r="5" spans="1:20" ht="24.95" customHeight="1" x14ac:dyDescent="0.2">
      <c r="A5" s="534" t="s">
        <v>0</v>
      </c>
      <c r="B5" s="536" t="s">
        <v>134</v>
      </c>
      <c r="C5" s="536"/>
      <c r="D5" s="536"/>
      <c r="E5" s="536"/>
      <c r="F5" s="536"/>
      <c r="G5" s="537"/>
    </row>
    <row r="6" spans="1:20" ht="24.95" customHeight="1" x14ac:dyDescent="0.2">
      <c r="A6" s="535"/>
      <c r="B6" s="538" t="s">
        <v>27</v>
      </c>
      <c r="C6" s="538"/>
      <c r="D6" s="538" t="s">
        <v>35</v>
      </c>
      <c r="E6" s="538"/>
      <c r="F6" s="538" t="s">
        <v>5</v>
      </c>
      <c r="G6" s="539"/>
    </row>
    <row r="7" spans="1:20" ht="24.95" customHeight="1" x14ac:dyDescent="0.2">
      <c r="A7" s="535"/>
      <c r="B7" s="307" t="s">
        <v>42</v>
      </c>
      <c r="C7" s="53" t="s">
        <v>52</v>
      </c>
      <c r="D7" s="53" t="s">
        <v>42</v>
      </c>
      <c r="E7" s="53" t="s">
        <v>52</v>
      </c>
      <c r="F7" s="53" t="s">
        <v>42</v>
      </c>
      <c r="G7" s="54" t="s">
        <v>52</v>
      </c>
    </row>
    <row r="8" spans="1:20" s="15" customFormat="1" ht="24.95" customHeight="1" x14ac:dyDescent="0.2">
      <c r="A8" s="55">
        <v>2000</v>
      </c>
      <c r="B8" s="58">
        <v>680</v>
      </c>
      <c r="C8" s="406">
        <v>7.4249605055292323</v>
      </c>
      <c r="D8" s="57">
        <v>15.3</v>
      </c>
      <c r="E8" s="407">
        <v>1.3245033112582849</v>
      </c>
      <c r="F8" s="59">
        <v>5.3134629999999996</v>
      </c>
      <c r="G8" s="408">
        <v>4.0393024002142841</v>
      </c>
      <c r="H8" s="14"/>
    </row>
    <row r="9" spans="1:20" s="15" customFormat="1" ht="24.95" customHeight="1" x14ac:dyDescent="0.2">
      <c r="A9" s="55">
        <v>2001</v>
      </c>
      <c r="B9" s="58">
        <v>682</v>
      </c>
      <c r="C9" s="406">
        <v>0.29411764705882248</v>
      </c>
      <c r="D9" s="57">
        <v>14.6</v>
      </c>
      <c r="E9" s="407">
        <v>-4.5751633986928164</v>
      </c>
      <c r="F9" s="59">
        <v>4.7725749999999998</v>
      </c>
      <c r="G9" s="408">
        <v>-10.179575918755813</v>
      </c>
      <c r="H9" s="14"/>
    </row>
    <row r="10" spans="1:20" s="15" customFormat="1" ht="24.95" customHeight="1" x14ac:dyDescent="0.2">
      <c r="A10" s="55">
        <v>2002</v>
      </c>
      <c r="B10" s="58">
        <v>702</v>
      </c>
      <c r="C10" s="406">
        <v>2.9325513196480912</v>
      </c>
      <c r="D10" s="57">
        <v>12.7</v>
      </c>
      <c r="E10" s="407">
        <v>-13.013698630136993</v>
      </c>
      <c r="F10" s="59">
        <v>3.7848980000000001</v>
      </c>
      <c r="G10" s="408">
        <v>-20.694845026007968</v>
      </c>
      <c r="H10" s="14"/>
    </row>
    <row r="11" spans="1:20" s="15" customFormat="1" ht="24.95" customHeight="1" x14ac:dyDescent="0.2">
      <c r="A11" s="55">
        <v>2003</v>
      </c>
      <c r="B11" s="58">
        <v>698</v>
      </c>
      <c r="C11" s="406">
        <v>-0.56980056980057148</v>
      </c>
      <c r="D11" s="57">
        <v>13.7</v>
      </c>
      <c r="E11" s="407">
        <v>7.8740157480315043</v>
      </c>
      <c r="F11" s="59">
        <v>4.1328469999999999</v>
      </c>
      <c r="G11" s="408">
        <v>9.1930878982735997</v>
      </c>
      <c r="H11" s="14"/>
    </row>
    <row r="12" spans="1:20" s="15" customFormat="1" ht="24.95" customHeight="1" x14ac:dyDescent="0.2">
      <c r="A12" s="55">
        <v>2004</v>
      </c>
      <c r="B12" s="58">
        <v>764</v>
      </c>
      <c r="C12" s="406">
        <v>9.4555873925501466</v>
      </c>
      <c r="D12" s="57">
        <v>16.221</v>
      </c>
      <c r="E12" s="407">
        <v>18.4014598540146</v>
      </c>
      <c r="F12" s="59">
        <v>4.7937029999999998</v>
      </c>
      <c r="G12" s="408">
        <v>15.990333056123296</v>
      </c>
      <c r="H12" s="14"/>
    </row>
    <row r="13" spans="1:20" s="15" customFormat="1" ht="24.95" customHeight="1" x14ac:dyDescent="0.2">
      <c r="A13" s="55">
        <v>2005</v>
      </c>
      <c r="B13" s="58">
        <v>808.57299999999998</v>
      </c>
      <c r="C13" s="406">
        <v>5.8341623036649137</v>
      </c>
      <c r="D13" s="57">
        <v>18.321999999999999</v>
      </c>
      <c r="E13" s="407">
        <v>12.952345724677873</v>
      </c>
      <c r="F13" s="59">
        <v>5.3581700000000003</v>
      </c>
      <c r="G13" s="408">
        <v>11.775176726634928</v>
      </c>
      <c r="H13" s="14"/>
    </row>
    <row r="14" spans="1:20" s="15" customFormat="1" ht="24.95" customHeight="1" x14ac:dyDescent="0.2">
      <c r="A14" s="55">
        <v>2006</v>
      </c>
      <c r="B14" s="58">
        <v>855</v>
      </c>
      <c r="C14" s="406">
        <v>5.7418439646142128</v>
      </c>
      <c r="D14" s="57">
        <v>18.8</v>
      </c>
      <c r="E14" s="407">
        <v>2.6088854928501437</v>
      </c>
      <c r="F14" s="59">
        <v>5.0172509999999999</v>
      </c>
      <c r="G14" s="408">
        <v>-6.3626014105562234</v>
      </c>
      <c r="H14" s="14"/>
    </row>
    <row r="15" spans="1:20" s="15" customFormat="1" ht="24.95" customHeight="1" x14ac:dyDescent="0.2">
      <c r="A15" s="55">
        <v>2007</v>
      </c>
      <c r="B15" s="58">
        <v>911</v>
      </c>
      <c r="C15" s="406">
        <v>6.549707602339172</v>
      </c>
      <c r="D15" s="57">
        <v>21</v>
      </c>
      <c r="E15" s="407">
        <v>11.702127659574458</v>
      </c>
      <c r="F15" s="59">
        <v>5.0258339999999997</v>
      </c>
      <c r="G15" s="408">
        <v>0.17106977506207155</v>
      </c>
      <c r="H15" s="14"/>
    </row>
    <row r="16" spans="1:20" s="15" customFormat="1" ht="24.95" customHeight="1" x14ac:dyDescent="0.2">
      <c r="A16" s="55">
        <v>2008</v>
      </c>
      <c r="B16" s="58">
        <v>930</v>
      </c>
      <c r="C16" s="406">
        <v>2.0856201975850697</v>
      </c>
      <c r="D16" s="57">
        <v>21.8</v>
      </c>
      <c r="E16" s="407">
        <v>3.8095238095238182</v>
      </c>
      <c r="F16" s="59">
        <v>5.0500990000000003</v>
      </c>
      <c r="G16" s="408">
        <v>0.48280544084824406</v>
      </c>
      <c r="H16" s="14"/>
    </row>
    <row r="17" spans="1:11" s="15" customFormat="1" ht="24.95" customHeight="1" x14ac:dyDescent="0.2">
      <c r="A17" s="55">
        <v>2009</v>
      </c>
      <c r="B17" s="58">
        <v>892</v>
      </c>
      <c r="C17" s="406">
        <v>-4.0860215053763476</v>
      </c>
      <c r="D17" s="57">
        <v>21.4</v>
      </c>
      <c r="E17" s="407">
        <v>-1.8348623853211121</v>
      </c>
      <c r="F17" s="59">
        <v>4.8022169999999997</v>
      </c>
      <c r="G17" s="408">
        <v>-4.9084582302248103</v>
      </c>
      <c r="H17" s="14"/>
    </row>
    <row r="18" spans="1:11" s="15" customFormat="1" ht="24.95" customHeight="1" x14ac:dyDescent="0.2">
      <c r="A18" s="55">
        <v>2010</v>
      </c>
      <c r="B18" s="58">
        <v>952.15499999999997</v>
      </c>
      <c r="C18" s="406">
        <v>6.7438340807174812</v>
      </c>
      <c r="D18" s="57">
        <v>23.582999999999998</v>
      </c>
      <c r="E18" s="407">
        <v>10.200934579439247</v>
      </c>
      <c r="F18" s="59">
        <v>5.1613790000000002</v>
      </c>
      <c r="G18" s="408">
        <v>7.4790872632369609</v>
      </c>
      <c r="H18" s="14"/>
    </row>
    <row r="19" spans="1:11" s="15" customFormat="1" ht="24.95" customHeight="1" x14ac:dyDescent="0.2">
      <c r="A19" s="55">
        <v>2011</v>
      </c>
      <c r="B19" s="58">
        <v>997</v>
      </c>
      <c r="C19" s="406">
        <v>4.7098424101118086</v>
      </c>
      <c r="D19" s="57">
        <v>25.2</v>
      </c>
      <c r="E19" s="407">
        <v>6.8566340160284955</v>
      </c>
      <c r="F19" s="59">
        <v>5.4333539999999996</v>
      </c>
      <c r="G19" s="408">
        <v>5.2694250896901718</v>
      </c>
      <c r="H19" s="14"/>
    </row>
    <row r="20" spans="1:11" s="15" customFormat="1" ht="24.95" customHeight="1" x14ac:dyDescent="0.2">
      <c r="A20" s="55">
        <v>2012</v>
      </c>
      <c r="B20" s="58">
        <v>1043</v>
      </c>
      <c r="C20" s="406">
        <v>4.6138415245737141</v>
      </c>
      <c r="D20" s="57">
        <v>26.8</v>
      </c>
      <c r="E20" s="407">
        <v>6.3492063492063489</v>
      </c>
      <c r="F20" s="59">
        <v>5.6768429999999999</v>
      </c>
      <c r="G20" s="408">
        <v>4.4813755923136966</v>
      </c>
      <c r="H20" s="14"/>
    </row>
    <row r="21" spans="1:11" s="15" customFormat="1" ht="24.95" customHeight="1" x14ac:dyDescent="0.2">
      <c r="A21" s="296">
        <v>2013</v>
      </c>
      <c r="B21" s="58">
        <v>1095</v>
      </c>
      <c r="C21" s="396">
        <v>4.985618408437209</v>
      </c>
      <c r="D21" s="297">
        <v>27.2</v>
      </c>
      <c r="E21" s="395">
        <v>1.4925373134328401</v>
      </c>
      <c r="F21" s="298">
        <v>5.8133419999999996</v>
      </c>
      <c r="G21" s="396">
        <v>2.4044878465020014</v>
      </c>
      <c r="H21" s="14"/>
    </row>
    <row r="22" spans="1:11" s="15" customFormat="1" ht="24.95" customHeight="1" x14ac:dyDescent="0.2">
      <c r="A22" s="296">
        <v>2014</v>
      </c>
      <c r="B22" s="58">
        <v>1141</v>
      </c>
      <c r="C22" s="396">
        <v>4.20091324200913</v>
      </c>
      <c r="D22" s="297">
        <v>29.1</v>
      </c>
      <c r="E22" s="395">
        <v>6.9852941176470562</v>
      </c>
      <c r="F22" s="298">
        <v>6.4298520000000003</v>
      </c>
      <c r="G22" s="396">
        <v>10.605087400672474</v>
      </c>
      <c r="H22" s="14"/>
    </row>
    <row r="23" spans="1:11" s="15" customFormat="1" ht="24.95" customHeight="1" x14ac:dyDescent="0.2">
      <c r="A23" s="296">
        <v>2015</v>
      </c>
      <c r="B23" s="58">
        <v>1194.58</v>
      </c>
      <c r="C23" s="396">
        <v>4.6958808063102486</v>
      </c>
      <c r="D23" s="297">
        <v>31.856000000000002</v>
      </c>
      <c r="E23" s="395">
        <v>9.4707903780068659</v>
      </c>
      <c r="F23" s="298">
        <v>6.3058379999999996</v>
      </c>
      <c r="G23" s="396">
        <v>-1.9287224651516222</v>
      </c>
      <c r="H23" s="14"/>
    </row>
    <row r="24" spans="1:11" s="15" customFormat="1" ht="24.95" customHeight="1" x14ac:dyDescent="0.2">
      <c r="A24" s="296">
        <v>2016</v>
      </c>
      <c r="B24" s="58">
        <v>1241.155</v>
      </c>
      <c r="C24" s="396">
        <v>3.8988598503239658</v>
      </c>
      <c r="D24" s="297">
        <v>33.956000000000003</v>
      </c>
      <c r="E24" s="395">
        <v>6.5921647413360152</v>
      </c>
      <c r="F24" s="404">
        <v>6.5469999999999997</v>
      </c>
      <c r="G24" s="396">
        <v>3.8244242874618806</v>
      </c>
      <c r="H24" s="14"/>
    </row>
    <row r="25" spans="1:11" s="15" customFormat="1" ht="24.95" customHeight="1" x14ac:dyDescent="0.2">
      <c r="A25" s="296">
        <v>2017</v>
      </c>
      <c r="B25" s="58">
        <v>1328.7549999999999</v>
      </c>
      <c r="C25" s="396">
        <v>7.0579419975748348</v>
      </c>
      <c r="D25" s="297">
        <v>36.566000000000003</v>
      </c>
      <c r="E25" s="395">
        <v>7.6864177170455905</v>
      </c>
      <c r="F25" s="404">
        <v>6.5887700000000002</v>
      </c>
      <c r="G25" s="396">
        <v>0.63800213838400843</v>
      </c>
      <c r="H25" s="14"/>
    </row>
    <row r="26" spans="1:11" s="15" customFormat="1" ht="24.95" customHeight="1" thickBot="1" x14ac:dyDescent="0.25">
      <c r="A26" s="56">
        <v>2018</v>
      </c>
      <c r="B26" s="448">
        <v>1400.9650000000001</v>
      </c>
      <c r="C26" s="398">
        <v>5.4344104067341359</v>
      </c>
      <c r="D26" s="227">
        <v>36.993000000000002</v>
      </c>
      <c r="E26" s="397">
        <v>8.9439274355047615</v>
      </c>
      <c r="F26" s="405">
        <v>6.6210000000000004</v>
      </c>
      <c r="G26" s="398">
        <v>0.48916565610881424</v>
      </c>
      <c r="H26" s="14"/>
    </row>
    <row r="27" spans="1:11" s="294" customFormat="1" ht="15" customHeight="1" x14ac:dyDescent="0.2">
      <c r="A27" s="289" t="s">
        <v>157</v>
      </c>
      <c r="B27" s="289"/>
      <c r="C27" s="289"/>
      <c r="D27" s="289"/>
      <c r="E27" s="289"/>
      <c r="F27" s="289"/>
      <c r="G27" s="289"/>
      <c r="H27" s="293"/>
    </row>
    <row r="28" spans="1:11" s="288" customFormat="1" ht="15" customHeight="1" x14ac:dyDescent="0.2">
      <c r="A28" s="315" t="s">
        <v>244</v>
      </c>
      <c r="B28" s="449"/>
      <c r="C28" s="287"/>
      <c r="D28" s="287"/>
      <c r="E28" s="287"/>
      <c r="F28" s="287"/>
      <c r="G28" s="287"/>
      <c r="H28" s="287"/>
      <c r="I28" s="287"/>
      <c r="J28" s="287"/>
      <c r="K28" s="295"/>
    </row>
    <row r="29" spans="1:11" s="288" customFormat="1" ht="15" customHeight="1" x14ac:dyDescent="0.2">
      <c r="A29" s="315" t="s">
        <v>243</v>
      </c>
      <c r="B29" s="315"/>
      <c r="C29" s="287"/>
      <c r="D29" s="287"/>
      <c r="E29" s="287"/>
      <c r="F29" s="287"/>
      <c r="G29" s="287"/>
      <c r="H29" s="287"/>
      <c r="I29" s="287"/>
      <c r="J29" s="287"/>
      <c r="K29" s="295"/>
    </row>
    <row r="41" spans="2:7" ht="24" customHeight="1" x14ac:dyDescent="0.2">
      <c r="B41" s="6"/>
      <c r="C41" s="6"/>
      <c r="D41" s="6"/>
      <c r="E41" s="6"/>
      <c r="F41" s="6"/>
      <c r="G41" s="6"/>
    </row>
    <row r="42" spans="2:7" ht="24" customHeight="1" x14ac:dyDescent="0.2">
      <c r="B42" s="6"/>
      <c r="C42" s="6"/>
      <c r="D42" s="6"/>
      <c r="E42" s="6"/>
      <c r="F42" s="6"/>
      <c r="G42" s="6"/>
    </row>
    <row r="43" spans="2:7" ht="24" customHeight="1" x14ac:dyDescent="0.2">
      <c r="B43" s="6"/>
      <c r="C43" s="6"/>
      <c r="D43" s="7"/>
      <c r="E43" s="7"/>
      <c r="F43" s="6"/>
      <c r="G43" s="6"/>
    </row>
  </sheetData>
  <mergeCells count="6">
    <mergeCell ref="F1:G1"/>
    <mergeCell ref="A5:A7"/>
    <mergeCell ref="B5:G5"/>
    <mergeCell ref="B6:C6"/>
    <mergeCell ref="D6:E6"/>
    <mergeCell ref="F6:G6"/>
  </mergeCells>
  <phoneticPr fontId="0" type="noConversion"/>
  <hyperlinks>
    <hyperlink ref="F1" location="Sumário!A1" display="Sumário"/>
    <hyperlink ref="F1:G1" location="Sumário!C6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92D050"/>
  </sheetPr>
  <dimension ref="A1:T31"/>
  <sheetViews>
    <sheetView showGridLines="0" tabSelected="1" zoomScaleNormal="100" zoomScaleSheetLayoutView="70" workbookViewId="0">
      <selection activeCell="E59" sqref="E59"/>
    </sheetView>
  </sheetViews>
  <sheetFormatPr defaultRowHeight="24" customHeight="1" x14ac:dyDescent="0.2"/>
  <cols>
    <col min="1" max="1" width="38.140625" style="121" customWidth="1"/>
    <col min="2" max="7" width="22.7109375" style="121" customWidth="1"/>
    <col min="8" max="8" width="9.140625" style="122"/>
    <col min="9" max="16384" width="9.140625" style="121"/>
  </cols>
  <sheetData>
    <row r="1" spans="1:20" s="376" customFormat="1" ht="20.100000000000001" customHeight="1" x14ac:dyDescent="0.2">
      <c r="F1" s="531" t="s">
        <v>177</v>
      </c>
      <c r="G1" s="531"/>
      <c r="H1" s="377"/>
    </row>
    <row r="2" spans="1:20" s="99" customFormat="1" ht="45" customHeight="1" x14ac:dyDescent="0.2">
      <c r="A2" s="98" t="s">
        <v>39</v>
      </c>
      <c r="E2" s="100"/>
      <c r="T2" s="101"/>
    </row>
    <row r="3" spans="1:20" s="103" customFormat="1" ht="24.95" customHeight="1" x14ac:dyDescent="0.25">
      <c r="A3" s="102" t="s">
        <v>37</v>
      </c>
      <c r="B3" s="102"/>
      <c r="C3" s="102"/>
      <c r="D3" s="102"/>
      <c r="E3" s="102"/>
      <c r="F3" s="102"/>
    </row>
    <row r="4" spans="1:20" s="103" customFormat="1" ht="24.95" customHeight="1" thickBot="1" x14ac:dyDescent="0.3">
      <c r="A4" s="261" t="s">
        <v>251</v>
      </c>
      <c r="B4" s="104"/>
      <c r="C4" s="104"/>
      <c r="D4" s="104"/>
      <c r="E4" s="104"/>
      <c r="F4" s="104"/>
      <c r="G4" s="105"/>
    </row>
    <row r="5" spans="1:20" s="107" customFormat="1" ht="24.95" customHeight="1" x14ac:dyDescent="0.2">
      <c r="A5" s="540" t="s">
        <v>0</v>
      </c>
      <c r="B5" s="542" t="s">
        <v>134</v>
      </c>
      <c r="C5" s="542"/>
      <c r="D5" s="542"/>
      <c r="E5" s="542" t="s">
        <v>151</v>
      </c>
      <c r="F5" s="542"/>
      <c r="G5" s="543"/>
      <c r="H5" s="106"/>
    </row>
    <row r="6" spans="1:20" s="107" customFormat="1" ht="50.1" customHeight="1" x14ac:dyDescent="0.2">
      <c r="A6" s="541"/>
      <c r="B6" s="108" t="s">
        <v>152</v>
      </c>
      <c r="C6" s="108" t="s">
        <v>153</v>
      </c>
      <c r="D6" s="108" t="s">
        <v>45</v>
      </c>
      <c r="E6" s="108" t="s">
        <v>154</v>
      </c>
      <c r="F6" s="108" t="s">
        <v>46</v>
      </c>
      <c r="G6" s="109" t="s">
        <v>155</v>
      </c>
      <c r="H6" s="106"/>
    </row>
    <row r="7" spans="1:20" s="107" customFormat="1" ht="24.95" customHeight="1" x14ac:dyDescent="0.2">
      <c r="A7" s="110">
        <v>2000</v>
      </c>
      <c r="B7" s="450">
        <v>680</v>
      </c>
      <c r="C7" s="112">
        <v>15.3</v>
      </c>
      <c r="D7" s="112">
        <v>5.3134629999999996</v>
      </c>
      <c r="E7" s="427">
        <v>2.2500000000000004</v>
      </c>
      <c r="F7" s="428">
        <v>34.728516339869273</v>
      </c>
      <c r="G7" s="429">
        <v>0.78139161764705867</v>
      </c>
      <c r="H7" s="106"/>
    </row>
    <row r="8" spans="1:20" s="107" customFormat="1" ht="24.95" customHeight="1" x14ac:dyDescent="0.2">
      <c r="A8" s="110">
        <v>2001</v>
      </c>
      <c r="B8" s="450">
        <v>682</v>
      </c>
      <c r="C8" s="112">
        <v>14.6</v>
      </c>
      <c r="D8" s="112">
        <v>4.7725749999999998</v>
      </c>
      <c r="E8" s="427">
        <v>2.1407624633431084</v>
      </c>
      <c r="F8" s="428">
        <v>32.6888698630137</v>
      </c>
      <c r="G8" s="429">
        <v>0.699791055718475</v>
      </c>
      <c r="H8" s="106"/>
    </row>
    <row r="9" spans="1:20" s="107" customFormat="1" ht="24.95" customHeight="1" x14ac:dyDescent="0.2">
      <c r="A9" s="110">
        <v>2002</v>
      </c>
      <c r="B9" s="450">
        <v>702</v>
      </c>
      <c r="C9" s="112">
        <v>12.7</v>
      </c>
      <c r="D9" s="112">
        <v>3.7848980000000001</v>
      </c>
      <c r="E9" s="427">
        <v>1.8091168091168091</v>
      </c>
      <c r="F9" s="428">
        <v>29.802346456692913</v>
      </c>
      <c r="G9" s="429">
        <v>0.53915925925925923</v>
      </c>
      <c r="H9" s="106"/>
    </row>
    <row r="10" spans="1:20" s="107" customFormat="1" ht="24.95" customHeight="1" x14ac:dyDescent="0.2">
      <c r="A10" s="110">
        <v>2003</v>
      </c>
      <c r="B10" s="450">
        <v>698</v>
      </c>
      <c r="C10" s="112">
        <v>13.7</v>
      </c>
      <c r="D10" s="112">
        <v>4.1328469999999999</v>
      </c>
      <c r="E10" s="427">
        <v>1.9627507163323781</v>
      </c>
      <c r="F10" s="428">
        <v>30.166766423357664</v>
      </c>
      <c r="G10" s="429">
        <v>0.59209842406876789</v>
      </c>
      <c r="H10" s="106"/>
    </row>
    <row r="11" spans="1:20" s="107" customFormat="1" ht="24.95" customHeight="1" x14ac:dyDescent="0.2">
      <c r="A11" s="110">
        <v>2004</v>
      </c>
      <c r="B11" s="450">
        <v>764</v>
      </c>
      <c r="C11" s="112">
        <v>16.221</v>
      </c>
      <c r="D11" s="112">
        <v>4.7937029999999998</v>
      </c>
      <c r="E11" s="427">
        <v>2.123167539267016</v>
      </c>
      <c r="F11" s="428">
        <v>29.552450527094503</v>
      </c>
      <c r="G11" s="429">
        <v>0.62744803664921467</v>
      </c>
      <c r="H11" s="106"/>
    </row>
    <row r="12" spans="1:20" s="107" customFormat="1" ht="24.95" customHeight="1" x14ac:dyDescent="0.2">
      <c r="A12" s="110">
        <v>2005</v>
      </c>
      <c r="B12" s="450">
        <v>808.57299999999998</v>
      </c>
      <c r="C12" s="112">
        <v>18.321999999999999</v>
      </c>
      <c r="D12" s="112">
        <v>5.3581700000000003</v>
      </c>
      <c r="E12" s="427">
        <v>2.2659673276253347</v>
      </c>
      <c r="F12" s="428">
        <v>29.244460211767276</v>
      </c>
      <c r="G12" s="429">
        <v>0.66266991353903737</v>
      </c>
      <c r="H12" s="106"/>
    </row>
    <row r="13" spans="1:20" s="107" customFormat="1" ht="24.95" customHeight="1" x14ac:dyDescent="0.2">
      <c r="A13" s="110">
        <v>2006</v>
      </c>
      <c r="B13" s="450">
        <v>855</v>
      </c>
      <c r="C13" s="112">
        <v>18.8</v>
      </c>
      <c r="D13" s="112">
        <v>5.0172509999999999</v>
      </c>
      <c r="E13" s="427">
        <v>2.198830409356725</v>
      </c>
      <c r="F13" s="428">
        <v>26.687505319148936</v>
      </c>
      <c r="G13" s="429">
        <v>0.58681298245614033</v>
      </c>
      <c r="H13" s="106"/>
    </row>
    <row r="14" spans="1:20" s="107" customFormat="1" ht="24.95" customHeight="1" x14ac:dyDescent="0.2">
      <c r="A14" s="110">
        <v>2007</v>
      </c>
      <c r="B14" s="450">
        <v>911</v>
      </c>
      <c r="C14" s="112">
        <v>21</v>
      </c>
      <c r="D14" s="112">
        <v>5.0258339999999997</v>
      </c>
      <c r="E14" s="427">
        <v>2.3051591657519208</v>
      </c>
      <c r="F14" s="428">
        <v>23.932542857142856</v>
      </c>
      <c r="G14" s="429">
        <v>0.55168320526893522</v>
      </c>
      <c r="H14" s="106"/>
    </row>
    <row r="15" spans="1:20" s="107" customFormat="1" ht="24.95" customHeight="1" x14ac:dyDescent="0.2">
      <c r="A15" s="110">
        <v>2008</v>
      </c>
      <c r="B15" s="450">
        <v>930</v>
      </c>
      <c r="C15" s="112">
        <v>21.8</v>
      </c>
      <c r="D15" s="112">
        <v>5.0500990000000003</v>
      </c>
      <c r="E15" s="427">
        <v>2.3440860215053765</v>
      </c>
      <c r="F15" s="428">
        <v>23.165591743119268</v>
      </c>
      <c r="G15" s="429">
        <v>0.54302139784946246</v>
      </c>
      <c r="H15" s="106"/>
    </row>
    <row r="16" spans="1:20" s="107" customFormat="1" ht="24.95" customHeight="1" x14ac:dyDescent="0.2">
      <c r="A16" s="110">
        <v>2009</v>
      </c>
      <c r="B16" s="450">
        <v>892</v>
      </c>
      <c r="C16" s="112">
        <v>21.4</v>
      </c>
      <c r="D16" s="112">
        <v>4.8022169999999997</v>
      </c>
      <c r="E16" s="427">
        <v>2.399103139013453</v>
      </c>
      <c r="F16" s="428">
        <v>22.440266355140189</v>
      </c>
      <c r="G16" s="429">
        <v>0.53836513452914792</v>
      </c>
      <c r="H16" s="106"/>
    </row>
    <row r="17" spans="1:11" s="107" customFormat="1" ht="24.95" customHeight="1" x14ac:dyDescent="0.2">
      <c r="A17" s="110">
        <v>2010</v>
      </c>
      <c r="B17" s="450">
        <v>952.15499999999997</v>
      </c>
      <c r="C17" s="112">
        <v>23.582999999999998</v>
      </c>
      <c r="D17" s="112">
        <v>5.1613790000000002</v>
      </c>
      <c r="E17" s="427">
        <v>2.4768026214219323</v>
      </c>
      <c r="F17" s="428">
        <v>21.886015350040285</v>
      </c>
      <c r="G17" s="429">
        <v>0.54207340191460429</v>
      </c>
      <c r="H17" s="106"/>
    </row>
    <row r="18" spans="1:11" s="107" customFormat="1" ht="24.95" customHeight="1" x14ac:dyDescent="0.2">
      <c r="A18" s="110">
        <v>2011</v>
      </c>
      <c r="B18" s="450">
        <v>997</v>
      </c>
      <c r="C18" s="112">
        <v>25.2</v>
      </c>
      <c r="D18" s="112">
        <v>5.4333539999999996</v>
      </c>
      <c r="E18" s="427">
        <v>2.5275827482447339</v>
      </c>
      <c r="F18" s="428">
        <v>21.560928571428569</v>
      </c>
      <c r="G18" s="429">
        <v>0.54497031093279835</v>
      </c>
      <c r="H18" s="106"/>
    </row>
    <row r="19" spans="1:11" s="107" customFormat="1" ht="24.95" customHeight="1" x14ac:dyDescent="0.2">
      <c r="A19" s="110">
        <v>2012</v>
      </c>
      <c r="B19" s="450">
        <v>1043</v>
      </c>
      <c r="C19" s="112">
        <v>26.8</v>
      </c>
      <c r="D19" s="112">
        <v>5.6768429999999999</v>
      </c>
      <c r="E19" s="427">
        <v>2.569511025886865</v>
      </c>
      <c r="F19" s="428">
        <v>21.18225</v>
      </c>
      <c r="G19" s="429">
        <v>0.54428024928092045</v>
      </c>
      <c r="H19" s="106"/>
    </row>
    <row r="20" spans="1:11" s="107" customFormat="1" ht="24.95" customHeight="1" x14ac:dyDescent="0.2">
      <c r="A20" s="110">
        <v>2013</v>
      </c>
      <c r="B20" s="450">
        <v>1095</v>
      </c>
      <c r="C20" s="112">
        <v>27.2</v>
      </c>
      <c r="D20" s="112">
        <v>5.8133419999999996</v>
      </c>
      <c r="E20" s="427">
        <v>2.4840182648401825</v>
      </c>
      <c r="F20" s="428">
        <v>21.372580882352938</v>
      </c>
      <c r="G20" s="429">
        <v>0.53089881278538809</v>
      </c>
      <c r="H20" s="106"/>
    </row>
    <row r="21" spans="1:11" s="107" customFormat="1" ht="24.95" customHeight="1" x14ac:dyDescent="0.2">
      <c r="A21" s="110">
        <v>2014</v>
      </c>
      <c r="B21" s="450">
        <v>1141</v>
      </c>
      <c r="C21" s="112">
        <v>29.1</v>
      </c>
      <c r="D21" s="112">
        <v>6.4298520000000003</v>
      </c>
      <c r="E21" s="427">
        <v>2.5503943908851889</v>
      </c>
      <c r="F21" s="428">
        <v>22.095711340206186</v>
      </c>
      <c r="G21" s="429">
        <v>0.56352778264680103</v>
      </c>
      <c r="H21" s="106"/>
    </row>
    <row r="22" spans="1:11" s="107" customFormat="1" ht="24.95" customHeight="1" x14ac:dyDescent="0.2">
      <c r="A22" s="110">
        <v>2015</v>
      </c>
      <c r="B22" s="450">
        <v>1194.58</v>
      </c>
      <c r="C22" s="112">
        <v>31.856000000000002</v>
      </c>
      <c r="D22" s="112">
        <v>6.3058379999999996</v>
      </c>
      <c r="E22" s="427">
        <v>2.6667113127626449</v>
      </c>
      <c r="F22" s="428">
        <v>19.794820441988946</v>
      </c>
      <c r="G22" s="429">
        <v>0.52787071606757185</v>
      </c>
      <c r="H22" s="106"/>
    </row>
    <row r="23" spans="1:11" s="107" customFormat="1" ht="24.95" customHeight="1" x14ac:dyDescent="0.2">
      <c r="A23" s="110">
        <v>2016</v>
      </c>
      <c r="B23" s="450">
        <v>1241.155</v>
      </c>
      <c r="C23" s="112">
        <v>33.956000000000003</v>
      </c>
      <c r="D23" s="112">
        <v>6.5469999999999997</v>
      </c>
      <c r="E23" s="427">
        <v>2.7358387953156535</v>
      </c>
      <c r="F23" s="428">
        <v>19.28083402049711</v>
      </c>
      <c r="G23" s="429">
        <v>0.5274925371931789</v>
      </c>
      <c r="H23" s="106"/>
    </row>
    <row r="24" spans="1:11" s="107" customFormat="1" ht="24.95" customHeight="1" x14ac:dyDescent="0.2">
      <c r="A24" s="110">
        <v>2017</v>
      </c>
      <c r="B24" s="450">
        <v>1328.7549999999999</v>
      </c>
      <c r="C24" s="112">
        <v>36.566000000000003</v>
      </c>
      <c r="D24" s="112">
        <v>6.5887700000000002</v>
      </c>
      <c r="E24" s="427">
        <v>2.7518993343392877</v>
      </c>
      <c r="F24" s="428">
        <v>18.018842640704481</v>
      </c>
      <c r="G24" s="429">
        <v>0.49586041068519032</v>
      </c>
      <c r="H24" s="106"/>
    </row>
    <row r="25" spans="1:11" s="107" customFormat="1" ht="24.95" customHeight="1" thickBot="1" x14ac:dyDescent="0.25">
      <c r="A25" s="116" t="s">
        <v>245</v>
      </c>
      <c r="B25" s="451">
        <v>1400.9650000000001</v>
      </c>
      <c r="C25" s="228">
        <v>36.993000000000002</v>
      </c>
      <c r="D25" s="228">
        <v>6.6210000000000004</v>
      </c>
      <c r="E25" s="437">
        <v>2.6405370583847563</v>
      </c>
      <c r="F25" s="438">
        <v>17.897980699051171</v>
      </c>
      <c r="G25" s="439">
        <v>0.47260281306099727</v>
      </c>
      <c r="H25" s="106"/>
    </row>
    <row r="26" spans="1:11" s="288" customFormat="1" ht="15" customHeight="1" x14ac:dyDescent="0.2">
      <c r="A26" s="287" t="s">
        <v>188</v>
      </c>
      <c r="B26" s="287"/>
      <c r="C26" s="287"/>
      <c r="D26" s="287"/>
      <c r="E26" s="287"/>
      <c r="F26" s="287"/>
      <c r="G26" s="287"/>
      <c r="H26" s="295"/>
    </row>
    <row r="27" spans="1:11" s="288" customFormat="1" ht="15" customHeight="1" x14ac:dyDescent="0.2">
      <c r="A27" s="447" t="s">
        <v>246</v>
      </c>
      <c r="C27" s="287"/>
      <c r="D27" s="287"/>
      <c r="E27" s="287"/>
      <c r="F27" s="287"/>
      <c r="G27" s="287"/>
      <c r="H27" s="287"/>
      <c r="I27" s="287"/>
      <c r="J27" s="287"/>
      <c r="K27" s="295"/>
    </row>
    <row r="28" spans="1:11" s="288" customFormat="1" ht="15" customHeight="1" x14ac:dyDescent="0.2">
      <c r="A28" s="447" t="s">
        <v>243</v>
      </c>
      <c r="C28" s="287"/>
      <c r="D28" s="287"/>
      <c r="E28" s="287"/>
      <c r="F28" s="287"/>
      <c r="G28" s="287"/>
      <c r="H28" s="287"/>
      <c r="I28" s="287"/>
      <c r="J28" s="287"/>
      <c r="K28" s="295"/>
    </row>
    <row r="29" spans="1:11" ht="24" customHeight="1" x14ac:dyDescent="0.2">
      <c r="B29" s="117"/>
      <c r="C29" s="117"/>
      <c r="D29" s="117"/>
      <c r="E29" s="117"/>
      <c r="F29" s="117"/>
      <c r="G29" s="117"/>
    </row>
    <row r="30" spans="1:11" ht="24" customHeight="1" x14ac:dyDescent="0.2">
      <c r="B30" s="117"/>
      <c r="C30" s="117"/>
      <c r="D30" s="117"/>
      <c r="E30" s="117"/>
      <c r="F30" s="117"/>
      <c r="G30" s="117"/>
    </row>
    <row r="31" spans="1:11" ht="24" customHeight="1" x14ac:dyDescent="0.2">
      <c r="B31" s="117"/>
      <c r="C31" s="117"/>
      <c r="D31" s="120"/>
      <c r="E31" s="120"/>
      <c r="F31" s="117"/>
      <c r="G31" s="117"/>
    </row>
  </sheetData>
  <mergeCells count="4">
    <mergeCell ref="A5:A6"/>
    <mergeCell ref="B5:D5"/>
    <mergeCell ref="E5:G5"/>
    <mergeCell ref="F1:G1"/>
  </mergeCells>
  <phoneticPr fontId="0" type="noConversion"/>
  <hyperlinks>
    <hyperlink ref="F1" location="Sumário!A1" display="Sumário"/>
    <hyperlink ref="F1:G1" location="Sumário!C7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92D050"/>
  </sheetPr>
  <dimension ref="A1:U53"/>
  <sheetViews>
    <sheetView showGridLines="0" tabSelected="1" zoomScaleNormal="100" zoomScaleSheetLayoutView="85" workbookViewId="0">
      <selection activeCell="E59" sqref="E59"/>
    </sheetView>
  </sheetViews>
  <sheetFormatPr defaultRowHeight="24" customHeight="1" x14ac:dyDescent="0.2"/>
  <cols>
    <col min="1" max="1" width="50.7109375" style="5" customWidth="1"/>
    <col min="2" max="7" width="20.7109375" style="5" customWidth="1"/>
    <col min="8" max="8" width="20.7109375" style="4" customWidth="1"/>
    <col min="9" max="10" width="20.7109375" style="5" customWidth="1"/>
    <col min="11" max="16384" width="9.140625" style="5"/>
  </cols>
  <sheetData>
    <row r="1" spans="1:21" s="70" customFormat="1" ht="20.100000000000001" customHeight="1" x14ac:dyDescent="0.2">
      <c r="F1" s="531" t="s">
        <v>177</v>
      </c>
      <c r="G1" s="531"/>
      <c r="H1" s="18"/>
    </row>
    <row r="2" spans="1:21" s="99" customFormat="1" ht="45" customHeight="1" x14ac:dyDescent="0.2">
      <c r="A2" s="98" t="s">
        <v>39</v>
      </c>
      <c r="E2" s="100"/>
      <c r="H2" s="100"/>
      <c r="U2" s="101"/>
    </row>
    <row r="3" spans="1:21" s="103" customFormat="1" ht="24.95" customHeight="1" x14ac:dyDescent="0.25">
      <c r="A3" s="102" t="s">
        <v>37</v>
      </c>
      <c r="B3" s="102"/>
      <c r="C3" s="102"/>
      <c r="D3" s="102"/>
      <c r="E3" s="102"/>
      <c r="F3" s="102"/>
      <c r="G3" s="102"/>
    </row>
    <row r="4" spans="1:21" s="103" customFormat="1" ht="24.95" customHeight="1" thickBot="1" x14ac:dyDescent="0.3">
      <c r="A4" s="261" t="s">
        <v>252</v>
      </c>
      <c r="B4" s="104"/>
      <c r="C4" s="104"/>
      <c r="D4" s="104"/>
      <c r="E4" s="104"/>
      <c r="F4" s="223"/>
      <c r="G4" s="256"/>
      <c r="H4" s="105"/>
    </row>
    <row r="5" spans="1:21" s="15" customFormat="1" ht="33" customHeight="1" x14ac:dyDescent="0.2">
      <c r="A5" s="529" t="s">
        <v>53</v>
      </c>
      <c r="B5" s="518" t="s">
        <v>134</v>
      </c>
      <c r="C5" s="537" t="s">
        <v>134</v>
      </c>
      <c r="D5" s="544"/>
      <c r="E5" s="544"/>
      <c r="F5" s="512"/>
      <c r="G5" s="512"/>
    </row>
    <row r="6" spans="1:21" s="15" customFormat="1" ht="24.95" customHeight="1" x14ac:dyDescent="0.2">
      <c r="A6" s="530"/>
      <c r="B6" s="282">
        <v>2010</v>
      </c>
      <c r="C6" s="402">
        <v>2016</v>
      </c>
      <c r="D6" s="403">
        <v>2017</v>
      </c>
      <c r="E6" s="479">
        <v>2018</v>
      </c>
      <c r="F6" s="513"/>
      <c r="G6" s="513"/>
    </row>
    <row r="7" spans="1:21" s="15" customFormat="1" ht="24.95" customHeight="1" x14ac:dyDescent="0.2">
      <c r="A7" s="265" t="str">
        <f>'1.1_Chegadas Região '!A7</f>
        <v>Mundo</v>
      </c>
      <c r="B7" s="362">
        <v>952.15499999999997</v>
      </c>
      <c r="C7" s="362">
        <f>'1.1_Chegadas Região '!H7</f>
        <v>1241.155</v>
      </c>
      <c r="D7" s="362">
        <f>'1.1_Chegadas Região '!I7</f>
        <v>1328.7549999999999</v>
      </c>
      <c r="E7" s="511">
        <f>'1.1_Chegadas Região '!J7</f>
        <v>1400.9650000000001</v>
      </c>
      <c r="F7" s="514"/>
      <c r="G7" s="514"/>
    </row>
    <row r="8" spans="1:21" s="15" customFormat="1" ht="24.95" customHeight="1" x14ac:dyDescent="0.2">
      <c r="A8" s="345" t="s">
        <v>6</v>
      </c>
      <c r="B8" s="58">
        <v>77.599999999999994</v>
      </c>
      <c r="C8" s="229">
        <v>82.7</v>
      </c>
      <c r="D8" s="58">
        <v>86.9</v>
      </c>
      <c r="E8" s="229">
        <v>89.4</v>
      </c>
      <c r="F8" s="515"/>
      <c r="G8" s="515"/>
      <c r="L8" s="286"/>
    </row>
    <row r="9" spans="1:21" s="15" customFormat="1" ht="24.95" customHeight="1" x14ac:dyDescent="0.2">
      <c r="A9" s="345" t="s">
        <v>7</v>
      </c>
      <c r="B9" s="58">
        <v>52.7</v>
      </c>
      <c r="C9" s="229">
        <v>75.3</v>
      </c>
      <c r="D9" s="58">
        <v>81.900000000000006</v>
      </c>
      <c r="E9" s="229">
        <v>82.8</v>
      </c>
      <c r="F9" s="515"/>
      <c r="G9" s="515"/>
      <c r="L9" s="286"/>
    </row>
    <row r="10" spans="1:21" s="15" customFormat="1" ht="24.95" customHeight="1" x14ac:dyDescent="0.2">
      <c r="A10" s="508" t="s">
        <v>25</v>
      </c>
      <c r="B10" s="509">
        <v>60</v>
      </c>
      <c r="C10" s="510">
        <v>76.400000000000006</v>
      </c>
      <c r="D10" s="509">
        <v>76.900000000000006</v>
      </c>
      <c r="E10" s="510">
        <v>79.599999999999994</v>
      </c>
      <c r="F10" s="516"/>
      <c r="G10" s="516"/>
      <c r="L10" s="286"/>
    </row>
    <row r="11" spans="1:21" s="15" customFormat="1" ht="24.95" customHeight="1" x14ac:dyDescent="0.2">
      <c r="A11" s="345" t="s">
        <v>8</v>
      </c>
      <c r="B11" s="58">
        <v>55.7</v>
      </c>
      <c r="C11" s="229">
        <v>59.3</v>
      </c>
      <c r="D11" s="58">
        <v>60.7</v>
      </c>
      <c r="E11" s="229">
        <v>62.9</v>
      </c>
      <c r="F11" s="515"/>
      <c r="G11" s="515"/>
    </row>
    <row r="12" spans="1:21" s="15" customFormat="1" ht="24.95" customHeight="1" x14ac:dyDescent="0.2">
      <c r="A12" s="345" t="s">
        <v>9</v>
      </c>
      <c r="B12" s="58">
        <v>43.6</v>
      </c>
      <c r="C12" s="229">
        <v>52.4</v>
      </c>
      <c r="D12" s="58">
        <v>58.3</v>
      </c>
      <c r="E12" s="229">
        <v>62.1</v>
      </c>
      <c r="F12" s="515"/>
      <c r="G12" s="515"/>
    </row>
    <row r="13" spans="1:21" s="15" customFormat="1" ht="24.95" customHeight="1" x14ac:dyDescent="0.2">
      <c r="A13" s="345" t="s">
        <v>210</v>
      </c>
      <c r="B13" s="58">
        <v>31.4</v>
      </c>
      <c r="C13" s="229">
        <v>30.3</v>
      </c>
      <c r="D13" s="58">
        <v>37.6</v>
      </c>
      <c r="E13" s="229">
        <v>45.8</v>
      </c>
      <c r="F13" s="515"/>
      <c r="G13" s="515"/>
    </row>
    <row r="14" spans="1:21" s="15" customFormat="1" ht="24.95" customHeight="1" x14ac:dyDescent="0.2">
      <c r="A14" s="345" t="s">
        <v>10</v>
      </c>
      <c r="B14" s="58">
        <v>23.3</v>
      </c>
      <c r="C14" s="229">
        <v>35.1</v>
      </c>
      <c r="D14" s="58">
        <v>39.299999999999997</v>
      </c>
      <c r="E14" s="229">
        <v>41.3</v>
      </c>
      <c r="F14" s="515"/>
      <c r="G14" s="515"/>
    </row>
    <row r="15" spans="1:21" s="15" customFormat="1" ht="24.95" customHeight="1" x14ac:dyDescent="0.2">
      <c r="A15" s="345" t="s">
        <v>11</v>
      </c>
      <c r="B15" s="58">
        <v>26.9</v>
      </c>
      <c r="C15" s="229">
        <v>35.6</v>
      </c>
      <c r="D15" s="58">
        <v>37.5</v>
      </c>
      <c r="E15" s="229">
        <v>38.9</v>
      </c>
      <c r="F15" s="515"/>
      <c r="G15" s="515"/>
    </row>
    <row r="16" spans="1:21" s="15" customFormat="1" ht="24.95" customHeight="1" x14ac:dyDescent="0.2">
      <c r="A16" s="345" t="s">
        <v>212</v>
      </c>
      <c r="B16" s="58">
        <v>15.9</v>
      </c>
      <c r="C16" s="229">
        <v>32.5</v>
      </c>
      <c r="D16" s="58">
        <v>35.6</v>
      </c>
      <c r="E16" s="229">
        <v>38.200000000000003</v>
      </c>
      <c r="F16" s="515"/>
      <c r="G16" s="515"/>
    </row>
    <row r="17" spans="1:10" s="15" customFormat="1" ht="24.95" customHeight="1" x14ac:dyDescent="0.2">
      <c r="A17" s="345" t="s">
        <v>211</v>
      </c>
      <c r="B17" s="58">
        <v>28.3</v>
      </c>
      <c r="C17" s="229">
        <v>35.799999999999997</v>
      </c>
      <c r="D17" s="58">
        <v>37.700000000000003</v>
      </c>
      <c r="E17" s="229">
        <v>36.299999999999997</v>
      </c>
      <c r="F17" s="515"/>
      <c r="G17" s="515"/>
    </row>
    <row r="18" spans="1:10" s="15" customFormat="1" ht="24.95" customHeight="1" x14ac:dyDescent="0.2">
      <c r="A18" s="345" t="s">
        <v>116</v>
      </c>
      <c r="B18" s="58">
        <v>8.6</v>
      </c>
      <c r="C18" s="229">
        <v>24</v>
      </c>
      <c r="D18" s="58">
        <v>28.7</v>
      </c>
      <c r="E18" s="229">
        <v>31.2</v>
      </c>
      <c r="F18" s="515"/>
      <c r="G18" s="515"/>
    </row>
    <row r="19" spans="1:10" s="15" customFormat="1" ht="24.95" customHeight="1" x14ac:dyDescent="0.2">
      <c r="A19" s="345" t="s">
        <v>12</v>
      </c>
      <c r="B19" s="58">
        <v>22</v>
      </c>
      <c r="C19" s="229">
        <v>28.1</v>
      </c>
      <c r="D19" s="58">
        <v>29.5</v>
      </c>
      <c r="E19" s="229">
        <v>30.8</v>
      </c>
      <c r="F19" s="515"/>
      <c r="G19" s="515"/>
    </row>
    <row r="20" spans="1:10" s="15" customFormat="1" ht="24.95" customHeight="1" x14ac:dyDescent="0.2">
      <c r="A20" s="345" t="s">
        <v>120</v>
      </c>
      <c r="B20" s="58">
        <v>15</v>
      </c>
      <c r="C20" s="229">
        <v>24.8</v>
      </c>
      <c r="D20" s="58">
        <v>27.2</v>
      </c>
      <c r="E20" s="229">
        <v>30.1</v>
      </c>
      <c r="F20" s="515"/>
      <c r="G20" s="515"/>
    </row>
    <row r="21" spans="1:10" s="15" customFormat="1" ht="24.95" customHeight="1" x14ac:dyDescent="0.2">
      <c r="A21" s="345" t="s">
        <v>214</v>
      </c>
      <c r="B21" s="58">
        <v>20.100000000000001</v>
      </c>
      <c r="C21" s="229">
        <v>26.6</v>
      </c>
      <c r="D21" s="58">
        <v>27.9</v>
      </c>
      <c r="E21" s="229">
        <v>29.3</v>
      </c>
      <c r="F21" s="515"/>
      <c r="G21" s="515"/>
    </row>
    <row r="22" spans="1:10" s="15" customFormat="1" ht="24.95" customHeight="1" x14ac:dyDescent="0.2">
      <c r="A22" s="345" t="s">
        <v>213</v>
      </c>
      <c r="B22" s="58">
        <v>24.6</v>
      </c>
      <c r="C22" s="229">
        <v>26.8</v>
      </c>
      <c r="D22" s="58">
        <v>25.9</v>
      </c>
      <c r="E22" s="229">
        <v>25.8</v>
      </c>
      <c r="F22" s="515"/>
      <c r="G22" s="515"/>
    </row>
    <row r="23" spans="1:10" s="15" customFormat="1" ht="24.95" customHeight="1" x14ac:dyDescent="0.2">
      <c r="A23" s="345" t="s">
        <v>133</v>
      </c>
      <c r="B23" s="58">
        <v>22.3</v>
      </c>
      <c r="C23" s="229">
        <v>24.6</v>
      </c>
      <c r="D23" s="58">
        <v>24.4</v>
      </c>
      <c r="E23" s="229">
        <v>24.6</v>
      </c>
      <c r="F23" s="515"/>
      <c r="G23" s="515"/>
    </row>
    <row r="24" spans="1:10" s="15" customFormat="1" ht="24.95" customHeight="1" x14ac:dyDescent="0.2">
      <c r="A24" s="345" t="s">
        <v>126</v>
      </c>
      <c r="B24" s="58">
        <v>6.8</v>
      </c>
      <c r="C24" s="229">
        <v>18.2</v>
      </c>
      <c r="D24" s="58">
        <v>21.2</v>
      </c>
      <c r="E24" s="229">
        <v>22.8</v>
      </c>
      <c r="F24" s="515"/>
      <c r="G24" s="515"/>
    </row>
    <row r="25" spans="1:10" s="15" customFormat="1" ht="24.95" customHeight="1" x14ac:dyDescent="0.2">
      <c r="A25" s="345" t="s">
        <v>104</v>
      </c>
      <c r="B25" s="58">
        <v>16.2</v>
      </c>
      <c r="C25" s="229">
        <v>20</v>
      </c>
      <c r="D25" s="58">
        <v>20.9</v>
      </c>
      <c r="E25" s="229">
        <v>21.1</v>
      </c>
      <c r="F25" s="515"/>
      <c r="G25" s="515"/>
    </row>
    <row r="26" spans="1:10" s="15" customFormat="1" ht="24.95" customHeight="1" x14ac:dyDescent="0.2">
      <c r="A26" s="345" t="s">
        <v>125</v>
      </c>
      <c r="B26" s="58">
        <v>12.5</v>
      </c>
      <c r="C26" s="229">
        <v>17.5</v>
      </c>
      <c r="D26" s="58">
        <v>18.399999999999999</v>
      </c>
      <c r="E26" s="229">
        <v>19.600000000000001</v>
      </c>
      <c r="F26" s="515"/>
      <c r="G26" s="515"/>
    </row>
    <row r="27" spans="1:10" s="15" customFormat="1" ht="24.95" customHeight="1" x14ac:dyDescent="0.2">
      <c r="A27" s="345" t="s">
        <v>121</v>
      </c>
      <c r="B27" s="58">
        <v>10.9</v>
      </c>
      <c r="C27" s="229">
        <v>15.8</v>
      </c>
      <c r="D27" s="58">
        <v>17.899999999999999</v>
      </c>
      <c r="E27" s="229">
        <v>19</v>
      </c>
      <c r="F27" s="515"/>
      <c r="G27" s="515"/>
    </row>
    <row r="28" spans="1:10" s="15" customFormat="1" ht="24.95" customHeight="1" x14ac:dyDescent="0.2">
      <c r="A28" s="346" t="s">
        <v>216</v>
      </c>
      <c r="B28" s="58"/>
      <c r="C28" s="229"/>
      <c r="D28" s="58"/>
      <c r="E28" s="229"/>
      <c r="F28" s="515"/>
      <c r="G28" s="515"/>
    </row>
    <row r="29" spans="1:10" s="15" customFormat="1" ht="24.95" customHeight="1" x14ac:dyDescent="0.2">
      <c r="A29" s="345" t="s">
        <v>5</v>
      </c>
      <c r="B29" s="58">
        <v>5.2</v>
      </c>
      <c r="C29" s="229">
        <v>6.5</v>
      </c>
      <c r="D29" s="58">
        <v>6.6</v>
      </c>
      <c r="E29" s="229">
        <v>6.6</v>
      </c>
      <c r="F29" s="515"/>
      <c r="G29" s="515"/>
    </row>
    <row r="30" spans="1:10" s="15" customFormat="1" ht="24.95" customHeight="1" thickBot="1" x14ac:dyDescent="0.25">
      <c r="A30" s="347" t="s">
        <v>4</v>
      </c>
      <c r="B30" s="230">
        <v>372.55499999999995</v>
      </c>
      <c r="C30" s="231">
        <v>492.85500000000002</v>
      </c>
      <c r="D30" s="230">
        <v>527.75499999999977</v>
      </c>
      <c r="E30" s="231">
        <v>562.76500000000021</v>
      </c>
      <c r="F30" s="517"/>
      <c r="G30" s="517"/>
    </row>
    <row r="31" spans="1:10" s="119" customFormat="1" ht="15" customHeight="1" x14ac:dyDescent="0.2">
      <c r="A31" s="224" t="s">
        <v>157</v>
      </c>
      <c r="B31" s="117"/>
      <c r="C31" s="117"/>
      <c r="D31" s="117"/>
      <c r="E31" s="117"/>
      <c r="F31" s="222"/>
      <c r="G31" s="255"/>
      <c r="H31" s="117"/>
      <c r="I31" s="117"/>
      <c r="J31" s="118"/>
    </row>
    <row r="32" spans="1:10" s="288" customFormat="1" ht="15" customHeight="1" x14ac:dyDescent="0.2">
      <c r="A32" s="447" t="s">
        <v>247</v>
      </c>
      <c r="B32" s="287"/>
      <c r="C32" s="287"/>
      <c r="D32" s="287"/>
      <c r="E32" s="287"/>
      <c r="F32" s="287"/>
      <c r="G32" s="287"/>
      <c r="H32" s="287"/>
      <c r="I32" s="287"/>
      <c r="J32" s="295"/>
    </row>
    <row r="33" spans="1:10" s="288" customFormat="1" ht="15" customHeight="1" x14ac:dyDescent="0.2">
      <c r="A33" s="447" t="s">
        <v>248</v>
      </c>
      <c r="B33" s="287"/>
      <c r="C33" s="287"/>
      <c r="D33" s="287"/>
      <c r="E33" s="287"/>
      <c r="F33" s="287"/>
      <c r="G33" s="287"/>
      <c r="H33" s="287"/>
      <c r="I33" s="287"/>
      <c r="J33" s="295"/>
    </row>
    <row r="34" spans="1:10" s="288" customFormat="1" ht="15" customHeight="1" x14ac:dyDescent="0.2">
      <c r="A34" s="447" t="s">
        <v>249</v>
      </c>
      <c r="B34" s="287"/>
      <c r="C34" s="287"/>
      <c r="D34" s="287"/>
      <c r="E34" s="287"/>
      <c r="F34" s="287"/>
      <c r="G34" s="287"/>
      <c r="H34" s="287"/>
      <c r="I34" s="287"/>
      <c r="J34" s="295"/>
    </row>
    <row r="35" spans="1:10" ht="24" customHeight="1" x14ac:dyDescent="0.2">
      <c r="A35" s="447"/>
    </row>
    <row r="51" spans="2:7" ht="24" customHeight="1" x14ac:dyDescent="0.2">
      <c r="B51" s="62"/>
      <c r="C51" s="63"/>
      <c r="D51" s="62"/>
      <c r="E51" s="62"/>
      <c r="F51" s="62"/>
      <c r="G51" s="62"/>
    </row>
    <row r="52" spans="2:7" ht="24" customHeight="1" x14ac:dyDescent="0.2">
      <c r="B52" s="64"/>
      <c r="C52" s="64"/>
      <c r="D52" s="64"/>
      <c r="E52" s="64"/>
      <c r="F52" s="64"/>
      <c r="G52" s="64"/>
    </row>
    <row r="53" spans="2:7" ht="24" customHeight="1" x14ac:dyDescent="0.2">
      <c r="B53" s="6"/>
      <c r="C53" s="6"/>
      <c r="D53" s="6"/>
      <c r="E53" s="6"/>
      <c r="F53" s="6"/>
      <c r="G53" s="6"/>
    </row>
  </sheetData>
  <sortState ref="A7:F22">
    <sortCondition descending="1" ref="F7:F22"/>
  </sortState>
  <mergeCells count="3">
    <mergeCell ref="A5:A6"/>
    <mergeCell ref="F1:G1"/>
    <mergeCell ref="C5:E5"/>
  </mergeCells>
  <phoneticPr fontId="0" type="noConversion"/>
  <hyperlinks>
    <hyperlink ref="F1" location="Sumário!A1" display="Sumário"/>
    <hyperlink ref="F1:G1" location="Sumário!C8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4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tabColor rgb="FF00B050"/>
  </sheetPr>
  <dimension ref="A1:S7"/>
  <sheetViews>
    <sheetView showGridLines="0" tabSelected="1" zoomScaleNormal="100" zoomScaleSheetLayoutView="55" workbookViewId="0">
      <selection activeCell="E59" sqref="E59"/>
    </sheetView>
  </sheetViews>
  <sheetFormatPr defaultRowHeight="40.5" customHeight="1" x14ac:dyDescent="0.2"/>
  <cols>
    <col min="1" max="18" width="9.28515625" style="378" customWidth="1"/>
    <col min="19" max="19" width="9.28515625" style="379" customWidth="1"/>
    <col min="20" max="16384" width="9.140625" style="378"/>
  </cols>
  <sheetData>
    <row r="1" spans="1:19" ht="20.100000000000001" customHeight="1" x14ac:dyDescent="0.2">
      <c r="Q1" s="528" t="s">
        <v>177</v>
      </c>
      <c r="R1" s="528"/>
    </row>
    <row r="7" spans="1:19" ht="40.5" customHeight="1" x14ac:dyDescent="0.6">
      <c r="A7" s="527" t="s">
        <v>228</v>
      </c>
      <c r="B7" s="527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378"/>
    </row>
  </sheetData>
  <mergeCells count="2">
    <mergeCell ref="A7:R7"/>
    <mergeCell ref="Q1:R1"/>
  </mergeCells>
  <phoneticPr fontId="0" type="noConversion"/>
  <hyperlinks>
    <hyperlink ref="Q1" location="Sumário!A1" display="Sumário"/>
    <hyperlink ref="Q1:R1" location="Sumário!B10" tooltip="Sumário" display="&lt;&lt; Sumário"/>
  </hyperlinks>
  <printOptions horizontalCentered="1" vertic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>
    <tabColor rgb="FF92D050"/>
  </sheetPr>
  <dimension ref="A1:S32"/>
  <sheetViews>
    <sheetView showGridLines="0" tabSelected="1" zoomScaleNormal="100" workbookViewId="0">
      <selection activeCell="E59" sqref="E59"/>
    </sheetView>
  </sheetViews>
  <sheetFormatPr defaultRowHeight="24" customHeight="1" x14ac:dyDescent="0.2"/>
  <cols>
    <col min="1" max="1" width="50.7109375" style="5" customWidth="1"/>
    <col min="2" max="6" width="20.7109375" style="5" customWidth="1"/>
    <col min="7" max="7" width="20.7109375" style="4" customWidth="1"/>
    <col min="8" max="8" width="23" style="70" customWidth="1"/>
    <col min="9" max="9" width="20.7109375" style="70" customWidth="1"/>
    <col min="10" max="10" width="14" style="70" customWidth="1"/>
    <col min="11" max="14" width="14" style="5" customWidth="1"/>
    <col min="15" max="254" width="9.140625" style="5"/>
    <col min="255" max="255" width="11.7109375" style="5" customWidth="1"/>
    <col min="256" max="16384" width="9.140625" style="5"/>
  </cols>
  <sheetData>
    <row r="1" spans="1:19" ht="20.100000000000001" customHeight="1" x14ac:dyDescent="0.2">
      <c r="E1" s="531" t="s">
        <v>177</v>
      </c>
      <c r="F1" s="531"/>
    </row>
    <row r="2" spans="1:19" s="99" customFormat="1" ht="45" customHeight="1" x14ac:dyDescent="0.2">
      <c r="A2" s="98" t="s">
        <v>39</v>
      </c>
      <c r="D2" s="100"/>
      <c r="S2" s="101"/>
    </row>
    <row r="3" spans="1:19" s="103" customFormat="1" ht="24.95" customHeight="1" x14ac:dyDescent="0.25">
      <c r="A3" s="102" t="s">
        <v>38</v>
      </c>
      <c r="B3" s="102"/>
      <c r="C3" s="102"/>
      <c r="D3" s="102"/>
      <c r="E3" s="102"/>
      <c r="H3" s="363"/>
      <c r="I3" s="363"/>
      <c r="J3" s="363"/>
    </row>
    <row r="4" spans="1:19" s="103" customFormat="1" ht="24.95" customHeight="1" thickBot="1" x14ac:dyDescent="0.3">
      <c r="A4" s="261" t="s">
        <v>253</v>
      </c>
      <c r="B4" s="104"/>
      <c r="C4" s="104"/>
      <c r="D4" s="104"/>
      <c r="E4" s="223"/>
      <c r="F4" s="102"/>
      <c r="H4" s="363"/>
      <c r="I4" s="363"/>
      <c r="J4" s="363"/>
    </row>
    <row r="5" spans="1:19" s="15" customFormat="1" ht="24.95" customHeight="1" x14ac:dyDescent="0.2">
      <c r="A5" s="545" t="s">
        <v>51</v>
      </c>
      <c r="B5" s="547" t="s">
        <v>135</v>
      </c>
      <c r="C5" s="548"/>
      <c r="D5" s="548"/>
      <c r="E5" s="548"/>
      <c r="F5" s="548"/>
      <c r="G5" s="548"/>
      <c r="H5" s="548"/>
      <c r="I5" s="548"/>
      <c r="J5" s="364"/>
    </row>
    <row r="6" spans="1:19" s="15" customFormat="1" ht="24.95" customHeight="1" x14ac:dyDescent="0.2">
      <c r="A6" s="546"/>
      <c r="B6" s="40">
        <v>2011</v>
      </c>
      <c r="C6" s="41">
        <v>2012</v>
      </c>
      <c r="D6" s="40">
        <v>2013</v>
      </c>
      <c r="E6" s="41">
        <v>2014</v>
      </c>
      <c r="F6" s="41">
        <v>2015</v>
      </c>
      <c r="G6" s="41">
        <v>2016</v>
      </c>
      <c r="H6" s="41">
        <v>2017</v>
      </c>
      <c r="I6" s="41">
        <v>2018</v>
      </c>
      <c r="J6" s="364"/>
    </row>
    <row r="7" spans="1:19" s="96" customFormat="1" ht="24.95" customHeight="1" x14ac:dyDescent="0.2">
      <c r="A7" s="42" t="s">
        <v>27</v>
      </c>
      <c r="B7" s="44">
        <f>SUM(B8,B13,B18,B23,B26)</f>
        <v>1042.2139999999997</v>
      </c>
      <c r="C7" s="44">
        <f t="shared" ref="C7:F7" si="0">SUM(C8,C13,C18,C23,C26)</f>
        <v>1116.3709999999999</v>
      </c>
      <c r="D7" s="44">
        <f t="shared" si="0"/>
        <v>1239.7170000000001</v>
      </c>
      <c r="E7" s="44">
        <f t="shared" si="0"/>
        <v>1310.172</v>
      </c>
      <c r="F7" s="44">
        <f t="shared" si="0"/>
        <v>1260.1010000000001</v>
      </c>
      <c r="G7" s="44">
        <v>1246.828</v>
      </c>
      <c r="H7" s="44">
        <v>1343.92</v>
      </c>
      <c r="I7" s="44">
        <v>1447.9490000000001</v>
      </c>
      <c r="J7" s="399"/>
    </row>
    <row r="8" spans="1:19" s="97" customFormat="1" ht="24.95" customHeight="1" x14ac:dyDescent="0.2">
      <c r="A8" s="45" t="s">
        <v>178</v>
      </c>
      <c r="B8" s="44">
        <f t="shared" ref="B8:E8" si="1">SUM(B9:B12)</f>
        <v>464.73399999999998</v>
      </c>
      <c r="C8" s="44">
        <f t="shared" si="1"/>
        <v>455.05</v>
      </c>
      <c r="D8" s="44">
        <f t="shared" si="1"/>
        <v>492.76499999999999</v>
      </c>
      <c r="E8" s="44">
        <f t="shared" si="1"/>
        <v>513.53399999999999</v>
      </c>
      <c r="F8" s="44">
        <f>SUM(F9:F12)</f>
        <v>450.73099999999999</v>
      </c>
      <c r="G8" s="44">
        <v>470.03</v>
      </c>
      <c r="H8" s="44">
        <v>517.25900000000001</v>
      </c>
      <c r="I8" s="44">
        <v>565.75900000000001</v>
      </c>
      <c r="J8" s="365"/>
      <c r="N8" s="309"/>
    </row>
    <row r="9" spans="1:19" ht="24.95" customHeight="1" x14ac:dyDescent="0.2">
      <c r="A9" s="50" t="s">
        <v>28</v>
      </c>
      <c r="B9" s="47">
        <v>66.322999999999993</v>
      </c>
      <c r="C9" s="225">
        <v>67.83</v>
      </c>
      <c r="D9" s="400">
        <v>75.44</v>
      </c>
      <c r="E9" s="225">
        <v>82.477999999999994</v>
      </c>
      <c r="F9" s="401">
        <v>78.394999999999996</v>
      </c>
      <c r="G9" s="225">
        <v>83.587999999999994</v>
      </c>
      <c r="H9" s="401">
        <v>88.570999999999998</v>
      </c>
      <c r="I9" s="225">
        <v>93.846000000000004</v>
      </c>
      <c r="J9" s="366"/>
      <c r="L9" s="97"/>
      <c r="N9" s="309"/>
    </row>
    <row r="10" spans="1:19" ht="24.95" customHeight="1" x14ac:dyDescent="0.2">
      <c r="A10" s="50" t="s">
        <v>29</v>
      </c>
      <c r="B10" s="47">
        <v>162.88499999999999</v>
      </c>
      <c r="C10" s="225">
        <v>156.22999999999999</v>
      </c>
      <c r="D10" s="47">
        <v>166.81800000000001</v>
      </c>
      <c r="E10" s="225">
        <v>173.672</v>
      </c>
      <c r="F10" s="401">
        <v>146.39699999999999</v>
      </c>
      <c r="G10" s="225">
        <v>158.20500000000001</v>
      </c>
      <c r="H10" s="401">
        <v>168.602</v>
      </c>
      <c r="I10" s="225">
        <v>184.94399999999999</v>
      </c>
      <c r="J10" s="366"/>
      <c r="L10" s="97"/>
      <c r="N10" s="309"/>
    </row>
    <row r="11" spans="1:19" ht="24.95" customHeight="1" x14ac:dyDescent="0.2">
      <c r="A11" s="50" t="s">
        <v>30</v>
      </c>
      <c r="B11" s="47">
        <v>56.024000000000001</v>
      </c>
      <c r="C11" s="225">
        <v>57.209000000000003</v>
      </c>
      <c r="D11" s="47">
        <v>60.972999999999999</v>
      </c>
      <c r="E11" s="225">
        <v>58.213999999999999</v>
      </c>
      <c r="F11" s="401">
        <v>50.146000000000001</v>
      </c>
      <c r="G11" s="225">
        <v>53.084000000000003</v>
      </c>
      <c r="H11" s="401">
        <v>60.695</v>
      </c>
      <c r="I11" s="225">
        <v>68.263999999999996</v>
      </c>
      <c r="J11" s="366"/>
      <c r="L11" s="97"/>
      <c r="N11" s="309"/>
    </row>
    <row r="12" spans="1:19" ht="24.95" customHeight="1" x14ac:dyDescent="0.2">
      <c r="A12" s="51" t="s">
        <v>146</v>
      </c>
      <c r="B12" s="47">
        <v>179.50200000000001</v>
      </c>
      <c r="C12" s="225">
        <v>173.78100000000001</v>
      </c>
      <c r="D12" s="47">
        <v>189.53399999999999</v>
      </c>
      <c r="E12" s="225">
        <v>199.17</v>
      </c>
      <c r="F12" s="401">
        <v>175.79300000000001</v>
      </c>
      <c r="G12" s="225">
        <v>175.15299999999999</v>
      </c>
      <c r="H12" s="401">
        <v>199.39099999999999</v>
      </c>
      <c r="I12" s="225">
        <v>218.70500000000001</v>
      </c>
      <c r="J12" s="366"/>
      <c r="L12" s="97"/>
      <c r="N12" s="309"/>
    </row>
    <row r="13" spans="1:19" s="8" customFormat="1" ht="24.95" customHeight="1" x14ac:dyDescent="0.2">
      <c r="A13" s="45" t="s">
        <v>179</v>
      </c>
      <c r="B13" s="44">
        <f t="shared" ref="B13:E13" si="2">SUM(B14:B17)</f>
        <v>301.51</v>
      </c>
      <c r="C13" s="44">
        <f t="shared" si="2"/>
        <v>329.47499999999997</v>
      </c>
      <c r="D13" s="44">
        <f t="shared" si="2"/>
        <v>396.61500000000001</v>
      </c>
      <c r="E13" s="44">
        <f t="shared" si="2"/>
        <v>420.06599999999997</v>
      </c>
      <c r="F13" s="44">
        <f>SUM(F14:F17)</f>
        <v>418.27100000000002</v>
      </c>
      <c r="G13" s="44">
        <v>371.01799999999997</v>
      </c>
      <c r="H13" s="44">
        <v>396.04400000000004</v>
      </c>
      <c r="I13" s="44">
        <v>436.911</v>
      </c>
      <c r="J13" s="367"/>
      <c r="L13" s="97"/>
      <c r="N13" s="309"/>
    </row>
    <row r="14" spans="1:19" ht="24.95" customHeight="1" x14ac:dyDescent="0.2">
      <c r="A14" s="50" t="s">
        <v>147</v>
      </c>
      <c r="B14" s="47">
        <v>150.28299999999999</v>
      </c>
      <c r="C14" s="225">
        <v>167.364</v>
      </c>
      <c r="D14" s="47">
        <v>219.375</v>
      </c>
      <c r="E14" s="225">
        <v>237.965</v>
      </c>
      <c r="F14" s="401">
        <v>236.66900000000001</v>
      </c>
      <c r="G14" s="225">
        <v>169.09800000000001</v>
      </c>
      <c r="H14" s="401">
        <v>168.13</v>
      </c>
      <c r="I14" s="225">
        <v>189.54499999999999</v>
      </c>
      <c r="J14" s="366"/>
      <c r="L14" s="97"/>
      <c r="N14" s="309"/>
    </row>
    <row r="15" spans="1:19" ht="24.95" customHeight="1" x14ac:dyDescent="0.2">
      <c r="A15" s="50" t="s">
        <v>148</v>
      </c>
      <c r="B15" s="47">
        <v>85.004999999999995</v>
      </c>
      <c r="C15" s="225">
        <v>95.897999999999996</v>
      </c>
      <c r="D15" s="47">
        <v>107.883</v>
      </c>
      <c r="E15" s="225">
        <v>108.09399999999999</v>
      </c>
      <c r="F15" s="401">
        <v>108.26300000000001</v>
      </c>
      <c r="G15" s="225">
        <v>116.98099999999999</v>
      </c>
      <c r="H15" s="401">
        <v>130.667</v>
      </c>
      <c r="I15" s="225">
        <v>142.619</v>
      </c>
      <c r="J15" s="366"/>
      <c r="L15" s="97"/>
      <c r="N15" s="309"/>
    </row>
    <row r="16" spans="1:19" ht="24.95" customHeight="1" x14ac:dyDescent="0.2">
      <c r="A16" s="50" t="s">
        <v>31</v>
      </c>
      <c r="B16" s="47">
        <v>42.472000000000001</v>
      </c>
      <c r="C16" s="225">
        <v>43.171999999999997</v>
      </c>
      <c r="D16" s="47">
        <v>42.764000000000003</v>
      </c>
      <c r="E16" s="225">
        <v>44.616999999999997</v>
      </c>
      <c r="F16" s="401">
        <v>41.915999999999997</v>
      </c>
      <c r="G16" s="225">
        <v>51.652000000000001</v>
      </c>
      <c r="H16" s="401">
        <v>57.389000000000003</v>
      </c>
      <c r="I16" s="225">
        <v>61.127000000000002</v>
      </c>
      <c r="J16" s="366"/>
      <c r="L16" s="97"/>
      <c r="N16" s="309"/>
    </row>
    <row r="17" spans="1:14" ht="24.95" customHeight="1" x14ac:dyDescent="0.2">
      <c r="A17" s="50" t="s">
        <v>149</v>
      </c>
      <c r="B17" s="47">
        <v>23.75</v>
      </c>
      <c r="C17" s="225">
        <v>23.041</v>
      </c>
      <c r="D17" s="47">
        <v>26.593</v>
      </c>
      <c r="E17" s="225">
        <v>29.39</v>
      </c>
      <c r="F17" s="401">
        <v>31.422999999999998</v>
      </c>
      <c r="G17" s="225">
        <v>33.286999999999999</v>
      </c>
      <c r="H17" s="401">
        <v>39.857999999999997</v>
      </c>
      <c r="I17" s="225">
        <v>43.62</v>
      </c>
      <c r="J17" s="366"/>
      <c r="L17" s="97"/>
      <c r="N17" s="309"/>
    </row>
    <row r="18" spans="1:14" s="8" customFormat="1" ht="24.95" customHeight="1" x14ac:dyDescent="0.2">
      <c r="A18" s="45" t="s">
        <v>180</v>
      </c>
      <c r="B18" s="44">
        <f>SUM(B19:B22)</f>
        <v>198.52199999999999</v>
      </c>
      <c r="C18" s="44">
        <f t="shared" ref="C18:E18" si="3">SUM(C19:C22)</f>
        <v>249.15999999999997</v>
      </c>
      <c r="D18" s="44">
        <f t="shared" si="3"/>
        <v>269.04399999999998</v>
      </c>
      <c r="E18" s="44">
        <f t="shared" si="3"/>
        <v>288.00800000000004</v>
      </c>
      <c r="F18" s="44">
        <f>SUM(F19:F22)</f>
        <v>303.65000000000003</v>
      </c>
      <c r="G18" s="44">
        <v>314.76900000000001</v>
      </c>
      <c r="H18" s="44">
        <v>325.85500000000002</v>
      </c>
      <c r="I18" s="44">
        <v>333.85899999999992</v>
      </c>
      <c r="J18" s="367"/>
      <c r="L18" s="97"/>
      <c r="N18" s="309"/>
    </row>
    <row r="19" spans="1:14" ht="24.95" customHeight="1" x14ac:dyDescent="0.2">
      <c r="A19" s="50" t="s">
        <v>32</v>
      </c>
      <c r="B19" s="47">
        <v>144.255</v>
      </c>
      <c r="C19" s="225">
        <v>191.77799999999999</v>
      </c>
      <c r="D19" s="47">
        <v>209.089</v>
      </c>
      <c r="E19" s="225">
        <v>224.97800000000001</v>
      </c>
      <c r="F19" s="401">
        <v>238.48500000000001</v>
      </c>
      <c r="G19" s="225">
        <v>244.62899999999999</v>
      </c>
      <c r="H19" s="401">
        <v>252.40899999999999</v>
      </c>
      <c r="I19" s="225">
        <v>259.00099999999998</v>
      </c>
      <c r="J19" s="366"/>
      <c r="L19" s="97"/>
      <c r="N19" s="309"/>
    </row>
    <row r="20" spans="1:14" ht="24.95" customHeight="1" x14ac:dyDescent="0.2">
      <c r="A20" s="50" t="s">
        <v>33</v>
      </c>
      <c r="B20" s="47">
        <v>23.408999999999999</v>
      </c>
      <c r="C20" s="225">
        <v>24.327999999999999</v>
      </c>
      <c r="D20" s="47">
        <v>25.349</v>
      </c>
      <c r="E20" s="225">
        <v>26.701000000000001</v>
      </c>
      <c r="F20" s="401">
        <v>28.1</v>
      </c>
      <c r="G20" s="225">
        <v>31.196000000000002</v>
      </c>
      <c r="H20" s="401">
        <v>31.802</v>
      </c>
      <c r="I20" s="225">
        <v>32.142000000000003</v>
      </c>
      <c r="J20" s="366"/>
      <c r="L20" s="97"/>
      <c r="N20" s="309"/>
    </row>
    <row r="21" spans="1:14" ht="24.95" customHeight="1" x14ac:dyDescent="0.2">
      <c r="A21" s="50" t="s">
        <v>34</v>
      </c>
      <c r="B21" s="47">
        <v>7.7869999999999999</v>
      </c>
      <c r="C21" s="225">
        <v>8.6999999999999993</v>
      </c>
      <c r="D21" s="47">
        <v>9.8989999999999991</v>
      </c>
      <c r="E21" s="225">
        <v>10.622999999999999</v>
      </c>
      <c r="F21" s="401">
        <v>11.51</v>
      </c>
      <c r="G21" s="225">
        <v>11.976000000000001</v>
      </c>
      <c r="H21" s="401">
        <v>12.603999999999999</v>
      </c>
      <c r="I21" s="225">
        <v>12.84</v>
      </c>
      <c r="J21" s="366"/>
      <c r="L21" s="97"/>
      <c r="N21" s="309"/>
    </row>
    <row r="22" spans="1:14" ht="24.95" customHeight="1" x14ac:dyDescent="0.2">
      <c r="A22" s="50" t="s">
        <v>35</v>
      </c>
      <c r="B22" s="47">
        <v>23.071000000000002</v>
      </c>
      <c r="C22" s="225">
        <v>24.353999999999999</v>
      </c>
      <c r="D22" s="47">
        <v>24.707000000000001</v>
      </c>
      <c r="E22" s="225">
        <v>25.706</v>
      </c>
      <c r="F22" s="401">
        <v>25.555</v>
      </c>
      <c r="G22" s="225">
        <v>26.968</v>
      </c>
      <c r="H22" s="401">
        <v>29.04</v>
      </c>
      <c r="I22" s="225">
        <v>29.876000000000001</v>
      </c>
      <c r="J22" s="366"/>
      <c r="L22" s="97"/>
      <c r="N22" s="309"/>
    </row>
    <row r="23" spans="1:14" s="8" customFormat="1" ht="24.95" customHeight="1" x14ac:dyDescent="0.2">
      <c r="A23" s="45" t="s">
        <v>181</v>
      </c>
      <c r="B23" s="44">
        <f t="shared" ref="B23:E23" si="4">SUM(B24:B25)</f>
        <v>32.679000000000002</v>
      </c>
      <c r="C23" s="44">
        <f t="shared" si="4"/>
        <v>35.08</v>
      </c>
      <c r="D23" s="44">
        <f t="shared" si="4"/>
        <v>36.124000000000002</v>
      </c>
      <c r="E23" s="44">
        <f t="shared" si="4"/>
        <v>36.124000000000002</v>
      </c>
      <c r="F23" s="44">
        <f>SUM(F24:F25)</f>
        <v>33.069000000000003</v>
      </c>
      <c r="G23" s="44">
        <v>32.189</v>
      </c>
      <c r="H23" s="44">
        <v>36.402999999999999</v>
      </c>
      <c r="I23" s="44">
        <v>38.396000000000001</v>
      </c>
      <c r="J23" s="367"/>
      <c r="L23" s="97"/>
      <c r="N23" s="309"/>
    </row>
    <row r="24" spans="1:14" ht="24.95" customHeight="1" x14ac:dyDescent="0.2">
      <c r="A24" s="50" t="s">
        <v>36</v>
      </c>
      <c r="B24" s="47">
        <v>9.5890000000000004</v>
      </c>
      <c r="C24" s="225">
        <v>9.9190000000000005</v>
      </c>
      <c r="D24" s="47">
        <v>10.64</v>
      </c>
      <c r="E24" s="225">
        <v>10.64</v>
      </c>
      <c r="F24" s="401">
        <v>8.5549999999999997</v>
      </c>
      <c r="G24" s="225">
        <v>9.0020000000000007</v>
      </c>
      <c r="H24" s="401">
        <v>9.9160000000000004</v>
      </c>
      <c r="I24" s="225">
        <v>10.680999999999999</v>
      </c>
      <c r="J24" s="366"/>
      <c r="L24" s="97"/>
      <c r="N24" s="309"/>
    </row>
    <row r="25" spans="1:14" ht="24.95" customHeight="1" x14ac:dyDescent="0.2">
      <c r="A25" s="50" t="s">
        <v>150</v>
      </c>
      <c r="B25" s="47">
        <v>23.09</v>
      </c>
      <c r="C25" s="225">
        <v>25.161000000000001</v>
      </c>
      <c r="D25" s="47">
        <v>25.484000000000002</v>
      </c>
      <c r="E25" s="225">
        <v>25.484000000000002</v>
      </c>
      <c r="F25" s="401">
        <v>24.513999999999999</v>
      </c>
      <c r="G25" s="225">
        <v>23.187000000000001</v>
      </c>
      <c r="H25" s="401">
        <v>26.486999999999998</v>
      </c>
      <c r="I25" s="225">
        <v>27.715</v>
      </c>
      <c r="J25" s="366"/>
      <c r="L25" s="97"/>
      <c r="N25" s="309"/>
    </row>
    <row r="26" spans="1:14" s="8" customFormat="1" ht="24.95" customHeight="1" thickBot="1" x14ac:dyDescent="0.25">
      <c r="A26" s="48" t="s">
        <v>191</v>
      </c>
      <c r="B26" s="49">
        <v>44.768999999999998</v>
      </c>
      <c r="C26" s="226">
        <v>47.606000000000002</v>
      </c>
      <c r="D26" s="49">
        <v>45.168999999999997</v>
      </c>
      <c r="E26" s="226">
        <v>52.44</v>
      </c>
      <c r="F26" s="226">
        <v>54.38</v>
      </c>
      <c r="G26" s="226">
        <v>58.822000000000003</v>
      </c>
      <c r="H26" s="226">
        <v>68.358999999999995</v>
      </c>
      <c r="I26" s="226">
        <v>73.024000000000001</v>
      </c>
      <c r="J26" s="367"/>
      <c r="L26" s="97"/>
      <c r="N26" s="309"/>
    </row>
    <row r="27" spans="1:14" s="288" customFormat="1" ht="15" customHeight="1" x14ac:dyDescent="0.2">
      <c r="A27" s="287" t="s">
        <v>157</v>
      </c>
      <c r="B27" s="287"/>
      <c r="C27" s="287"/>
      <c r="D27" s="287"/>
      <c r="E27" s="287"/>
      <c r="F27" s="287"/>
      <c r="G27" s="287"/>
      <c r="H27" s="287"/>
      <c r="I27" s="368"/>
      <c r="J27" s="369"/>
    </row>
    <row r="28" spans="1:14" s="288" customFormat="1" ht="15" customHeight="1" x14ac:dyDescent="0.2">
      <c r="A28" s="289" t="s">
        <v>230</v>
      </c>
      <c r="B28" s="287"/>
      <c r="C28" s="287"/>
      <c r="D28" s="287"/>
      <c r="E28" s="287"/>
      <c r="F28" s="287"/>
      <c r="G28" s="287"/>
      <c r="H28" s="287"/>
      <c r="I28" s="368"/>
      <c r="J28" s="369"/>
    </row>
    <row r="29" spans="1:14" s="288" customFormat="1" ht="15" customHeight="1" x14ac:dyDescent="0.2">
      <c r="A29" s="289" t="s">
        <v>298</v>
      </c>
      <c r="B29" s="287"/>
      <c r="C29" s="290"/>
      <c r="D29" s="290"/>
      <c r="E29" s="290"/>
      <c r="F29" s="290"/>
      <c r="G29" s="287"/>
      <c r="H29" s="287"/>
      <c r="I29" s="368"/>
      <c r="J29" s="369"/>
    </row>
    <row r="30" spans="1:14" s="288" customFormat="1" ht="15" customHeight="1" x14ac:dyDescent="0.2">
      <c r="A30" s="289" t="s">
        <v>299</v>
      </c>
      <c r="B30" s="287"/>
      <c r="C30" s="290"/>
      <c r="D30" s="290"/>
      <c r="E30" s="290"/>
      <c r="F30" s="290"/>
      <c r="G30" s="287"/>
      <c r="H30" s="287"/>
      <c r="I30" s="368"/>
      <c r="J30" s="369"/>
    </row>
    <row r="31" spans="1:14" s="288" customFormat="1" ht="15" customHeight="1" x14ac:dyDescent="0.2">
      <c r="A31" s="289" t="s">
        <v>300</v>
      </c>
      <c r="B31" s="287"/>
      <c r="C31" s="290"/>
      <c r="D31" s="290"/>
      <c r="E31" s="290"/>
      <c r="F31" s="290"/>
      <c r="G31" s="287"/>
      <c r="H31" s="287"/>
      <c r="I31" s="368"/>
      <c r="J31" s="369"/>
    </row>
    <row r="32" spans="1:14" s="288" customFormat="1" ht="15" customHeight="1" x14ac:dyDescent="0.2">
      <c r="A32" s="289" t="s">
        <v>301</v>
      </c>
      <c r="B32" s="287"/>
      <c r="C32" s="290"/>
      <c r="D32" s="290"/>
      <c r="E32" s="290"/>
      <c r="F32" s="290"/>
      <c r="G32" s="287"/>
      <c r="H32" s="287"/>
      <c r="I32" s="368"/>
      <c r="J32" s="369"/>
    </row>
  </sheetData>
  <mergeCells count="3">
    <mergeCell ref="A5:A6"/>
    <mergeCell ref="E1:F1"/>
    <mergeCell ref="B5:I5"/>
  </mergeCells>
  <phoneticPr fontId="0" type="noConversion"/>
  <hyperlinks>
    <hyperlink ref="E1" location="Sumário!A1" display="Sumário"/>
    <hyperlink ref="E1:F1" location="Sumário!C11" tooltip="Sumário" display="&lt;&lt; Sumário"/>
  </hyperlinks>
  <printOptions horizontalCentered="1"/>
  <pageMargins left="0.78740157480314965" right="0.39370078740157483" top="0.78740157480314965" bottom="0.39370078740157483" header="0.39370078740157483" footer="0.39370078740157483"/>
  <pageSetup paperSize="9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36</vt:i4>
      </vt:variant>
      <vt:variant>
        <vt:lpstr>Intervalos nomeados</vt:lpstr>
      </vt:variant>
      <vt:variant>
        <vt:i4>36</vt:i4>
      </vt:variant>
    </vt:vector>
  </HeadingPairs>
  <TitlesOfParts>
    <vt:vector size="72" baseType="lpstr">
      <vt:lpstr>Capa</vt:lpstr>
      <vt:lpstr>Sumário</vt:lpstr>
      <vt:lpstr>1.Fluxo Receptivo Intern</vt:lpstr>
      <vt:lpstr>1.1_Chegadas Região </vt:lpstr>
      <vt:lpstr>1.2_Cheg Mundo America Brasil</vt:lpstr>
      <vt:lpstr>1.3_Participação turistas</vt:lpstr>
      <vt:lpstr>1.4_Rank paises</vt:lpstr>
      <vt:lpstr>2.Receita cambial gerada</vt:lpstr>
      <vt:lpstr>2.1_Receita Região</vt:lpstr>
      <vt:lpstr>2.2_Receita Mundo</vt:lpstr>
      <vt:lpstr>2.3_Participação Receita</vt:lpstr>
      <vt:lpstr>2.4_Ranking receita</vt:lpstr>
      <vt:lpstr>3. Chegadas turistas ao Brasil</vt:lpstr>
      <vt:lpstr>3.1 Chegadas de Brasil</vt:lpstr>
      <vt:lpstr>3.2 Cheg. Princ Emissores</vt:lpstr>
      <vt:lpstr>3.3 Cheg. Brasil Ano </vt:lpstr>
      <vt:lpstr>4.Movimento de passageiros</vt:lpstr>
      <vt:lpstr>4.1_Desesmbarque Internacional</vt:lpstr>
      <vt:lpstr>4.2 Des. Internacional mensal</vt:lpstr>
      <vt:lpstr>4.3 Desemb Nacional</vt:lpstr>
      <vt:lpstr>4.4_desemb nacionais_mensal</vt:lpstr>
      <vt:lpstr>5.Equip Prest de serv turístico</vt:lpstr>
      <vt:lpstr>5.1 Agências</vt:lpstr>
      <vt:lpstr>5.2 Oferta hoteleira</vt:lpstr>
      <vt:lpstr>5.3 Acampamentos turístico</vt:lpstr>
      <vt:lpstr>5.4.Restaur bares e similares</vt:lpstr>
      <vt:lpstr>5.5 Parq temáticos</vt:lpstr>
      <vt:lpstr>5.6 Transport. Turísticas</vt:lpstr>
      <vt:lpstr>5.7 Locadora de veículos</vt:lpstr>
      <vt:lpstr>5.8 Organ. Eventos</vt:lpstr>
      <vt:lpstr>5.9 Prest. Serv. Infra eventos</vt:lpstr>
      <vt:lpstr>6.Locad de Automóveis</vt:lpstr>
      <vt:lpstr>6.1_Locad. automóveis</vt:lpstr>
      <vt:lpstr>7. Resultado Econômicos</vt:lpstr>
      <vt:lpstr>7.1 - Conta Turismo</vt:lpstr>
      <vt:lpstr>Ficha Técnica</vt:lpstr>
      <vt:lpstr>'1.1_Chegadas Região '!Area_de_impressao</vt:lpstr>
      <vt:lpstr>'1.2_Cheg Mundo America Brasil'!Area_de_impressao</vt:lpstr>
      <vt:lpstr>'1.3_Participação turistas'!Area_de_impressao</vt:lpstr>
      <vt:lpstr>'1.4_Rank paises'!Area_de_impressao</vt:lpstr>
      <vt:lpstr>'1.Fluxo Receptivo Intern'!Area_de_impressao</vt:lpstr>
      <vt:lpstr>'2.1_Receita Região'!Area_de_impressao</vt:lpstr>
      <vt:lpstr>'2.2_Receita Mundo'!Area_de_impressao</vt:lpstr>
      <vt:lpstr>'2.3_Participação Receita'!Area_de_impressao</vt:lpstr>
      <vt:lpstr>'2.4_Ranking receita'!Area_de_impressao</vt:lpstr>
      <vt:lpstr>'2.Receita cambial gerada'!Area_de_impressao</vt:lpstr>
      <vt:lpstr>'3. Chegadas turistas ao Brasil'!Area_de_impressao</vt:lpstr>
      <vt:lpstr>'3.1 Chegadas de Brasil'!Area_de_impressao</vt:lpstr>
      <vt:lpstr>'3.2 Cheg. Princ Emissores'!Area_de_impressao</vt:lpstr>
      <vt:lpstr>'3.3 Cheg. Brasil Ano '!Area_de_impressao</vt:lpstr>
      <vt:lpstr>'4.1_Desesmbarque Internacional'!Area_de_impressao</vt:lpstr>
      <vt:lpstr>'4.2 Des. Internacional mensal'!Area_de_impressao</vt:lpstr>
      <vt:lpstr>'4.3 Desemb Nacional'!Area_de_impressao</vt:lpstr>
      <vt:lpstr>'4.4_desemb nacionais_mensal'!Area_de_impressao</vt:lpstr>
      <vt:lpstr>'4.Movimento de passageiros'!Area_de_impressao</vt:lpstr>
      <vt:lpstr>'5.1 Agências'!Area_de_impressao</vt:lpstr>
      <vt:lpstr>'5.2 Oferta hoteleira'!Area_de_impressao</vt:lpstr>
      <vt:lpstr>'5.3 Acampamentos turístico'!Area_de_impressao</vt:lpstr>
      <vt:lpstr>'5.4.Restaur bares e similares'!Area_de_impressao</vt:lpstr>
      <vt:lpstr>'5.5 Parq temáticos'!Area_de_impressao</vt:lpstr>
      <vt:lpstr>'5.6 Transport. Turísticas'!Area_de_impressao</vt:lpstr>
      <vt:lpstr>'5.7 Locadora de veículos'!Area_de_impressao</vt:lpstr>
      <vt:lpstr>'5.8 Organ. Eventos'!Area_de_impressao</vt:lpstr>
      <vt:lpstr>'5.9 Prest. Serv. Infra eventos'!Area_de_impressao</vt:lpstr>
      <vt:lpstr>'5.Equip Prest de serv turístico'!Area_de_impressao</vt:lpstr>
      <vt:lpstr>'6.1_Locad. automóveis'!Area_de_impressao</vt:lpstr>
      <vt:lpstr>'6.Locad de Automóveis'!Area_de_impressao</vt:lpstr>
      <vt:lpstr>'7. Resultado Econômicos'!Area_de_impressao</vt:lpstr>
      <vt:lpstr>'7.1 - Conta Turismo'!Area_de_impressao</vt:lpstr>
      <vt:lpstr>Capa!Area_de_impressao</vt:lpstr>
      <vt:lpstr>'Ficha Técnica'!Area_de_impressao</vt:lpstr>
      <vt:lpstr>Sumário!Area_de_impressao</vt:lpstr>
    </vt:vector>
  </TitlesOfParts>
  <Company>Pessoal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Mumu</dc:creator>
  <cp:lastModifiedBy>Felipe da Costa Nascimento</cp:lastModifiedBy>
  <cp:lastPrinted>2020-01-21T16:03:13Z</cp:lastPrinted>
  <dcterms:created xsi:type="dcterms:W3CDTF">2004-08-19T18:07:40Z</dcterms:created>
  <dcterms:modified xsi:type="dcterms:W3CDTF">2020-01-21T16:03:53Z</dcterms:modified>
</cp:coreProperties>
</file>