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810" yWindow="-120" windowWidth="28860" windowHeight="16110"/>
  </bookViews>
  <sheets>
    <sheet name="Vendas do Mes de Maio" sheetId="1" r:id="rId1"/>
  </sheets>
  <definedNames>
    <definedName name="ColumnTitle1">SimpleInvoice[[#Headers],[Nome da Pessoa ]]</definedName>
    <definedName name="Nome_da_Empresa">'Vendas do Mes de Maio'!$B$1</definedName>
    <definedName name="RowTitleRegion1..C7">'Vendas do Mes de Maio'!#REF!</definedName>
    <definedName name="RowTitleRegion2..G5">'Vendas do Mes de Maio'!#REF!</definedName>
    <definedName name="RowTitleRegion3..G26">'Vendas do Mes de Maio'!$F$35</definedName>
    <definedName name="_xlnm.Print_Titles" localSheetId="0">'Vendas do Mes de Maio'!$29:$29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2" i="1" l="1"/>
  <c r="C7" i="1" s="1"/>
  <c r="D7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D14" i="1"/>
  <c r="G14" i="1" s="1"/>
  <c r="D15" i="1"/>
  <c r="D16" i="1"/>
  <c r="D17" i="1"/>
  <c r="D18" i="1"/>
  <c r="D19" i="1"/>
  <c r="D20" i="1"/>
  <c r="D21" i="1"/>
  <c r="F6" i="1" l="1"/>
  <c r="G15" i="1"/>
  <c r="G16" i="1"/>
  <c r="G21" i="1"/>
  <c r="G20" i="1"/>
  <c r="G19" i="1"/>
  <c r="G18" i="1"/>
  <c r="G17" i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G22" i="1" l="1"/>
  <c r="G72" i="1"/>
  <c r="G35" i="1"/>
  <c r="B39" i="1"/>
  <c r="G37" i="1" l="1"/>
  <c r="G40" i="1" s="1"/>
</calcChain>
</file>

<file path=xl/sharedStrings.xml><?xml version="1.0" encoding="utf-8"?>
<sst xmlns="http://schemas.openxmlformats.org/spreadsheetml/2006/main" count="54" uniqueCount="32">
  <si>
    <t>Total devido em &lt;#&gt; dias. Contas em atraso devido a um encargo de serviço de &lt;#&gt;% por mês.</t>
  </si>
  <si>
    <t>Preço unitário</t>
  </si>
  <si>
    <t>Desconto</t>
  </si>
  <si>
    <t>Imposto</t>
  </si>
  <si>
    <t>Outros</t>
  </si>
  <si>
    <t>Depósito recebido</t>
  </si>
  <si>
    <t>TOTAL</t>
  </si>
  <si>
    <t xml:space="preserve">Nome da Pessoa </t>
  </si>
  <si>
    <t>Custo</t>
  </si>
  <si>
    <t>Quantidade</t>
  </si>
  <si>
    <t>Lucro</t>
  </si>
  <si>
    <t xml:space="preserve">Mês: Maio </t>
  </si>
  <si>
    <t>Vendas abertais:</t>
  </si>
  <si>
    <t>Obs:</t>
  </si>
  <si>
    <t>OK</t>
  </si>
  <si>
    <t xml:space="preserve">Estoque de Ingressos </t>
  </si>
  <si>
    <t xml:space="preserve">Nome do Vendedor  </t>
  </si>
  <si>
    <t xml:space="preserve">Custo do Estoque </t>
  </si>
  <si>
    <t>Vendas Fechadas:</t>
  </si>
  <si>
    <t xml:space="preserve">Possiveis Vendas </t>
  </si>
  <si>
    <t xml:space="preserve">Subtotal </t>
  </si>
  <si>
    <t>Ingressos Grupo Cine</t>
  </si>
  <si>
    <t xml:space="preserve">Leandro Jogador </t>
  </si>
  <si>
    <t>Anyele</t>
  </si>
  <si>
    <t>Robson</t>
  </si>
  <si>
    <t>Data</t>
  </si>
  <si>
    <t>Despesa</t>
  </si>
  <si>
    <t>Mateus Cavalcante</t>
  </si>
  <si>
    <t>Estoque Inicial</t>
  </si>
  <si>
    <t>Ingressos Vendidos</t>
  </si>
  <si>
    <t>Estoque Atual</t>
  </si>
  <si>
    <t>Andreza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</si>
</sst>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#_)"/>
    <numFmt numFmtId="167" formatCode="[&lt;=9999999]###\-####;\(###\)\ ###\-####"/>
  </numFmts>
  <fonts count="35" x14ac:knownFonts="1">
    <font>
      <sz val="11"/>
      <color theme="2" tint="-0.74996185186315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2" tint="-0.749961851863155"/>
      <name val="Calibri"/>
      <family val="2"/>
      <scheme val="minor"/>
    </font>
    <font>
      <b/>
      <sz val="11"/>
      <color theme="2" tint="-0.89996032593768116"/>
      <name val="Calibri"/>
      <family val="2"/>
      <scheme val="minor"/>
    </font>
    <font>
      <sz val="14"/>
      <color theme="2" tint="-0.749961851863155"/>
      <name val="Calibri"/>
      <family val="2"/>
      <scheme val="minor"/>
    </font>
    <font>
      <u/>
      <sz val="11"/>
      <color theme="2" tint="-0.89996032593768116"/>
      <name val="Calibri"/>
      <family val="2"/>
      <scheme val="minor"/>
    </font>
    <font>
      <b/>
      <sz val="20"/>
      <color theme="2" tint="-0.89996032593768116"/>
      <name val="Calibri"/>
      <family val="2"/>
      <scheme val="minor"/>
    </font>
    <font>
      <b/>
      <sz val="14"/>
      <color theme="4" tint="-0.24994659260841701"/>
      <name val="Calibri"/>
      <family val="2"/>
      <scheme val="minor"/>
    </font>
    <font>
      <b/>
      <sz val="14"/>
      <color theme="2" tint="-0.89996032593768116"/>
      <name val="Arial"/>
      <family val="2"/>
      <scheme val="major"/>
    </font>
    <font>
      <b/>
      <sz val="14"/>
      <color theme="4" tint="-0.499984740745262"/>
      <name val="Arial"/>
      <family val="2"/>
      <scheme val="major"/>
    </font>
    <font>
      <b/>
      <sz val="14"/>
      <color theme="4" tint="-0.499984740745262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5117038483843"/>
      </patternFill>
    </fill>
  </fills>
  <borders count="5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4" tint="0.59996337778862885"/>
      </bottom>
      <diagonal/>
    </border>
    <border>
      <left/>
      <right/>
      <top style="medium">
        <color theme="2" tint="-0.249977111117893"/>
      </top>
      <bottom style="thick">
        <color theme="4" tint="0.59996337778862885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 style="thick">
        <color theme="4" tint="0.59996337778862885"/>
      </top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/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/>
      <bottom style="thin">
        <color theme="4"/>
      </bottom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2" tint="-0.249977111117893"/>
      </bottom>
      <diagonal/>
    </border>
    <border>
      <left style="thin">
        <color theme="4"/>
      </left>
      <right/>
      <top style="thin">
        <color theme="4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2" tint="-0.249977111117893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2" tint="-0.249977111117893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52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horizontal="left" vertical="center" indent="1"/>
    </xf>
    <xf numFmtId="10" fontId="13" fillId="0" borderId="0" applyFill="0" applyBorder="0" applyProtection="0">
      <alignment horizontal="right" vertical="center"/>
    </xf>
    <xf numFmtId="0" fontId="6" fillId="0" borderId="0" applyNumberFormat="0" applyFill="0" applyBorder="0" applyAlignment="0" applyProtection="0">
      <alignment vertical="top" wrapText="1"/>
    </xf>
    <xf numFmtId="0" fontId="5" fillId="4" borderId="6" applyProtection="0">
      <alignment vertical="center"/>
    </xf>
    <xf numFmtId="0" fontId="6" fillId="3" borderId="0" applyNumberFormat="0" applyBorder="0" applyProtection="0">
      <alignment vertical="center" wrapText="1"/>
    </xf>
    <xf numFmtId="0" fontId="14" fillId="0" borderId="1" applyFill="0" applyProtection="0">
      <alignment horizontal="right" vertical="center" inden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1" applyNumberFormat="0" applyAlignment="0" applyProtection="0"/>
    <xf numFmtId="0" fontId="6" fillId="6" borderId="0" applyBorder="0" applyProtection="0">
      <alignment horizontal="left" indent="1"/>
    </xf>
    <xf numFmtId="44" fontId="12" fillId="0" borderId="0" applyFont="0" applyFill="0" applyBorder="0" applyProtection="0">
      <alignment horizontal="right" vertical="center"/>
    </xf>
    <xf numFmtId="44" fontId="13" fillId="0" borderId="0" applyFill="0" applyBorder="0" applyProtection="0">
      <alignment horizontal="right" vertical="center"/>
    </xf>
    <xf numFmtId="0" fontId="15" fillId="5" borderId="0" applyNumberFormat="0" applyBorder="0" applyProtection="0">
      <alignment horizontal="left" vertical="top" wrapText="1" indent="1"/>
    </xf>
    <xf numFmtId="167" fontId="6" fillId="0" borderId="0" applyFont="0" applyFill="0" applyBorder="0" applyAlignment="0">
      <alignment vertical="center"/>
    </xf>
    <xf numFmtId="166" fontId="12" fillId="0" borderId="0" applyFont="0" applyFill="0" applyBorder="0">
      <alignment horizontal="right" vertical="center"/>
    </xf>
    <xf numFmtId="14" fontId="10" fillId="0" borderId="0" applyFont="0" applyFill="0" applyBorder="0" applyAlignment="0" applyProtection="0">
      <alignment horizontal="left" wrapText="1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8" applyNumberFormat="0" applyAlignment="0" applyProtection="0"/>
    <xf numFmtId="0" fontId="20" fillId="12" borderId="9" applyNumberFormat="0" applyAlignment="0" applyProtection="0"/>
    <xf numFmtId="0" fontId="21" fillId="12" borderId="8" applyNumberFormat="0" applyAlignment="0" applyProtection="0"/>
    <xf numFmtId="0" fontId="22" fillId="0" borderId="10" applyNumberFormat="0" applyFill="0" applyAlignment="0" applyProtection="0"/>
    <xf numFmtId="0" fontId="23" fillId="13" borderId="11" applyNumberFormat="0" applyAlignment="0" applyProtection="0"/>
    <xf numFmtId="0" fontId="12" fillId="14" borderId="12" applyNumberFormat="0" applyFont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10">
    <xf numFmtId="0" fontId="0" fillId="0" borderId="0" xfId="0">
      <alignment horizontal="left" vertical="center" wrapText="1" indent="1"/>
    </xf>
    <xf numFmtId="0" fontId="0" fillId="0" borderId="0" xfId="0" applyFont="1" applyFill="1" applyBorder="1">
      <alignment horizontal="left" vertical="center" wrapText="1" indent="1"/>
    </xf>
    <xf numFmtId="0" fontId="0" fillId="7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44" fontId="13" fillId="0" borderId="1" xfId="13" applyNumberFormat="1" applyFont="1" applyFill="1" applyBorder="1">
      <alignment horizontal="right" vertical="center"/>
    </xf>
    <xf numFmtId="44" fontId="13" fillId="2" borderId="1" xfId="13" applyNumberFormat="1" applyFont="1" applyFill="1" applyBorder="1" applyProtection="1">
      <alignment horizontal="right" vertical="center"/>
    </xf>
    <xf numFmtId="44" fontId="0" fillId="0" borderId="0" xfId="13" applyFont="1" applyFill="1" applyBorder="1" applyProtection="1">
      <alignment horizontal="right" vertical="center"/>
    </xf>
    <xf numFmtId="0" fontId="13" fillId="37" borderId="1" xfId="0" applyFont="1" applyFill="1" applyBorder="1">
      <alignment horizontal="left" vertical="center" wrapText="1" indent="1"/>
    </xf>
    <xf numFmtId="0" fontId="25" fillId="0" borderId="0" xfId="0" applyFont="1">
      <alignment horizontal="left" vertical="center" wrapText="1" indent="1"/>
    </xf>
    <xf numFmtId="0" fontId="26" fillId="3" borderId="0" xfId="7" applyFont="1" applyBorder="1">
      <alignment vertical="center" wrapText="1"/>
    </xf>
    <xf numFmtId="167" fontId="6" fillId="3" borderId="0" xfId="16" applyFill="1" applyBorder="1" applyAlignment="1">
      <alignment vertical="center" wrapText="1"/>
    </xf>
    <xf numFmtId="0" fontId="6" fillId="3" borderId="0" xfId="7" applyBorder="1">
      <alignment vertical="center" wrapText="1"/>
    </xf>
    <xf numFmtId="0" fontId="27" fillId="0" borderId="0" xfId="0" applyFont="1">
      <alignment horizontal="left" vertical="center" wrapText="1" indent="1"/>
    </xf>
    <xf numFmtId="0" fontId="0" fillId="0" borderId="15" xfId="0" applyBorder="1">
      <alignment horizontal="left" vertical="center" wrapText="1" indent="1"/>
    </xf>
    <xf numFmtId="44" fontId="0" fillId="0" borderId="17" xfId="13" applyNumberFormat="1" applyFont="1" applyFill="1" applyBorder="1" applyProtection="1">
      <alignment horizontal="right" vertical="center"/>
    </xf>
    <xf numFmtId="0" fontId="0" fillId="0" borderId="0" xfId="0" applyFont="1">
      <alignment horizontal="left" vertical="center" wrapText="1" indent="1"/>
    </xf>
    <xf numFmtId="0" fontId="5" fillId="4" borderId="19" xfId="6" applyBorder="1" applyAlignment="1" applyProtection="1">
      <alignment horizontal="left" vertical="center" indent="2"/>
    </xf>
    <xf numFmtId="0" fontId="5" fillId="4" borderId="19" xfId="6" applyBorder="1" applyAlignment="1" applyProtection="1">
      <alignment vertical="center"/>
    </xf>
    <xf numFmtId="0" fontId="5" fillId="4" borderId="19" xfId="6" applyBorder="1" applyAlignment="1" applyProtection="1">
      <alignment vertical="top" wrapText="1"/>
    </xf>
    <xf numFmtId="0" fontId="5" fillId="0" borderId="20" xfId="6" applyFill="1" applyBorder="1" applyAlignment="1" applyProtection="1">
      <alignment vertical="top" wrapText="1"/>
    </xf>
    <xf numFmtId="0" fontId="6" fillId="0" borderId="22" xfId="7" applyFill="1" applyBorder="1" applyProtection="1">
      <alignment vertical="center" wrapText="1"/>
    </xf>
    <xf numFmtId="0" fontId="26" fillId="3" borderId="23" xfId="7" applyFont="1" applyBorder="1">
      <alignment vertical="center" wrapText="1"/>
    </xf>
    <xf numFmtId="0" fontId="0" fillId="0" borderId="23" xfId="0" applyFont="1" applyFill="1" applyBorder="1">
      <alignment horizontal="left" vertical="center" wrapText="1" indent="1"/>
    </xf>
    <xf numFmtId="0" fontId="3" fillId="0" borderId="24" xfId="0" applyFont="1" applyFill="1" applyBorder="1" applyAlignment="1" applyProtection="1">
      <alignment wrapText="1"/>
    </xf>
    <xf numFmtId="0" fontId="3" fillId="0" borderId="24" xfId="0" applyFont="1" applyFill="1" applyBorder="1" applyProtection="1">
      <alignment horizontal="left" vertical="center" wrapText="1" indent="1"/>
    </xf>
    <xf numFmtId="0" fontId="3" fillId="0" borderId="24" xfId="0" applyFont="1" applyFill="1" applyBorder="1" applyAlignment="1" applyProtection="1">
      <alignment vertical="center"/>
    </xf>
    <xf numFmtId="0" fontId="0" fillId="0" borderId="23" xfId="0" applyBorder="1">
      <alignment horizontal="left" vertical="center" wrapText="1" indent="1"/>
    </xf>
    <xf numFmtId="0" fontId="14" fillId="0" borderId="1" xfId="8" applyFill="1" applyBorder="1">
      <alignment horizontal="right" vertical="center" indent="1"/>
    </xf>
    <xf numFmtId="0" fontId="3" fillId="0" borderId="24" xfId="0" applyFont="1" applyBorder="1" applyAlignment="1" applyProtection="1">
      <alignment vertical="center"/>
    </xf>
    <xf numFmtId="0" fontId="3" fillId="0" borderId="22" xfId="0" applyFont="1" applyBorder="1" applyAlignment="1" applyProtection="1">
      <alignment vertical="center"/>
    </xf>
    <xf numFmtId="0" fontId="3" fillId="0" borderId="24" xfId="0" applyFont="1" applyFill="1" applyBorder="1" applyAlignment="1" applyProtection="1">
      <alignment horizontal="center" wrapText="1"/>
    </xf>
    <xf numFmtId="0" fontId="3" fillId="0" borderId="24" xfId="0" applyFont="1" applyFill="1" applyBorder="1" applyAlignment="1" applyProtection="1">
      <alignment horizontal="center" vertical="center" wrapText="1"/>
    </xf>
    <xf numFmtId="0" fontId="3" fillId="0" borderId="24" xfId="0" applyFont="1" applyFill="1" applyBorder="1" applyAlignment="1" applyProtection="1">
      <alignment horizontal="center" vertical="center"/>
    </xf>
    <xf numFmtId="0" fontId="0" fillId="0" borderId="26" xfId="0" applyBorder="1">
      <alignment horizontal="left" vertical="center" wrapText="1" indent="1"/>
    </xf>
    <xf numFmtId="0" fontId="0" fillId="0" borderId="27" xfId="0" applyBorder="1">
      <alignment horizontal="left" vertical="center" wrapText="1" indent="1"/>
    </xf>
    <xf numFmtId="44" fontId="13" fillId="0" borderId="29" xfId="13" applyNumberFormat="1" applyFont="1" applyFill="1" applyBorder="1">
      <alignment horizontal="right" vertical="center"/>
    </xf>
    <xf numFmtId="0" fontId="3" fillId="0" borderId="30" xfId="0" applyFont="1" applyBorder="1" applyAlignment="1" applyProtection="1">
      <alignment horizontal="center" vertical="center"/>
    </xf>
    <xf numFmtId="0" fontId="13" fillId="37" borderId="31" xfId="0" applyFont="1" applyFill="1" applyBorder="1">
      <alignment horizontal="left" vertical="center" wrapText="1" indent="1"/>
    </xf>
    <xf numFmtId="0" fontId="6" fillId="0" borderId="0" xfId="7" applyFill="1" applyBorder="1">
      <alignment vertical="center" wrapText="1"/>
    </xf>
    <xf numFmtId="0" fontId="13" fillId="37" borderId="38" xfId="0" applyFont="1" applyFill="1" applyBorder="1">
      <alignment horizontal="left" vertical="center" wrapText="1" indent="1"/>
    </xf>
    <xf numFmtId="0" fontId="13" fillId="37" borderId="39" xfId="0" applyFont="1" applyFill="1" applyBorder="1">
      <alignment horizontal="left" vertical="center" wrapText="1" indent="1"/>
    </xf>
    <xf numFmtId="44" fontId="13" fillId="37" borderId="39" xfId="13" applyFont="1" applyFill="1" applyBorder="1">
      <alignment horizontal="right" vertical="center"/>
    </xf>
    <xf numFmtId="44" fontId="13" fillId="37" borderId="1" xfId="13" applyFont="1" applyFill="1" applyBorder="1">
      <alignment horizontal="right" vertical="center"/>
    </xf>
    <xf numFmtId="44" fontId="0" fillId="0" borderId="0" xfId="13" applyFont="1" applyFill="1" applyBorder="1">
      <alignment horizontal="right" vertical="center"/>
    </xf>
    <xf numFmtId="44" fontId="13" fillId="37" borderId="43" xfId="13" applyNumberFormat="1" applyFont="1" applyFill="1" applyBorder="1" applyAlignment="1">
      <alignment horizontal="right" vertical="center"/>
    </xf>
    <xf numFmtId="0" fontId="30" fillId="0" borderId="16" xfId="3" applyFont="1" applyBorder="1" applyAlignment="1">
      <alignment horizontal="left" vertical="center" indent="1"/>
    </xf>
    <xf numFmtId="0" fontId="30" fillId="0" borderId="16" xfId="3" applyNumberFormat="1" applyFont="1" applyBorder="1" applyAlignment="1">
      <alignment horizontal="left" vertical="center" indent="1"/>
    </xf>
    <xf numFmtId="0" fontId="30" fillId="0" borderId="23" xfId="3" applyFont="1" applyFill="1" applyBorder="1">
      <alignment horizontal="left" vertical="center" indent="1"/>
    </xf>
    <xf numFmtId="0" fontId="30" fillId="0" borderId="0" xfId="3" applyFont="1" applyFill="1" applyBorder="1">
      <alignment horizontal="left" vertical="center" indent="1"/>
    </xf>
    <xf numFmtId="0" fontId="30" fillId="0" borderId="0" xfId="3" applyNumberFormat="1" applyFont="1" applyFill="1" applyBorder="1">
      <alignment horizontal="left" vertical="center" indent="1"/>
    </xf>
    <xf numFmtId="0" fontId="30" fillId="0" borderId="0" xfId="3" applyNumberFormat="1" applyFont="1" applyFill="1" applyBorder="1" applyProtection="1">
      <alignment horizontal="left" vertical="center" indent="1"/>
    </xf>
    <xf numFmtId="0" fontId="30" fillId="0" borderId="16" xfId="3" applyNumberFormat="1" applyFont="1" applyFill="1" applyBorder="1" applyProtection="1">
      <alignment horizontal="left" vertical="center" indent="1"/>
    </xf>
    <xf numFmtId="0" fontId="30" fillId="0" borderId="22" xfId="3" applyNumberFormat="1" applyFont="1" applyFill="1" applyBorder="1" applyProtection="1">
      <alignment horizontal="left" vertical="center" indent="1"/>
    </xf>
    <xf numFmtId="0" fontId="32" fillId="0" borderId="25" xfId="2" applyFont="1" applyBorder="1" applyAlignment="1" applyProtection="1">
      <alignment horizontal="left" vertical="center"/>
    </xf>
    <xf numFmtId="0" fontId="14" fillId="0" borderId="28" xfId="8" applyFill="1" applyBorder="1" applyAlignment="1">
      <alignment horizontal="center" vertical="center"/>
    </xf>
    <xf numFmtId="0" fontId="3" fillId="0" borderId="44" xfId="0" applyFont="1" applyBorder="1" applyAlignment="1" applyProtection="1">
      <alignment vertical="center"/>
    </xf>
    <xf numFmtId="0" fontId="14" fillId="0" borderId="39" xfId="8" applyFill="1" applyBorder="1">
      <alignment horizontal="right" vertical="center" indent="1"/>
    </xf>
    <xf numFmtId="44" fontId="13" fillId="0" borderId="39" xfId="13" applyNumberFormat="1" applyFont="1" applyFill="1" applyBorder="1">
      <alignment horizontal="right" vertical="center"/>
    </xf>
    <xf numFmtId="0" fontId="0" fillId="0" borderId="45" xfId="0" applyBorder="1">
      <alignment horizontal="left" vertical="center" wrapText="1" indent="1"/>
    </xf>
    <xf numFmtId="0" fontId="0" fillId="0" borderId="46" xfId="0" applyBorder="1">
      <alignment horizontal="left" vertical="center" wrapText="1" indent="1"/>
    </xf>
    <xf numFmtId="44" fontId="13" fillId="0" borderId="37" xfId="13" applyNumberFormat="1" applyFont="1" applyFill="1" applyBorder="1">
      <alignment horizontal="right" vertical="center"/>
    </xf>
    <xf numFmtId="10" fontId="13" fillId="0" borderId="37" xfId="4" applyFill="1" applyBorder="1">
      <alignment horizontal="right" vertical="center"/>
    </xf>
    <xf numFmtId="0" fontId="7" fillId="2" borderId="41" xfId="11" applyNumberFormat="1" applyFill="1" applyBorder="1" applyAlignment="1" applyProtection="1">
      <alignment horizontal="right" vertical="center" indent="1"/>
    </xf>
    <xf numFmtId="167" fontId="28" fillId="3" borderId="0" xfId="16" applyFont="1" applyFill="1" applyBorder="1" applyAlignment="1">
      <alignment vertical="center" wrapText="1"/>
    </xf>
    <xf numFmtId="0" fontId="25" fillId="0" borderId="0" xfId="0" applyFont="1" applyFill="1" applyBorder="1">
      <alignment horizontal="left" vertical="center" wrapText="1" indent="1"/>
    </xf>
    <xf numFmtId="0" fontId="3" fillId="0" borderId="47" xfId="0" applyFont="1" applyFill="1" applyBorder="1" applyAlignment="1" applyProtection="1">
      <alignment horizontal="center" vertical="center"/>
    </xf>
    <xf numFmtId="44" fontId="0" fillId="0" borderId="0" xfId="13" applyNumberFormat="1" applyFont="1" applyFill="1" applyBorder="1" applyProtection="1">
      <alignment horizontal="right" vertical="center"/>
    </xf>
    <xf numFmtId="44" fontId="0" fillId="0" borderId="0" xfId="0" applyNumberFormat="1">
      <alignment horizontal="left" vertical="center" wrapText="1" indent="1"/>
    </xf>
    <xf numFmtId="0" fontId="25" fillId="0" borderId="23" xfId="0" applyFont="1" applyFill="1" applyBorder="1">
      <alignment horizontal="left" vertical="center" wrapText="1" indent="1"/>
    </xf>
    <xf numFmtId="0" fontId="34" fillId="0" borderId="0" xfId="0" applyFont="1" applyFill="1" applyAlignment="1" applyProtection="1">
      <alignment horizontal="center" vertical="center"/>
    </xf>
    <xf numFmtId="0" fontId="0" fillId="0" borderId="0" xfId="0" applyFill="1">
      <alignment horizontal="left" vertical="center" wrapText="1" indent="1"/>
    </xf>
    <xf numFmtId="0" fontId="6" fillId="0" borderId="0" xfId="7" applyFont="1" applyFill="1" applyBorder="1">
      <alignment vertical="center" wrapText="1"/>
    </xf>
    <xf numFmtId="0" fontId="28" fillId="0" borderId="22" xfId="7" applyFont="1" applyFill="1" applyBorder="1" applyProtection="1">
      <alignment vertical="center" wrapText="1"/>
    </xf>
    <xf numFmtId="44" fontId="13" fillId="0" borderId="50" xfId="13" applyFont="1" applyFill="1" applyBorder="1">
      <alignment horizontal="right" vertical="center"/>
    </xf>
    <xf numFmtId="44" fontId="13" fillId="0" borderId="43" xfId="13" applyNumberFormat="1" applyFont="1" applyFill="1" applyBorder="1" applyAlignment="1">
      <alignment horizontal="right" vertical="center"/>
    </xf>
    <xf numFmtId="44" fontId="12" fillId="0" borderId="0" xfId="13" applyFont="1" applyFill="1" applyBorder="1" applyProtection="1">
      <alignment horizontal="right" vertical="center"/>
    </xf>
    <xf numFmtId="14" fontId="0" fillId="0" borderId="0" xfId="0" applyNumberFormat="1" applyFont="1" applyFill="1" applyBorder="1">
      <alignment horizontal="left" vertical="center" wrapText="1" indent="1"/>
    </xf>
    <xf numFmtId="0" fontId="13" fillId="0" borderId="48" xfId="0" applyFont="1" applyFill="1" applyBorder="1">
      <alignment horizontal="left" vertical="center" wrapText="1" indent="1"/>
    </xf>
    <xf numFmtId="0" fontId="13" fillId="0" borderId="49" xfId="0" applyFont="1" applyFill="1" applyBorder="1">
      <alignment horizontal="left" vertical="center" wrapText="1" indent="1"/>
    </xf>
    <xf numFmtId="44" fontId="29" fillId="0" borderId="16" xfId="13" applyFont="1" applyFill="1" applyBorder="1">
      <alignment horizontal="right" vertical="center"/>
    </xf>
    <xf numFmtId="0" fontId="15" fillId="5" borderId="23" xfId="15" applyBorder="1">
      <alignment horizontal="left" vertical="top" wrapText="1" indent="1"/>
    </xf>
    <xf numFmtId="0" fontId="15" fillId="5" borderId="0" xfId="15" applyBorder="1">
      <alignment horizontal="left" vertical="top" wrapText="1" indent="1"/>
    </xf>
    <xf numFmtId="0" fontId="15" fillId="5" borderId="4" xfId="15" applyBorder="1">
      <alignment horizontal="left" vertical="top" wrapText="1" indent="1"/>
    </xf>
    <xf numFmtId="0" fontId="6" fillId="6" borderId="23" xfId="12" applyBorder="1" applyProtection="1">
      <alignment horizontal="left" indent="1"/>
    </xf>
    <xf numFmtId="0" fontId="6" fillId="6" borderId="0" xfId="12" applyBorder="1" applyProtection="1">
      <alignment horizontal="left" indent="1"/>
    </xf>
    <xf numFmtId="0" fontId="6" fillId="6" borderId="5" xfId="12" applyBorder="1" applyProtection="1">
      <alignment horizontal="left" indent="1"/>
    </xf>
    <xf numFmtId="0" fontId="5" fillId="4" borderId="18" xfId="6" applyBorder="1" applyAlignment="1" applyProtection="1">
      <alignment horizontal="left" vertical="center" indent="2"/>
    </xf>
    <xf numFmtId="0" fontId="5" fillId="4" borderId="19" xfId="6" applyBorder="1" applyAlignment="1" applyProtection="1">
      <alignment horizontal="left" vertical="center" indent="2"/>
    </xf>
    <xf numFmtId="167" fontId="6" fillId="3" borderId="3" xfId="16" applyFill="1" applyBorder="1" applyAlignment="1">
      <alignment vertical="center" wrapText="1"/>
    </xf>
    <xf numFmtId="0" fontId="6" fillId="3" borderId="3" xfId="7" applyBorder="1">
      <alignment vertical="center" wrapText="1"/>
    </xf>
    <xf numFmtId="0" fontId="31" fillId="3" borderId="21" xfId="7" applyFont="1" applyBorder="1">
      <alignment vertical="center" wrapText="1"/>
    </xf>
    <xf numFmtId="0" fontId="31" fillId="3" borderId="7" xfId="7" applyFont="1" applyBorder="1">
      <alignment vertical="center" wrapText="1"/>
    </xf>
    <xf numFmtId="0" fontId="32" fillId="0" borderId="32" xfId="7" applyFont="1" applyFill="1" applyBorder="1" applyAlignment="1">
      <alignment horizontal="left" vertical="center" wrapText="1"/>
    </xf>
    <xf numFmtId="0" fontId="33" fillId="0" borderId="33" xfId="7" applyFont="1" applyFill="1" applyBorder="1" applyAlignment="1">
      <alignment horizontal="left" vertical="center" wrapText="1"/>
    </xf>
    <xf numFmtId="0" fontId="33" fillId="0" borderId="34" xfId="7" applyFont="1" applyFill="1" applyBorder="1" applyAlignment="1">
      <alignment horizontal="left" vertical="center" wrapText="1"/>
    </xf>
    <xf numFmtId="0" fontId="33" fillId="0" borderId="35" xfId="7" applyFont="1" applyFill="1" applyBorder="1" applyAlignment="1">
      <alignment horizontal="left" vertical="center" wrapText="1"/>
    </xf>
    <xf numFmtId="0" fontId="33" fillId="0" borderId="13" xfId="7" applyFont="1" applyFill="1" applyBorder="1" applyAlignment="1">
      <alignment horizontal="left" vertical="center" wrapText="1"/>
    </xf>
    <xf numFmtId="0" fontId="33" fillId="0" borderId="36" xfId="7" applyFont="1" applyFill="1" applyBorder="1" applyAlignment="1">
      <alignment horizontal="left" vertical="center" wrapText="1"/>
    </xf>
    <xf numFmtId="0" fontId="31" fillId="0" borderId="40" xfId="7" applyFont="1" applyFill="1" applyBorder="1" applyAlignment="1">
      <alignment horizontal="left" vertical="center" wrapText="1"/>
    </xf>
    <xf numFmtId="0" fontId="31" fillId="0" borderId="14" xfId="7" applyFont="1" applyFill="1" applyBorder="1" applyAlignment="1">
      <alignment horizontal="left" vertical="center" wrapText="1"/>
    </xf>
    <xf numFmtId="0" fontId="14" fillId="0" borderId="16" xfId="8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2" fillId="0" borderId="23" xfId="2" applyFont="1" applyBorder="1" applyAlignment="1" applyProtection="1">
      <alignment horizontal="left" vertical="center"/>
    </xf>
    <xf numFmtId="0" fontId="32" fillId="0" borderId="0" xfId="2" applyFont="1" applyBorder="1" applyAlignment="1" applyProtection="1">
      <alignment horizontal="left" vertical="center"/>
    </xf>
    <xf numFmtId="0" fontId="32" fillId="0" borderId="22" xfId="2" applyFont="1" applyBorder="1" applyAlignment="1" applyProtection="1">
      <alignment horizontal="left" vertical="center"/>
    </xf>
    <xf numFmtId="0" fontId="14" fillId="0" borderId="42" xfId="8" applyFill="1" applyBorder="1" applyAlignment="1">
      <alignment horizontal="center" vertical="center"/>
    </xf>
    <xf numFmtId="0" fontId="14" fillId="0" borderId="0" xfId="8" applyFill="1" applyBorder="1" applyAlignment="1">
      <alignment horizontal="center" vertical="center"/>
    </xf>
    <xf numFmtId="44" fontId="13" fillId="0" borderId="42" xfId="13" applyNumberFormat="1" applyFont="1" applyFill="1" applyBorder="1" applyAlignment="1">
      <alignment horizontal="center" vertical="center"/>
    </xf>
    <xf numFmtId="44" fontId="13" fillId="0" borderId="0" xfId="13" applyNumberFormat="1" applyFont="1" applyFill="1" applyBorder="1" applyAlignment="1">
      <alignment horizontal="center" vertical="center"/>
    </xf>
  </cellXfs>
  <cellStyles count="52">
    <cellStyle name="20% - Ênfase1" xfId="15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5" builtinId="46" customBuiltin="1"/>
    <cellStyle name="20% - Ênfase6" xfId="49" builtinId="50" customBuiltin="1"/>
    <cellStyle name="40% - Ênfase1" xfId="3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6" builtinId="47" customBuiltin="1"/>
    <cellStyle name="40% - Ênfase6" xfId="50" builtinId="51" customBuiltin="1"/>
    <cellStyle name="60% - Ênfase1" xfId="7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7" builtinId="48" customBuiltin="1"/>
    <cellStyle name="60% - Ênfase6" xfId="51" builtinId="52" customBuiltin="1"/>
    <cellStyle name="Bom" xfId="21" builtinId="26" customBuiltin="1"/>
    <cellStyle name="Cálculo" xfId="26" builtinId="22" customBuiltin="1"/>
    <cellStyle name="Célula de Verificação" xfId="28" builtinId="23" customBuiltin="1"/>
    <cellStyle name="Célula Vinculada" xfId="27" builtinId="24" customBuiltin="1"/>
    <cellStyle name="Data" xfId="18"/>
    <cellStyle name="Ênfase1" xfId="30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4" builtinId="45" customBuiltin="1"/>
    <cellStyle name="Ênfase6" xfId="48" builtinId="49" customBuiltin="1"/>
    <cellStyle name="Entrada" xfId="24" builtinId="20" customBuiltin="1"/>
    <cellStyle name="Hiperlink" xfId="1" builtinId="8" customBuiltin="1"/>
    <cellStyle name="Hiperlink Visitado" xfId="5" builtinId="9" customBuiltin="1"/>
    <cellStyle name="Incorreto" xfId="22" builtinId="27" customBuiltin="1"/>
    <cellStyle name="Moeda" xfId="13" builtinId="4" customBuiltin="1"/>
    <cellStyle name="Moeda [0]" xfId="14" builtinId="7" customBuiltin="1"/>
    <cellStyle name="Neutra" xfId="23" builtinId="28" customBuiltin="1"/>
    <cellStyle name="Normal" xfId="0" builtinId="0" customBuiltin="1"/>
    <cellStyle name="Nota" xfId="29" builtinId="10" customBuiltin="1"/>
    <cellStyle name="Porcentagem" xfId="4" builtinId="5" customBuiltin="1"/>
    <cellStyle name="Quantidade" xfId="17"/>
    <cellStyle name="Saída" xfId="25" builtinId="21" customBuiltin="1"/>
    <cellStyle name="Separador de milhares [0]" xfId="20" builtinId="6" customBuiltin="1"/>
    <cellStyle name="Telefone" xfId="16"/>
    <cellStyle name="Texto de Aviso" xfId="9" builtinId="11" customBuiltin="1"/>
    <cellStyle name="Texto Explicativo" xfId="10" builtinId="53" customBuiltin="1"/>
    <cellStyle name="Título" xfId="6" builtinId="15" customBuiltin="1"/>
    <cellStyle name="Título 1" xfId="2" builtinId="16" customBuiltin="1"/>
    <cellStyle name="Título 2" xfId="3" builtinId="17" customBuiltin="1"/>
    <cellStyle name="Título 3" xfId="8" builtinId="18" customBuiltin="1"/>
    <cellStyle name="Título 4" xfId="12" builtinId="19" customBuiltin="1"/>
    <cellStyle name="Total" xfId="11" builtinId="25" customBuiltin="1"/>
    <cellStyle name="Vírgula" xfId="19" builtinId="3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61851863155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numFmt numFmtId="34" formatCode="_-&quot;R$&quot;\ * #,##0.00_-;\-&quot;R$&quot;\ * #,##0.00_-;_-&quot;R$&quot;\ * &quot;-&quot;??_-;_-@_-"/>
    </dxf>
    <dxf>
      <fill>
        <patternFill patternType="none">
          <fgColor indexed="64"/>
          <bgColor indexed="65"/>
        </patternFill>
      </fill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  <protection locked="1" hidden="0"/>
    </dxf>
    <dxf>
      <numFmt numFmtId="34" formatCode="_-&quot;R$&quot;\ * #,##0.00_-;\-&quot;R$&quot;\ * #,##0.00_-;_-&quot;R$&quot;\ * &quot;-&quot;??_-;_-@_-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34" formatCode="_-&quot;R$&quot;\ * #,##0.00_-;\-&quot;R$&quot;\ * #,##0.00_-;_-&quot;R$&quot;\ * &quot;-&quot;??_-;_-@_-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numFmt numFmtId="0" formatCode="General"/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border diagonalUp="0" diagonalDown="0">
        <left/>
        <right/>
        <top style="thick">
          <color auto="1"/>
        </top>
        <bottom style="thick">
          <color auto="1"/>
        </bottom>
        <vertical/>
        <horizontal style="thick">
          <color auto="1"/>
        </horizontal>
      </border>
    </dxf>
    <dxf>
      <font>
        <b/>
      </font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PivotStyle="PivotStyleLight16">
    <tableStyle name="Fatura" pivot="0" count="6">
      <tableStyleElement type="wholeTable" dxfId="33"/>
      <tableStyleElement type="headerRow" dxfId="32"/>
      <tableStyleElement type="totalRow" dxfId="31"/>
      <tableStyleElement type="lastColumn" dxfId="30"/>
      <tableStyleElement type="firstRowStripe" dxfId="29"/>
      <tableStyleElement type="secondRowStripe" dxfId="2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SimpleInvoice" displayName="SimpleInvoice" ref="B26:H34" totalsRowShown="0" headerRowDxfId="19">
  <autoFilter ref="B26:H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Nome da Pessoa " dataDxfId="18"/>
    <tableColumn id="2" name="Quantidade" dataDxfId="17"/>
    <tableColumn id="7" name="Custo" dataDxfId="16">
      <calculatedColumnFormula>SimpleInvoice[[#This Row],[Quantidade]]*10</calculatedColumnFormula>
    </tableColumn>
    <tableColumn id="8" name="Preço unitário" dataDxfId="15"/>
    <tableColumn id="10" name="Desconto" dataDxfId="14"/>
    <tableColumn id="11" name="Lucro" dataDxfId="13">
      <calculatedColumnFormula>IFERROR((E27*SimpleInvoice[[#This Row],[Quantidade]])-(D27+F27),"")</calculatedColumnFormula>
    </tableColumn>
    <tableColumn id="5" name="Obs:" dataDxfId="12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ables/table2.xml><?xml version="1.0" encoding="utf-8"?>
<table xmlns="http://schemas.openxmlformats.org/spreadsheetml/2006/main" id="2" name="SimpleInvoice3" displayName="SimpleInvoice3" ref="B43:J71" totalsRowShown="0" headerRowDxfId="11">
  <autoFilter ref="B43:J71"/>
  <tableColumns count="9">
    <tableColumn id="1" name="Nome da Pessoa "/>
    <tableColumn id="3" name="Data" dataDxfId="10"/>
    <tableColumn id="2" name="Quantidade"/>
    <tableColumn id="7" name="Custo" dataDxfId="9" dataCellStyle="Moeda">
      <calculatedColumnFormula>SimpleInvoice3[[#This Row],[Quantidade]]*8</calculatedColumnFormula>
    </tableColumn>
    <tableColumn id="8" name="Preço unitário"/>
    <tableColumn id="4" name="Despesa" dataDxfId="8" dataCellStyle="Moeda"/>
    <tableColumn id="10" name="Desconto" dataDxfId="7"/>
    <tableColumn id="11" name="Lucro" dataDxfId="6">
      <calculatedColumnFormula>IFERROR((F44*SimpleInvoice3[[#This Row],[Quantidade]])-(E44+G44+H44),"")</calculatedColumnFormula>
    </tableColumn>
    <tableColumn id="5" name="Obs:" dataDxfId="5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ables/table3.xml><?xml version="1.0" encoding="utf-8"?>
<table xmlns="http://schemas.openxmlformats.org/spreadsheetml/2006/main" id="3" name="SimpleInvoice4" displayName="SimpleInvoice4" ref="B13:H21" totalsRowShown="0" headerRowDxfId="4">
  <autoFilter ref="B13:H21"/>
  <tableColumns count="7">
    <tableColumn id="1" name="Nome da Pessoa "/>
    <tableColumn id="2" name="Quantidade"/>
    <tableColumn id="7" name="Custo" dataDxfId="3" dataCellStyle="Moeda">
      <calculatedColumnFormula>SimpleInvoice4[[#This Row],[Quantidade]]*8</calculatedColumnFormula>
    </tableColumn>
    <tableColumn id="8" name="Preço unitário"/>
    <tableColumn id="10" name="Desconto" dataDxfId="2"/>
    <tableColumn id="11" name="Lucro" dataDxfId="1">
      <calculatedColumnFormula>IFERROR((E14*SimpleInvoice4[[#This Row],[Quantidade]])-(D14+F14),"")</calculatedColumnFormula>
    </tableColumn>
    <tableColumn id="5" name="Obs:" dataDxfId="0"/>
  </tableColumns>
  <tableStyleInfo name="Fatura" showFirstColumn="0" showLastColumn="0" showRowStripes="1" showColumnStripes="0"/>
  <extLst>
    <ext xmlns:x14="http://schemas.microsoft.com/office/spreadsheetml/2009/9/main" uri="{504A1905-F514-4f6f-8877-14C23A59335A}">
      <x14:table altTextSummary="Lista de faturas com número, descrição, quantidade, preço unitário, desconto e preço do item.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A1:Q72"/>
  <sheetViews>
    <sheetView showGridLines="0" tabSelected="1" topLeftCell="A21" zoomScaleNormal="100" workbookViewId="0">
      <selection activeCell="D48" sqref="D48"/>
    </sheetView>
  </sheetViews>
  <sheetFormatPr defaultColWidth="9" defaultRowHeight="33.950000000000003" customHeight="1" x14ac:dyDescent="0.25"/>
  <cols>
    <col min="1" max="1" width="2.7109375" customWidth="1"/>
    <col min="2" max="2" width="25.5703125" bestFit="1" customWidth="1"/>
    <col min="3" max="3" width="15.140625" customWidth="1"/>
    <col min="4" max="4" width="19.7109375" customWidth="1"/>
    <col min="5" max="5" width="18" customWidth="1"/>
    <col min="6" max="6" width="23.28515625" customWidth="1"/>
    <col min="7" max="7" width="13.140625" customWidth="1"/>
    <col min="8" max="8" width="13.28515625" customWidth="1"/>
    <col min="9" max="9" width="16" customWidth="1"/>
  </cols>
  <sheetData>
    <row r="1" spans="1:10" ht="57.95" customHeight="1" thickBot="1" x14ac:dyDescent="0.3">
      <c r="A1" s="2"/>
      <c r="B1" s="87" t="s">
        <v>21</v>
      </c>
      <c r="C1" s="88"/>
      <c r="D1" s="17"/>
      <c r="E1" s="17"/>
      <c r="F1" s="18"/>
      <c r="G1" s="19"/>
      <c r="H1" s="20"/>
    </row>
    <row r="2" spans="1:10" ht="30" customHeight="1" thickTop="1" x14ac:dyDescent="0.25">
      <c r="B2" s="91" t="s">
        <v>11</v>
      </c>
      <c r="C2" s="92"/>
      <c r="D2" s="89"/>
      <c r="E2" s="89"/>
      <c r="F2" s="90"/>
      <c r="G2" s="90"/>
      <c r="H2" s="21"/>
    </row>
    <row r="3" spans="1:10" ht="30" customHeight="1" x14ac:dyDescent="0.25">
      <c r="B3" s="22"/>
      <c r="C3" s="10"/>
      <c r="D3" s="11"/>
      <c r="E3" s="64"/>
      <c r="F3" s="12"/>
      <c r="G3" s="12"/>
      <c r="H3" s="21"/>
    </row>
    <row r="4" spans="1:10" ht="30" customHeight="1" x14ac:dyDescent="0.25">
      <c r="B4" s="99" t="s">
        <v>15</v>
      </c>
      <c r="C4" s="100"/>
      <c r="D4" s="100"/>
      <c r="E4" s="100"/>
      <c r="F4" s="39"/>
      <c r="G4" s="39"/>
      <c r="H4" s="21"/>
    </row>
    <row r="5" spans="1:10" ht="29.25" customHeight="1" x14ac:dyDescent="0.25">
      <c r="B5" s="46" t="s">
        <v>16</v>
      </c>
      <c r="C5" s="46" t="s">
        <v>9</v>
      </c>
      <c r="D5" s="47" t="s">
        <v>8</v>
      </c>
      <c r="E5" s="47" t="s">
        <v>1</v>
      </c>
      <c r="F5" s="47" t="s">
        <v>17</v>
      </c>
      <c r="G5" s="39"/>
      <c r="H5" s="73"/>
    </row>
    <row r="6" spans="1:10" ht="15" x14ac:dyDescent="0.25">
      <c r="B6" s="40" t="s">
        <v>28</v>
      </c>
      <c r="C6" s="41">
        <v>176</v>
      </c>
      <c r="D6" s="42"/>
      <c r="E6" s="45">
        <v>8</v>
      </c>
      <c r="F6" s="80">
        <f>SUM(D6:D8)</f>
        <v>1344</v>
      </c>
      <c r="G6" s="72"/>
      <c r="H6" s="21"/>
    </row>
    <row r="7" spans="1:10" s="71" customFormat="1" ht="15" x14ac:dyDescent="0.25">
      <c r="B7" s="78" t="s">
        <v>30</v>
      </c>
      <c r="C7" s="79">
        <f>C6-D72</f>
        <v>168</v>
      </c>
      <c r="D7" s="74">
        <f>C7*E7</f>
        <v>1344</v>
      </c>
      <c r="E7" s="75">
        <v>8</v>
      </c>
      <c r="F7" s="80"/>
      <c r="G7" s="39"/>
      <c r="H7" s="21"/>
    </row>
    <row r="8" spans="1:10" ht="30" customHeight="1" x14ac:dyDescent="0.25">
      <c r="B8" s="38" t="s">
        <v>20</v>
      </c>
      <c r="C8" s="8"/>
      <c r="D8" s="43"/>
      <c r="E8" s="45"/>
      <c r="F8" s="80"/>
      <c r="G8" s="39"/>
      <c r="H8" s="21"/>
    </row>
    <row r="9" spans="1:10" ht="30" customHeight="1" x14ac:dyDescent="0.25">
      <c r="F9" s="39"/>
      <c r="G9" s="39"/>
      <c r="H9" s="21"/>
    </row>
    <row r="10" spans="1:10" ht="15" x14ac:dyDescent="0.25">
      <c r="F10" s="39"/>
      <c r="G10" s="39"/>
      <c r="H10" s="21"/>
    </row>
    <row r="11" spans="1:10" ht="15" customHeight="1" x14ac:dyDescent="0.25">
      <c r="B11" s="93" t="s">
        <v>19</v>
      </c>
      <c r="C11" s="94"/>
      <c r="D11" s="94"/>
      <c r="E11" s="94"/>
      <c r="F11" s="94"/>
      <c r="G11" s="95"/>
      <c r="H11" s="21"/>
    </row>
    <row r="12" spans="1:10" ht="15" customHeight="1" x14ac:dyDescent="0.25">
      <c r="B12" s="96"/>
      <c r="C12" s="97"/>
      <c r="D12" s="97"/>
      <c r="E12" s="97"/>
      <c r="F12" s="97"/>
      <c r="G12" s="98"/>
      <c r="H12" s="21"/>
    </row>
    <row r="13" spans="1:10" ht="18.75" x14ac:dyDescent="0.25">
      <c r="B13" s="48" t="s">
        <v>7</v>
      </c>
      <c r="C13" s="49" t="s">
        <v>9</v>
      </c>
      <c r="D13" s="50" t="s">
        <v>8</v>
      </c>
      <c r="E13" s="51" t="s">
        <v>1</v>
      </c>
      <c r="F13" s="51" t="s">
        <v>2</v>
      </c>
      <c r="G13" s="52" t="s">
        <v>10</v>
      </c>
      <c r="H13" s="53" t="s">
        <v>13</v>
      </c>
      <c r="J13" s="13"/>
    </row>
    <row r="14" spans="1:10" ht="17.25" customHeight="1" x14ac:dyDescent="0.2">
      <c r="B14" s="23" t="s">
        <v>22</v>
      </c>
      <c r="C14" s="1">
        <v>4</v>
      </c>
      <c r="D14" s="44">
        <f>SimpleInvoice4[[#This Row],[Quantidade]]*8</f>
        <v>32</v>
      </c>
      <c r="E14" s="7">
        <v>14</v>
      </c>
      <c r="F14" s="7"/>
      <c r="G14" s="7">
        <f>IFERROR((E14*SimpleInvoice4[[#This Row],[Quantidade]])-(D14+F14),"")</f>
        <v>24</v>
      </c>
      <c r="H14" s="24"/>
    </row>
    <row r="15" spans="1:10" ht="17.25" customHeight="1" x14ac:dyDescent="0.25">
      <c r="B15" s="23"/>
      <c r="C15" s="1"/>
      <c r="D15" s="44">
        <f>SimpleInvoice4[[#This Row],[Quantidade]]*8</f>
        <v>0</v>
      </c>
      <c r="E15" s="7">
        <v>14</v>
      </c>
      <c r="F15" s="7"/>
      <c r="G15" s="7">
        <f>IFERROR((E15*SimpleInvoice4[[#This Row],[Quantidade]])-(D15+F15),"")</f>
        <v>0</v>
      </c>
      <c r="H15" s="25"/>
    </row>
    <row r="16" spans="1:10" ht="17.25" customHeight="1" x14ac:dyDescent="0.25">
      <c r="B16" s="23"/>
      <c r="C16" s="1"/>
      <c r="D16" s="44">
        <f>SimpleInvoice4[[#This Row],[Quantidade]]*8</f>
        <v>0</v>
      </c>
      <c r="E16" s="7">
        <v>14</v>
      </c>
      <c r="F16" s="7"/>
      <c r="G16" s="7">
        <f>IFERROR((E16*SimpleInvoice4[[#This Row],[Quantidade]])-(D16+F16),"")</f>
        <v>0</v>
      </c>
      <c r="H16" s="26"/>
    </row>
    <row r="17" spans="2:12" ht="17.25" customHeight="1" x14ac:dyDescent="0.25">
      <c r="B17" s="69"/>
      <c r="C17" s="1"/>
      <c r="D17" s="44">
        <f>SimpleInvoice4[[#This Row],[Quantidade]]*8</f>
        <v>0</v>
      </c>
      <c r="E17" s="7">
        <v>14</v>
      </c>
      <c r="F17" s="7"/>
      <c r="G17" s="15">
        <f>IFERROR((E17*SimpleInvoice4[[#This Row],[Quantidade]])-(D17+F17),"")</f>
        <v>0</v>
      </c>
      <c r="H17" s="26"/>
    </row>
    <row r="18" spans="2:12" ht="17.25" customHeight="1" x14ac:dyDescent="0.25">
      <c r="B18" s="23"/>
      <c r="C18" s="1"/>
      <c r="D18" s="44">
        <f>SimpleInvoice4[[#This Row],[Quantidade]]*8</f>
        <v>0</v>
      </c>
      <c r="E18" s="7">
        <v>14</v>
      </c>
      <c r="F18" s="7"/>
      <c r="G18" s="15">
        <f>IFERROR((E18*SimpleInvoice4[[#This Row],[Quantidade]])-(D18+F18),"")</f>
        <v>0</v>
      </c>
      <c r="H18" s="26"/>
    </row>
    <row r="19" spans="2:12" ht="17.25" customHeight="1" x14ac:dyDescent="0.25">
      <c r="B19" s="23"/>
      <c r="C19" s="1"/>
      <c r="D19" s="44">
        <f>SimpleInvoice4[[#This Row],[Quantidade]]*8</f>
        <v>0</v>
      </c>
      <c r="E19" s="7">
        <v>14</v>
      </c>
      <c r="F19" s="7"/>
      <c r="G19" s="15">
        <f>IFERROR((E19*SimpleInvoice4[[#This Row],[Quantidade]])-(D19+F19),"")</f>
        <v>0</v>
      </c>
      <c r="H19" s="26"/>
    </row>
    <row r="20" spans="2:12" ht="15" x14ac:dyDescent="0.25">
      <c r="B20" s="23"/>
      <c r="C20" s="1"/>
      <c r="D20" s="44">
        <f>SimpleInvoice4[[#This Row],[Quantidade]]*8</f>
        <v>0</v>
      </c>
      <c r="E20" s="7">
        <v>14</v>
      </c>
      <c r="F20" s="7"/>
      <c r="G20" s="7">
        <f>IFERROR((E20*SimpleInvoice4[[#This Row],[Quantidade]])-(D20+F20),"")</f>
        <v>0</v>
      </c>
      <c r="H20" s="26"/>
    </row>
    <row r="21" spans="2:12" ht="15" x14ac:dyDescent="0.25">
      <c r="B21" s="23"/>
      <c r="C21" s="1"/>
      <c r="D21" s="44">
        <f>SimpleInvoice4[[#This Row],[Quantidade]]*8</f>
        <v>0</v>
      </c>
      <c r="E21" s="7">
        <v>14</v>
      </c>
      <c r="F21" s="7"/>
      <c r="G21" s="7">
        <f>IFERROR((E21*SimpleInvoice4[[#This Row],[Quantidade]])-(D21+F21),"")</f>
        <v>0</v>
      </c>
      <c r="H21" s="26"/>
    </row>
    <row r="22" spans="2:12" ht="15" x14ac:dyDescent="0.25">
      <c r="B22" s="27"/>
      <c r="C22" s="4"/>
      <c r="D22" s="4"/>
      <c r="E22" s="4"/>
      <c r="F22" s="106" t="s">
        <v>20</v>
      </c>
      <c r="G22" s="108">
        <f>SUM(SimpleInvoice4[Lucro])</f>
        <v>24</v>
      </c>
      <c r="H22" s="29"/>
    </row>
    <row r="23" spans="2:12" ht="15" x14ac:dyDescent="0.25">
      <c r="B23" s="27"/>
      <c r="C23" s="4"/>
      <c r="D23" s="4"/>
      <c r="E23" s="4"/>
      <c r="F23" s="107"/>
      <c r="G23" s="109"/>
      <c r="H23" s="30"/>
    </row>
    <row r="24" spans="2:12" ht="15" x14ac:dyDescent="0.25">
      <c r="B24" s="103" t="s">
        <v>12</v>
      </c>
      <c r="C24" s="104"/>
      <c r="D24" s="104"/>
      <c r="E24" s="104"/>
      <c r="F24" s="104"/>
      <c r="G24" s="104"/>
      <c r="H24" s="105"/>
    </row>
    <row r="25" spans="2:12" ht="24" customHeight="1" x14ac:dyDescent="0.25">
      <c r="B25" s="103"/>
      <c r="C25" s="104"/>
      <c r="D25" s="104"/>
      <c r="E25" s="104"/>
      <c r="F25" s="104"/>
      <c r="G25" s="104"/>
      <c r="H25" s="105"/>
    </row>
    <row r="26" spans="2:12" ht="20.100000000000001" customHeight="1" x14ac:dyDescent="0.25">
      <c r="B26" s="48" t="s">
        <v>7</v>
      </c>
      <c r="C26" s="49" t="s">
        <v>9</v>
      </c>
      <c r="D26" s="50" t="s">
        <v>8</v>
      </c>
      <c r="E26" s="51" t="s">
        <v>1</v>
      </c>
      <c r="F26" s="51" t="s">
        <v>2</v>
      </c>
      <c r="G26" s="52" t="s">
        <v>10</v>
      </c>
      <c r="H26" s="53" t="s">
        <v>13</v>
      </c>
    </row>
    <row r="27" spans="2:12" ht="20.100000000000001" customHeight="1" x14ac:dyDescent="0.2">
      <c r="B27" s="23"/>
      <c r="C27" s="1"/>
      <c r="D27" s="44">
        <f>SimpleInvoice[[#This Row],[Quantidade]]*10</f>
        <v>0</v>
      </c>
      <c r="E27" s="7">
        <v>10</v>
      </c>
      <c r="F27" s="7"/>
      <c r="G27" s="7">
        <f>IFERROR((E27*SimpleInvoice[[#This Row],[Quantidade]])-(D27+F27),"")</f>
        <v>0</v>
      </c>
      <c r="H27" s="24"/>
    </row>
    <row r="28" spans="2:12" ht="15" x14ac:dyDescent="0.25">
      <c r="B28" s="23"/>
      <c r="C28" s="1"/>
      <c r="D28" s="44">
        <f>SimpleInvoice[[#This Row],[Quantidade]]*10</f>
        <v>0</v>
      </c>
      <c r="E28" s="7">
        <v>14</v>
      </c>
      <c r="F28" s="7"/>
      <c r="G28" s="7">
        <f>IFERROR((E28*SimpleInvoice[[#This Row],[Quantidade]])-(D28+F28),"")</f>
        <v>0</v>
      </c>
      <c r="H28" s="25"/>
    </row>
    <row r="29" spans="2:12" ht="15" x14ac:dyDescent="0.25">
      <c r="B29" s="23"/>
      <c r="C29" s="1"/>
      <c r="D29" s="44">
        <f>SimpleInvoice[[#This Row],[Quantidade]]*10</f>
        <v>0</v>
      </c>
      <c r="E29" s="7">
        <v>13</v>
      </c>
      <c r="F29" s="7"/>
      <c r="G29" s="7">
        <f>IFERROR((E29*SimpleInvoice[[#This Row],[Quantidade]])-(D29+F29),"")</f>
        <v>0</v>
      </c>
      <c r="H29" s="25"/>
      <c r="L29" s="16"/>
    </row>
    <row r="30" spans="2:12" ht="15" x14ac:dyDescent="0.25">
      <c r="B30" s="23"/>
      <c r="C30" s="1"/>
      <c r="D30" s="44">
        <f>SimpleInvoice[[#This Row],[Quantidade]]*10</f>
        <v>0</v>
      </c>
      <c r="E30" s="7">
        <v>12</v>
      </c>
      <c r="F30" s="7"/>
      <c r="G30" s="15">
        <f>IFERROR((E30*SimpleInvoice[[#This Row],[Quantidade]])-(D30+F30),"")</f>
        <v>0</v>
      </c>
      <c r="H30" s="25"/>
    </row>
    <row r="31" spans="2:12" ht="15" x14ac:dyDescent="0.25">
      <c r="B31" s="23"/>
      <c r="C31" s="1"/>
      <c r="D31" s="44">
        <f>SimpleInvoice[[#This Row],[Quantidade]]*10</f>
        <v>0</v>
      </c>
      <c r="E31" s="7">
        <v>13</v>
      </c>
      <c r="F31" s="7"/>
      <c r="G31" s="15">
        <f>IFERROR((E31*SimpleInvoice[[#This Row],[Quantidade]])-(D31+F31),"")</f>
        <v>0</v>
      </c>
      <c r="H31" s="25"/>
    </row>
    <row r="32" spans="2:12" ht="15" x14ac:dyDescent="0.25">
      <c r="B32" s="23"/>
      <c r="C32" s="1"/>
      <c r="D32" s="44">
        <f>SimpleInvoice[[#This Row],[Quantidade]]*10</f>
        <v>0</v>
      </c>
      <c r="E32" s="7">
        <v>14</v>
      </c>
      <c r="F32" s="7"/>
      <c r="G32" s="15">
        <f>IFERROR((E32*SimpleInvoice[[#This Row],[Quantidade]])-(D32+F32),"")</f>
        <v>0</v>
      </c>
      <c r="H32" s="26"/>
    </row>
    <row r="33" spans="2:14" ht="15" x14ac:dyDescent="0.25">
      <c r="B33" s="23"/>
      <c r="C33" s="1"/>
      <c r="D33" s="44">
        <f>SimpleInvoice[[#This Row],[Quantidade]]*10</f>
        <v>0</v>
      </c>
      <c r="E33" s="7">
        <v>14</v>
      </c>
      <c r="F33" s="7"/>
      <c r="G33" s="7">
        <f>IFERROR((E33*SimpleInvoice[[#This Row],[Quantidade]])-(D33+F33),"")</f>
        <v>0</v>
      </c>
      <c r="H33" s="26"/>
      <c r="N33" s="9"/>
    </row>
    <row r="34" spans="2:14" ht="15" x14ac:dyDescent="0.25">
      <c r="B34" s="23"/>
      <c r="C34" s="1"/>
      <c r="D34" s="44">
        <f>SimpleInvoice[[#This Row],[Quantidade]]*10</f>
        <v>0</v>
      </c>
      <c r="E34" s="7">
        <v>14</v>
      </c>
      <c r="F34" s="7"/>
      <c r="G34" s="7">
        <f>IFERROR((E34*SimpleInvoice[[#This Row],[Quantidade]])-(D34+F34),"")</f>
        <v>0</v>
      </c>
      <c r="H34" s="26"/>
    </row>
    <row r="35" spans="2:14" ht="33.950000000000003" customHeight="1" x14ac:dyDescent="0.25">
      <c r="B35" s="102"/>
      <c r="C35" s="102"/>
      <c r="D35" s="102"/>
      <c r="E35" s="102"/>
      <c r="F35" s="101" t="s">
        <v>20</v>
      </c>
      <c r="G35" s="61">
        <f>SUM(SimpleInvoice[Lucro])</f>
        <v>0</v>
      </c>
      <c r="H35" s="56"/>
    </row>
    <row r="36" spans="2:14" ht="33.950000000000003" hidden="1" customHeight="1" x14ac:dyDescent="0.25">
      <c r="B36" s="59"/>
      <c r="C36" s="59"/>
      <c r="D36" s="59"/>
      <c r="E36" s="60"/>
      <c r="F36" s="101"/>
      <c r="G36" s="62"/>
      <c r="H36" s="30"/>
    </row>
    <row r="37" spans="2:14" ht="33.950000000000003" hidden="1" customHeight="1" x14ac:dyDescent="0.25">
      <c r="B37" s="27"/>
      <c r="C37" s="4"/>
      <c r="D37" s="4"/>
      <c r="E37" s="4"/>
      <c r="F37" s="57" t="s">
        <v>3</v>
      </c>
      <c r="G37" s="58">
        <f>IFERROR(G35*G36,"")</f>
        <v>0</v>
      </c>
      <c r="H37" s="30"/>
    </row>
    <row r="38" spans="2:14" ht="33.950000000000003" hidden="1" customHeight="1" x14ac:dyDescent="0.25">
      <c r="B38" s="27"/>
      <c r="C38" s="4"/>
      <c r="D38" s="4"/>
      <c r="E38" s="4"/>
      <c r="F38" s="28" t="s">
        <v>4</v>
      </c>
      <c r="G38" s="5"/>
      <c r="H38" s="30"/>
    </row>
    <row r="39" spans="2:14" ht="33.950000000000003" hidden="1" customHeight="1" x14ac:dyDescent="0.25">
      <c r="B39" s="84" t="str">
        <f>"Colocar todos os cheques nominais à ordem de "&amp;Nome_da_Empresa&amp;"."</f>
        <v>Colocar todos os cheques nominais à ordem de Ingressos Grupo Cine.</v>
      </c>
      <c r="C39" s="85"/>
      <c r="D39" s="85"/>
      <c r="E39" s="86"/>
      <c r="F39" s="28" t="s">
        <v>5</v>
      </c>
      <c r="G39" s="5"/>
      <c r="H39" s="30"/>
    </row>
    <row r="40" spans="2:14" ht="33.950000000000003" hidden="1" customHeight="1" x14ac:dyDescent="0.25">
      <c r="B40" s="81" t="s">
        <v>0</v>
      </c>
      <c r="C40" s="82"/>
      <c r="D40" s="82"/>
      <c r="E40" s="83"/>
      <c r="F40" s="63" t="s">
        <v>6</v>
      </c>
      <c r="G40" s="6">
        <f>IFERROR((G35+G37+G38)-G39,"")</f>
        <v>0</v>
      </c>
      <c r="H40" s="30"/>
    </row>
    <row r="41" spans="2:14" ht="33.950000000000003" customHeight="1" x14ac:dyDescent="0.25">
      <c r="B41" s="27"/>
      <c r="C41" s="4"/>
      <c r="D41" s="4"/>
      <c r="E41" s="4"/>
      <c r="F41" s="14"/>
      <c r="G41" s="4"/>
      <c r="H41" s="30"/>
      <c r="K41" s="9"/>
    </row>
    <row r="42" spans="2:14" ht="18" x14ac:dyDescent="0.25">
      <c r="B42" s="54" t="s">
        <v>18</v>
      </c>
      <c r="C42" s="3"/>
      <c r="D42" s="3"/>
      <c r="E42" s="3"/>
      <c r="F42" s="3"/>
      <c r="G42" s="3"/>
      <c r="H42" s="30"/>
    </row>
    <row r="43" spans="2:14" ht="18.75" x14ac:dyDescent="0.25">
      <c r="B43" s="48" t="s">
        <v>7</v>
      </c>
      <c r="C43" s="49" t="s">
        <v>25</v>
      </c>
      <c r="D43" s="49" t="s">
        <v>9</v>
      </c>
      <c r="E43" s="50" t="s">
        <v>8</v>
      </c>
      <c r="F43" s="51" t="s">
        <v>1</v>
      </c>
      <c r="G43" s="51" t="s">
        <v>26</v>
      </c>
      <c r="H43" s="51" t="s">
        <v>2</v>
      </c>
      <c r="I43" s="52" t="s">
        <v>10</v>
      </c>
      <c r="J43" s="53" t="s">
        <v>13</v>
      </c>
    </row>
    <row r="44" spans="2:14" ht="15" x14ac:dyDescent="0.2">
      <c r="B44" s="23" t="s">
        <v>24</v>
      </c>
      <c r="C44" s="77">
        <v>44887</v>
      </c>
      <c r="D44" s="1">
        <v>2</v>
      </c>
      <c r="E44" s="44">
        <f>SimpleInvoice3[[#This Row],[Quantidade]]*8</f>
        <v>16</v>
      </c>
      <c r="F44" s="7">
        <v>14</v>
      </c>
      <c r="G44" s="7"/>
      <c r="H44" s="7"/>
      <c r="I44" s="7">
        <f>IFERROR((F44*SimpleInvoice3[[#This Row],[Quantidade]])-(E44+G44+H44),"")</f>
        <v>12</v>
      </c>
      <c r="J44" s="31" t="s">
        <v>14</v>
      </c>
      <c r="M44" s="9"/>
    </row>
    <row r="45" spans="2:14" ht="15" x14ac:dyDescent="0.25">
      <c r="B45" s="23" t="s">
        <v>23</v>
      </c>
      <c r="C45" s="77">
        <v>44886</v>
      </c>
      <c r="D45" s="1">
        <v>2</v>
      </c>
      <c r="E45" s="44">
        <f>SimpleInvoice3[[#This Row],[Quantidade]]*8</f>
        <v>16</v>
      </c>
      <c r="F45" s="7">
        <v>14</v>
      </c>
      <c r="G45" s="7">
        <v>6</v>
      </c>
      <c r="H45" s="7"/>
      <c r="I45" s="7">
        <f>IFERROR((F45*SimpleInvoice3[[#This Row],[Quantidade]])-(E45+G45+H45),"")</f>
        <v>6</v>
      </c>
      <c r="J45" s="32" t="s">
        <v>14</v>
      </c>
    </row>
    <row r="46" spans="2:14" ht="15" x14ac:dyDescent="0.25">
      <c r="B46" s="23" t="s">
        <v>27</v>
      </c>
      <c r="C46" s="77">
        <v>44882</v>
      </c>
      <c r="D46" s="1">
        <v>2</v>
      </c>
      <c r="E46" s="44">
        <f>SimpleInvoice3[[#This Row],[Quantidade]]*8</f>
        <v>16</v>
      </c>
      <c r="F46" s="7">
        <v>14</v>
      </c>
      <c r="G46" s="7"/>
      <c r="H46" s="7"/>
      <c r="I46" s="7">
        <f>IFERROR((F46*SimpleInvoice3[[#This Row],[Quantidade]])-(E46+G46+H46),"")</f>
        <v>12</v>
      </c>
      <c r="J46" s="32" t="s">
        <v>14</v>
      </c>
    </row>
    <row r="47" spans="2:14" ht="15" x14ac:dyDescent="0.25">
      <c r="B47" s="23" t="s">
        <v>31</v>
      </c>
      <c r="C47" s="77">
        <v>44899</v>
      </c>
      <c r="D47" s="1">
        <v>2</v>
      </c>
      <c r="E47" s="44">
        <f>SimpleInvoice3[[#This Row],[Quantidade]]*8</f>
        <v>16</v>
      </c>
      <c r="F47" s="7">
        <v>14</v>
      </c>
      <c r="G47" s="7"/>
      <c r="H47" s="7"/>
      <c r="I47" s="7">
        <f>IFERROR((F47*SimpleInvoice3[[#This Row],[Quantidade]])-(E47+G47+H47),"")</f>
        <v>12</v>
      </c>
      <c r="J47" s="32"/>
    </row>
    <row r="48" spans="2:14" ht="15" x14ac:dyDescent="0.25">
      <c r="B48" s="23"/>
      <c r="C48" s="1"/>
      <c r="D48" s="1"/>
      <c r="E48" s="44">
        <f>SimpleInvoice3[[#This Row],[Quantidade]]*8</f>
        <v>0</v>
      </c>
      <c r="F48" s="7">
        <v>14</v>
      </c>
      <c r="G48" s="7"/>
      <c r="H48" s="67"/>
      <c r="I48" s="67">
        <f>IFERROR((F48*SimpleInvoice3[[#This Row],[Quantidade]])-(E48+G48+H48),"")</f>
        <v>0</v>
      </c>
      <c r="J48" s="32"/>
    </row>
    <row r="49" spans="2:17" ht="15" x14ac:dyDescent="0.25">
      <c r="B49" s="23"/>
      <c r="C49" s="1"/>
      <c r="D49" s="1"/>
      <c r="E49" s="44">
        <f>SimpleInvoice3[[#This Row],[Quantidade]]*8</f>
        <v>0</v>
      </c>
      <c r="F49" s="7">
        <v>14</v>
      </c>
      <c r="G49" s="7"/>
      <c r="H49" s="67"/>
      <c r="I49" s="67">
        <f>IFERROR((F49*SimpleInvoice3[[#This Row],[Quantidade]])-(E49+G49+H49),"")</f>
        <v>0</v>
      </c>
      <c r="J49" s="32"/>
    </row>
    <row r="50" spans="2:17" ht="15" x14ac:dyDescent="0.25">
      <c r="B50" s="1"/>
      <c r="C50" s="1"/>
      <c r="D50" s="1"/>
      <c r="E50" s="44">
        <f>SimpleInvoice3[[#This Row],[Quantidade]]*8</f>
        <v>0</v>
      </c>
      <c r="F50" s="7">
        <v>14</v>
      </c>
      <c r="G50" s="7"/>
      <c r="H50" s="67"/>
      <c r="I50" s="67">
        <f>IFERROR((F50*SimpleInvoice3[[#This Row],[Quantidade]])-(E50+G50+H50),"")</f>
        <v>0</v>
      </c>
      <c r="J50" s="32"/>
    </row>
    <row r="51" spans="2:17" ht="15" x14ac:dyDescent="0.25">
      <c r="B51" s="1"/>
      <c r="C51" s="1"/>
      <c r="D51" s="1"/>
      <c r="E51" s="44">
        <f>SimpleInvoice3[[#This Row],[Quantidade]]*8</f>
        <v>0</v>
      </c>
      <c r="F51" s="7">
        <v>14</v>
      </c>
      <c r="G51" s="7"/>
      <c r="H51" s="67"/>
      <c r="I51" s="67">
        <f>IFERROR((F51*SimpleInvoice3[[#This Row],[Quantidade]])-(E51+G51+H51),"")</f>
        <v>0</v>
      </c>
      <c r="J51" s="32"/>
    </row>
    <row r="52" spans="2:17" ht="15" x14ac:dyDescent="0.25">
      <c r="B52" s="1"/>
      <c r="C52" s="1"/>
      <c r="D52" s="1"/>
      <c r="E52" s="44">
        <f>SimpleInvoice3[[#This Row],[Quantidade]]*8</f>
        <v>0</v>
      </c>
      <c r="F52" s="7">
        <v>13</v>
      </c>
      <c r="G52" s="7"/>
      <c r="H52" s="67"/>
      <c r="I52" s="67">
        <f>IFERROR((F52*SimpleInvoice3[[#This Row],[Quantidade]])-(E52+G52+H52),"")</f>
        <v>0</v>
      </c>
      <c r="J52" s="32"/>
    </row>
    <row r="53" spans="2:17" ht="15" x14ac:dyDescent="0.25">
      <c r="B53" s="1"/>
      <c r="C53" s="1"/>
      <c r="D53" s="1"/>
      <c r="E53" s="44">
        <f>SimpleInvoice3[[#This Row],[Quantidade]]*8</f>
        <v>0</v>
      </c>
      <c r="F53" s="7">
        <v>13</v>
      </c>
      <c r="G53" s="7"/>
      <c r="H53" s="67"/>
      <c r="I53" s="67">
        <f>IFERROR((F53*SimpleInvoice3[[#This Row],[Quantidade]])-(E53+G53+H53),"")</f>
        <v>0</v>
      </c>
      <c r="J53" s="32"/>
    </row>
    <row r="54" spans="2:17" ht="15" x14ac:dyDescent="0.25">
      <c r="B54" s="1"/>
      <c r="C54" s="1"/>
      <c r="D54" s="65"/>
      <c r="E54" s="44">
        <f>SimpleInvoice3[[#This Row],[Quantidade]]*8</f>
        <v>0</v>
      </c>
      <c r="F54" s="76">
        <v>14</v>
      </c>
      <c r="G54" s="76"/>
      <c r="H54" s="67"/>
      <c r="I54" s="67">
        <f>IFERROR((F54*SimpleInvoice3[[#This Row],[Quantidade]])-(E54+G54+H54),"")</f>
        <v>0</v>
      </c>
      <c r="J54" s="32"/>
    </row>
    <row r="55" spans="2:17" ht="15" x14ac:dyDescent="0.25">
      <c r="B55" s="71"/>
      <c r="C55" s="71"/>
      <c r="D55" s="71"/>
      <c r="E55" s="44">
        <f>SimpleInvoice3[[#This Row],[Quantidade]]*8</f>
        <v>0</v>
      </c>
      <c r="F55" s="7">
        <v>10</v>
      </c>
      <c r="G55" s="7"/>
      <c r="H55" s="68"/>
      <c r="I55" s="67">
        <f>IFERROR((F55*SimpleInvoice3[[#This Row],[Quantidade]])-(E55+G55+H55),"")</f>
        <v>0</v>
      </c>
      <c r="J55" s="32"/>
      <c r="Q55" s="9"/>
    </row>
    <row r="56" spans="2:17" ht="15" x14ac:dyDescent="0.25">
      <c r="B56" s="69"/>
      <c r="C56" s="65"/>
      <c r="D56" s="1"/>
      <c r="E56" s="44">
        <f>SimpleInvoice3[[#This Row],[Quantidade]]*8</f>
        <v>0</v>
      </c>
      <c r="F56" s="7">
        <v>14</v>
      </c>
      <c r="G56" s="7"/>
      <c r="H56" s="68"/>
      <c r="I56" s="67">
        <f>IFERROR((F56*SimpleInvoice3[[#This Row],[Quantidade]])-(E56+G56+H56),"")</f>
        <v>0</v>
      </c>
      <c r="J56" s="70"/>
    </row>
    <row r="57" spans="2:17" ht="15" x14ac:dyDescent="0.25">
      <c r="B57" s="23"/>
      <c r="C57" s="1"/>
      <c r="D57" s="1"/>
      <c r="E57" s="44">
        <f>SimpleInvoice3[[#This Row],[Quantidade]]*8</f>
        <v>0</v>
      </c>
      <c r="F57" s="7">
        <v>14</v>
      </c>
      <c r="G57" s="7"/>
      <c r="H57" s="68"/>
      <c r="I57" s="67">
        <f>IFERROR((F57*SimpleInvoice3[[#This Row],[Quantidade]])-(E57+G57+H57),"")</f>
        <v>0</v>
      </c>
      <c r="J57" s="32"/>
    </row>
    <row r="58" spans="2:17" ht="15" x14ac:dyDescent="0.25">
      <c r="B58" s="23"/>
      <c r="C58" s="1"/>
      <c r="D58" s="71"/>
      <c r="E58" s="44">
        <f>SimpleInvoice3[[#This Row],[Quantidade]]*8</f>
        <v>0</v>
      </c>
      <c r="F58" s="7">
        <v>14</v>
      </c>
      <c r="G58" s="7"/>
      <c r="H58" s="68"/>
      <c r="I58" s="67">
        <f>IFERROR((F58*SimpleInvoice3[[#This Row],[Quantidade]])-(E58+G58+H58),"")</f>
        <v>0</v>
      </c>
      <c r="J58" s="32"/>
    </row>
    <row r="59" spans="2:17" ht="15" x14ac:dyDescent="0.25">
      <c r="B59" s="71"/>
      <c r="C59" s="71"/>
      <c r="D59" s="71"/>
      <c r="E59" s="44">
        <f>SimpleInvoice3[[#This Row],[Quantidade]]*8</f>
        <v>0</v>
      </c>
      <c r="F59" s="7">
        <v>14</v>
      </c>
      <c r="G59" s="7"/>
      <c r="H59" s="68"/>
      <c r="I59" s="67">
        <f>IFERROR((F59*SimpleInvoice3[[#This Row],[Quantidade]])-(E59+G59+H59),"")</f>
        <v>0</v>
      </c>
      <c r="J59" s="32"/>
    </row>
    <row r="60" spans="2:17" ht="15" x14ac:dyDescent="0.25">
      <c r="B60" s="71"/>
      <c r="C60" s="71"/>
      <c r="D60" s="71"/>
      <c r="E60" s="44">
        <f>SimpleInvoice3[[#This Row],[Quantidade]]*8</f>
        <v>0</v>
      </c>
      <c r="F60" s="7">
        <v>14</v>
      </c>
      <c r="G60" s="7"/>
      <c r="H60" s="68"/>
      <c r="I60" s="67">
        <f>IFERROR((F60*SimpleInvoice3[[#This Row],[Quantidade]])-(E60+G60+H60),"")</f>
        <v>0</v>
      </c>
      <c r="J60" s="32"/>
    </row>
    <row r="61" spans="2:17" ht="15" x14ac:dyDescent="0.25">
      <c r="B61" s="71"/>
      <c r="C61" s="71"/>
      <c r="D61" s="71"/>
      <c r="E61" s="44">
        <f>SimpleInvoice3[[#This Row],[Quantidade]]*8</f>
        <v>0</v>
      </c>
      <c r="F61" s="7">
        <v>10</v>
      </c>
      <c r="G61" s="7"/>
      <c r="H61" s="68"/>
      <c r="I61" s="67">
        <f>IFERROR((F61*SimpleInvoice3[[#This Row],[Quantidade]])-(E61+G61+H61),"")</f>
        <v>0</v>
      </c>
      <c r="J61" s="70"/>
    </row>
    <row r="62" spans="2:17" ht="15" x14ac:dyDescent="0.25">
      <c r="B62" s="71"/>
      <c r="C62" s="71"/>
      <c r="D62" s="71"/>
      <c r="E62" s="44">
        <f>SimpleInvoice3[[#This Row],[Quantidade]]*8</f>
        <v>0</v>
      </c>
      <c r="F62" s="7">
        <v>10</v>
      </c>
      <c r="G62" s="7"/>
      <c r="H62" s="68"/>
      <c r="I62" s="67">
        <f>IFERROR((F62*SimpleInvoice3[[#This Row],[Quantidade]])-(E62+G62+H62),"")</f>
        <v>0</v>
      </c>
      <c r="J62" s="32"/>
    </row>
    <row r="63" spans="2:17" ht="15" x14ac:dyDescent="0.25">
      <c r="B63" s="71"/>
      <c r="C63" s="71"/>
      <c r="D63" s="71"/>
      <c r="E63" s="44">
        <f>SimpleInvoice3[[#This Row],[Quantidade]]*8</f>
        <v>0</v>
      </c>
      <c r="F63" s="7">
        <v>10</v>
      </c>
      <c r="G63" s="7"/>
      <c r="H63" s="68"/>
      <c r="I63" s="67">
        <f>IFERROR((F63*SimpleInvoice3[[#This Row],[Quantidade]])-(E63+G63+H63),"")</f>
        <v>0</v>
      </c>
      <c r="J63" s="32"/>
    </row>
    <row r="64" spans="2:17" ht="15" x14ac:dyDescent="0.25">
      <c r="B64" s="71"/>
      <c r="C64" s="71"/>
      <c r="E64" s="44">
        <f>SimpleInvoice3[[#This Row],[Quantidade]]*8</f>
        <v>0</v>
      </c>
      <c r="F64" s="7">
        <v>14</v>
      </c>
      <c r="G64" s="7"/>
      <c r="H64" s="68"/>
      <c r="I64" s="67">
        <f>IFERROR((F64*SimpleInvoice3[[#This Row],[Quantidade]])-(E64+G64+H64),"")</f>
        <v>0</v>
      </c>
      <c r="J64" s="70"/>
    </row>
    <row r="65" spans="2:10" ht="15" x14ac:dyDescent="0.25">
      <c r="B65" s="71"/>
      <c r="C65" s="71"/>
      <c r="E65" s="44">
        <f>SimpleInvoice3[[#This Row],[Quantidade]]*8</f>
        <v>0</v>
      </c>
      <c r="F65" s="7">
        <v>14</v>
      </c>
      <c r="G65" s="7"/>
      <c r="H65" s="68"/>
      <c r="I65" s="67">
        <f>IFERROR((F65*SimpleInvoice3[[#This Row],[Quantidade]])-(E65+G65+H65),"")</f>
        <v>0</v>
      </c>
      <c r="J65" s="70"/>
    </row>
    <row r="66" spans="2:10" ht="15" x14ac:dyDescent="0.25">
      <c r="B66" s="71"/>
      <c r="C66" s="71"/>
      <c r="E66" s="44">
        <f>SimpleInvoice3[[#This Row],[Quantidade]]*8</f>
        <v>0</v>
      </c>
      <c r="F66" s="7">
        <v>14</v>
      </c>
      <c r="G66" s="7"/>
      <c r="H66" s="68"/>
      <c r="I66" s="67">
        <f>IFERROR((F66*SimpleInvoice3[[#This Row],[Quantidade]])-(E66+G66+H66),"")</f>
        <v>0</v>
      </c>
      <c r="J66" s="70"/>
    </row>
    <row r="67" spans="2:10" ht="15" x14ac:dyDescent="0.25">
      <c r="B67" s="71"/>
      <c r="C67" s="71"/>
      <c r="E67" s="44">
        <f>SimpleInvoice3[[#This Row],[Quantidade]]*8</f>
        <v>0</v>
      </c>
      <c r="F67" s="7">
        <v>14</v>
      </c>
      <c r="G67" s="7"/>
      <c r="H67" s="68"/>
      <c r="I67" s="67">
        <f>IFERROR((F67*SimpleInvoice3[[#This Row],[Quantidade]])-(E67+G67+H67),"")</f>
        <v>0</v>
      </c>
      <c r="J67" s="70"/>
    </row>
    <row r="68" spans="2:10" ht="15" customHeight="1" x14ac:dyDescent="0.25">
      <c r="B68" s="71"/>
      <c r="C68" s="71"/>
      <c r="E68" s="44">
        <f>SimpleInvoice3[[#This Row],[Quantidade]]*8</f>
        <v>0</v>
      </c>
      <c r="F68" s="7">
        <v>14</v>
      </c>
      <c r="G68" s="7"/>
      <c r="H68" s="68"/>
      <c r="I68" s="67">
        <f>IFERROR((F68*SimpleInvoice3[[#This Row],[Quantidade]])-(E68+G68+H68),"")</f>
        <v>0</v>
      </c>
      <c r="J68" s="70"/>
    </row>
    <row r="69" spans="2:10" ht="15.75" customHeight="1" x14ac:dyDescent="0.25">
      <c r="B69" s="71"/>
      <c r="C69" s="71"/>
      <c r="E69" s="44">
        <f>SimpleInvoice3[[#This Row],[Quantidade]]*8</f>
        <v>0</v>
      </c>
      <c r="F69" s="7">
        <v>14</v>
      </c>
      <c r="G69" s="7"/>
      <c r="H69" s="68"/>
      <c r="I69" s="67">
        <f>IFERROR((F69*SimpleInvoice3[[#This Row],[Quantidade]])-(E69+G69+H69),"")</f>
        <v>0</v>
      </c>
      <c r="J69" s="70"/>
    </row>
    <row r="70" spans="2:10" ht="19.5" customHeight="1" x14ac:dyDescent="0.25">
      <c r="B70" s="23"/>
      <c r="C70" s="1"/>
      <c r="D70" s="1"/>
      <c r="E70" s="44">
        <f>SimpleInvoice3[[#This Row],[Quantidade]]*8</f>
        <v>0</v>
      </c>
      <c r="F70" s="7">
        <v>14</v>
      </c>
      <c r="G70" s="7"/>
      <c r="H70" s="7"/>
      <c r="I70" s="7">
        <f>IFERROR((F70*SimpleInvoice3[[#This Row],[Quantidade]])-(E70+G70+H70),"")</f>
        <v>0</v>
      </c>
      <c r="J70" s="33"/>
    </row>
    <row r="71" spans="2:10" ht="17.25" customHeight="1" x14ac:dyDescent="0.25">
      <c r="B71" s="23"/>
      <c r="C71" s="1"/>
      <c r="D71" s="1"/>
      <c r="E71" s="44">
        <f>SimpleInvoice3[[#This Row],[Quantidade]]*8</f>
        <v>0</v>
      </c>
      <c r="F71" s="7">
        <v>14</v>
      </c>
      <c r="G71" s="7"/>
      <c r="H71" s="67"/>
      <c r="I71" s="67">
        <f>IFERROR((F71*SimpleInvoice3[[#This Row],[Quantidade]])-(E71+G71+H71),"")</f>
        <v>0</v>
      </c>
      <c r="J71" s="66"/>
    </row>
    <row r="72" spans="2:10" ht="33.950000000000003" customHeight="1" thickBot="1" x14ac:dyDescent="0.3">
      <c r="B72" s="34"/>
      <c r="C72" s="35" t="s">
        <v>29</v>
      </c>
      <c r="D72" s="35">
        <f>SUM(SimpleInvoice3[Quantidade])</f>
        <v>8</v>
      </c>
      <c r="E72" s="35"/>
      <c r="F72" s="55" t="s">
        <v>20</v>
      </c>
      <c r="G72" s="36">
        <f>SUM(SimpleInvoice3[Lucro])</f>
        <v>42</v>
      </c>
      <c r="H72" s="37"/>
    </row>
  </sheetData>
  <sheetProtection formatCells="0" formatColumns="0" formatRows="0" selectLockedCells="1" sort="0"/>
  <mergeCells count="14">
    <mergeCell ref="F6:F8"/>
    <mergeCell ref="B40:E40"/>
    <mergeCell ref="B39:E39"/>
    <mergeCell ref="B1:C1"/>
    <mergeCell ref="D2:E2"/>
    <mergeCell ref="F2:G2"/>
    <mergeCell ref="B2:C2"/>
    <mergeCell ref="B11:G12"/>
    <mergeCell ref="B4:E4"/>
    <mergeCell ref="F35:F36"/>
    <mergeCell ref="B35:E35"/>
    <mergeCell ref="B24:H25"/>
    <mergeCell ref="F22:F23"/>
    <mergeCell ref="G22:G23"/>
  </mergeCells>
  <phoneticPr fontId="2" type="noConversion"/>
  <conditionalFormatting sqref="F37:F39">
    <cfRule type="expression" dxfId="27" priority="17">
      <formula>MOD(ROW(),2)=0</formula>
    </cfRule>
  </conditionalFormatting>
  <conditionalFormatting sqref="G27:G39 G72 I44:I71">
    <cfRule type="expression" dxfId="26" priority="11">
      <formula>MOD(ROW(),2)=1</formula>
    </cfRule>
  </conditionalFormatting>
  <conditionalFormatting sqref="G27:G39 G72 I44:I71">
    <cfRule type="expression" dxfId="25" priority="12">
      <formula>MOD(ROW(),2)=0</formula>
    </cfRule>
  </conditionalFormatting>
  <conditionalFormatting sqref="F72">
    <cfRule type="expression" dxfId="24" priority="7">
      <formula>MOD(ROW(),2)=0</formula>
    </cfRule>
  </conditionalFormatting>
  <conditionalFormatting sqref="F22">
    <cfRule type="expression" dxfId="23" priority="4">
      <formula>MOD(ROW(),2)=0</formula>
    </cfRule>
  </conditionalFormatting>
  <conditionalFormatting sqref="G14:G22">
    <cfRule type="expression" dxfId="22" priority="2">
      <formula>MOD(ROW(),2)=1</formula>
    </cfRule>
  </conditionalFormatting>
  <conditionalFormatting sqref="G14:G22">
    <cfRule type="expression" dxfId="21" priority="3">
      <formula>MOD(ROW(),2)=0</formula>
    </cfRule>
  </conditionalFormatting>
  <conditionalFormatting sqref="F35">
    <cfRule type="expression" dxfId="20" priority="1">
      <formula>MOD(ROW(),2)=0</formula>
    </cfRule>
  </conditionalFormatting>
  <dataValidations xWindow="758" yWindow="193" count="20">
    <dataValidation allowBlank="1" showInputMessage="1" showErrorMessage="1" prompt="O valor total é calculado automaticamente nesta célula." sqref="G40"/>
    <dataValidation allowBlank="1" showInputMessage="1" showErrorMessage="1" prompt="Insira o valor do depósito, se houver." sqref="G39"/>
    <dataValidation allowBlank="1" showInputMessage="1" showErrorMessage="1" prompt="Insira outros valores a serem cobrados, se houver." sqref="G38"/>
    <dataValidation allowBlank="1" showInputMessage="1" showErrorMessage="1" prompt="O imposto é calculado automaticamente nesta célula." sqref="G37"/>
    <dataValidation allowBlank="1" showInputMessage="1" showErrorMessage="1" prompt="Insira a alíquota de imposto nesta célula." sqref="G36"/>
    <dataValidation allowBlank="1" showInputMessage="1" showErrorMessage="1" prompt="O valor do subtotal é calculado automaticamente nesta célula." sqref="G35 G72 G22"/>
    <dataValidation allowBlank="1" showInputMessage="1" showErrorMessage="1" prompt="Insira o preço nesta coluna sob este título." sqref="G26:H26 I43:J43 G13:H13"/>
    <dataValidation allowBlank="1" showInputMessage="1" showErrorMessage="1" prompt="Insira o desconto nesta coluna sob este cabeçalho." sqref="F26 H43 F13"/>
    <dataValidation allowBlank="1" showInputMessage="1" showErrorMessage="1" prompt="Insira o preço unitário nesta coluna sob este título." sqref="E26 E13 E5:F5 F43:G43"/>
    <dataValidation allowBlank="1" showInputMessage="1" showErrorMessage="1" prompt="Insira a quantidade nesta coluna sob este título." sqref="D26 E43 D13 D5"/>
    <dataValidation allowBlank="1" showInputMessage="1" showErrorMessage="1" prompt="Insira a descrição nesta coluna sob este título." sqref="C26 D43 C13 C5"/>
    <dataValidation allowBlank="1" showInputMessage="1" showErrorMessage="1" prompt="Insira o número do item nesta coluna sob este título." sqref="B26 B13 B5 B43:C43"/>
    <dataValidation allowBlank="1" showInputMessage="1" showErrorMessage="1" prompt="Crie uma fatura simples nesta planilha." sqref="A1"/>
    <dataValidation allowBlank="1" showInputMessage="1" showErrorMessage="1" prompt="Insira o endereço da empresa nesta célula." sqref="B11 B2:B4 C2:C3"/>
    <dataValidation allowBlank="1" showInputMessage="1" showErrorMessage="1" prompt="Insira o número de telefone da empresa nesta célula." sqref="D2:E3"/>
    <dataValidation allowBlank="1" showInputMessage="1" showErrorMessage="1" prompt="Insira o endereço de email da empresa nesta célula." sqref="F9:F10 F2:F4 F6 G2:G10"/>
    <dataValidation allowBlank="1" showInputMessage="1" showErrorMessage="1" prompt="Insira o destino da fatura na célula à direita." sqref="B24 B42"/>
    <dataValidation allowBlank="1" showInputMessage="1" showErrorMessage="1" prompt="Insira o destino da fatura nesta célula." sqref="C42"/>
    <dataValidation allowBlank="1" showInputMessage="1" showErrorMessage="1" prompt="Insira o número de dias até o vencimento do total para substituir o primeiro &lt;#&gt; nessa célula e insira a porcentagem vencida de encargo de serviço na segunda &lt;#&gt;." sqref="B40:E40"/>
    <dataValidation allowBlank="1" showInputMessage="1" showErrorMessage="1" prompt="Modifique o nome da empresa nesta célula. Insira o endereço, o telefone, o fax, o email e o site da empresa nas células B2 a G3. Insira os detalhes de cobrança nas células B4 a G7." sqref="B1:C1"/>
  </dataValidations>
  <printOptions horizontalCentered="1"/>
  <pageMargins left="0.7" right="0.7" top="1" bottom="1" header="0.3" footer="0.3"/>
  <pageSetup paperSize="9" fitToHeight="0" orientation="portrait" horizontalDpi="300" verticalDpi="300" r:id="rId1"/>
  <headerFooter differentFirst="1" alignWithMargins="0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Vendas do Mes de Maio</vt:lpstr>
      <vt:lpstr>ColumnTitle1</vt:lpstr>
      <vt:lpstr>Nome_da_Empresa</vt:lpstr>
      <vt:lpstr>RowTitleRegion3..G26</vt:lpstr>
      <vt:lpstr>'Vendas do Mes de Maio'!Titulos_de_impressao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2019-07-05T13:32:11Z</dcterms:created>
  <dcterms:modified xsi:type="dcterms:W3CDTF">2022-12-07T22:50:24Z</dcterms:modified>
</cp:coreProperties>
</file>