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nie\Documents\uni\_aula simul\_GB\verificacao e validacao\"/>
    </mc:Choice>
  </mc:AlternateContent>
  <xr:revisionPtr revIDLastSave="0" documentId="13_ncr:1_{D5A1AAD1-B9CF-4186-815F-8BE88C40C382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5" l="1"/>
  <c r="A12" i="2"/>
  <c r="B12" i="2"/>
  <c r="D4" i="2"/>
  <c r="H12" i="5"/>
  <c r="L13" i="5"/>
  <c r="I12" i="5"/>
  <c r="L14" i="5"/>
  <c r="L15" i="5"/>
  <c r="L18" i="5"/>
  <c r="N18" i="5"/>
  <c r="L19" i="5"/>
  <c r="B4" i="4"/>
  <c r="B5" i="4"/>
  <c r="B12" i="4"/>
  <c r="B13" i="2"/>
  <c r="B7" i="4"/>
  <c r="A13" i="2"/>
  <c r="B6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<sst xmlns="http://schemas.openxmlformats.org/spreadsheetml/2006/main" count="115" uniqueCount="105">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</sst>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Normal="100" zoomScalePageLayoutView="125" workbookViewId="0">
      <selection activeCell="U18" sqref="U18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7" t="s">
        <v>83</v>
      </c>
      <c r="N9" s="53"/>
      <c r="O9" s="53"/>
      <c r="P9" s="53"/>
      <c r="Q9" s="53"/>
      <c r="R9" s="53"/>
    </row>
    <row r="10" spans="1:18" x14ac:dyDescent="0.2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1">
        <v>10.03270058</v>
      </c>
      <c r="C14" s="60"/>
      <c r="D14" s="60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0"/>
      <c r="R14" s="60"/>
    </row>
    <row r="15" spans="1:18" x14ac:dyDescent="0.2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4" t="s">
        <v>89</v>
      </c>
      <c r="N15" s="53"/>
      <c r="O15" s="53"/>
      <c r="P15" s="53"/>
      <c r="Q15" s="53"/>
      <c r="R15" s="53"/>
    </row>
    <row r="16" spans="1:18" x14ac:dyDescent="0.2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3" t="s">
        <v>90</v>
      </c>
      <c r="N16" s="53"/>
      <c r="O16" s="53"/>
      <c r="P16" s="53"/>
      <c r="Q16" s="53"/>
      <c r="R16" s="53"/>
    </row>
    <row r="17" spans="1:18" x14ac:dyDescent="0.2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2" t="s">
        <v>104</v>
      </c>
      <c r="N19" s="53"/>
      <c r="O19" s="53"/>
      <c r="P19" s="53"/>
      <c r="Q19" s="53"/>
      <c r="R19" s="53"/>
    </row>
    <row r="20" spans="1:18" x14ac:dyDescent="0.2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8" t="s">
        <v>46</v>
      </c>
      <c r="E25" s="50" t="s">
        <v>91</v>
      </c>
      <c r="K25" s="68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R12" sqref="R12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30.164162117403926</v>
      </c>
      <c r="B2" s="2" t="s">
        <v>18</v>
      </c>
      <c r="C2" s="61" t="s">
        <v>47</v>
      </c>
      <c r="D2" s="61"/>
    </row>
    <row r="3" spans="1:13" x14ac:dyDescent="0.25">
      <c r="A3" s="10">
        <f>'teste T'!B13</f>
        <v>17.874684313710077</v>
      </c>
      <c r="B3" s="2" t="s">
        <v>19</v>
      </c>
      <c r="C3" s="61"/>
      <c r="D3" s="61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1.6875353761782348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opLeftCell="A3" zoomScaleNormal="100" zoomScalePageLayoutView="125" workbookViewId="0">
      <selection activeCell="I4" sqref="I4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14.42371874</v>
      </c>
      <c r="B2" s="18">
        <v>11.84624636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20.272395499999998</v>
      </c>
      <c r="B3" s="18">
        <v>7.5258840820000001</v>
      </c>
    </row>
    <row r="4" spans="1:15" x14ac:dyDescent="0.25">
      <c r="A4" s="19">
        <v>16.126547550000002</v>
      </c>
      <c r="B4" s="18">
        <v>11.898729810000001</v>
      </c>
      <c r="D4">
        <f>ABS(media_a  - media_b)</f>
        <v>2.4669056374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9.1676403549999996</v>
      </c>
      <c r="B5" s="18">
        <v>10.03270058</v>
      </c>
      <c r="D5">
        <f>SQRT(9*A13+9*B13)</f>
        <v>20.793018488906945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6.6220501799999996</v>
      </c>
      <c r="B6" s="18">
        <v>10.903902929999999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11.02301879</v>
      </c>
      <c r="B7" s="18">
        <v>6.1023358859999997</v>
      </c>
      <c r="D7">
        <f>D4/D5</f>
        <v>0.11864105438640819</v>
      </c>
      <c r="F7">
        <f>SQRT(F4/F5)</f>
        <v>9.4868329805051381</v>
      </c>
      <c r="G7" s="49" t="s">
        <v>44</v>
      </c>
      <c r="H7" s="69">
        <f>D7*F7</f>
        <v>1.125527867594881</v>
      </c>
      <c r="K7" s="7" t="s">
        <v>3</v>
      </c>
      <c r="L7" s="7">
        <v>10</v>
      </c>
      <c r="M7" s="7">
        <v>10</v>
      </c>
    </row>
    <row r="8" spans="1:15" x14ac:dyDescent="0.25">
      <c r="A8" s="19">
        <v>7.0736561179999997</v>
      </c>
      <c r="B8" s="18">
        <v>11.1727171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11.192431210000001</v>
      </c>
      <c r="B9" s="18">
        <v>6.5301310509999997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20.736204950000001</v>
      </c>
      <c r="B10" s="18">
        <v>18.606902229999999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20.360238320000001</v>
      </c>
      <c r="B11" s="18">
        <v>17.709295310000002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13.6997901713</v>
      </c>
      <c r="B12" s="12">
        <f>AVERAGE(B2:B11)</f>
        <v>11.2328845339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30.164162117403926</v>
      </c>
      <c r="B13" s="14">
        <f>_xlfn.VAR.S(B2:B11)</f>
        <v>17.874684313710077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5.4921910124652369</v>
      </c>
      <c r="B14" s="1">
        <f>SQRT(B13)</f>
        <v>4.2278462973138078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0.52407257258003048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43.19914080685561</v>
      </c>
    </row>
    <row r="17" spans="1:14" x14ac:dyDescent="0.25">
      <c r="A17" s="13">
        <f t="shared" si="0"/>
        <v>5.8891513750749018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20.540381957388128</v>
      </c>
    </row>
    <row r="19" spans="1:14" ht="18" x14ac:dyDescent="0.35">
      <c r="A19" s="13">
        <f t="shared" si="0"/>
        <v>50.094403384447332</v>
      </c>
      <c r="K19" t="s">
        <v>53</v>
      </c>
    </row>
    <row r="20" spans="1:14" x14ac:dyDescent="0.25">
      <c r="A20" s="13">
        <f t="shared" si="0"/>
        <v>7.1651050277467103</v>
      </c>
      <c r="K20" s="6" t="s">
        <v>54</v>
      </c>
    </row>
    <row r="21" spans="1:14" x14ac:dyDescent="0.25">
      <c r="A21" s="13">
        <f t="shared" si="0"/>
        <v>43.90565249230189</v>
      </c>
    </row>
    <row r="22" spans="1:14" x14ac:dyDescent="0.25">
      <c r="A22" s="13">
        <f t="shared" si="0"/>
        <v>6.2868489608114126</v>
      </c>
    </row>
    <row r="23" spans="1:14" x14ac:dyDescent="0.25">
      <c r="A23" s="13">
        <f t="shared" si="0"/>
        <v>49.511132937907789</v>
      </c>
    </row>
    <row r="24" spans="1:14" ht="18.75" x14ac:dyDescent="0.3">
      <c r="A24" s="13">
        <f t="shared" si="0"/>
        <v>44.361569541521263</v>
      </c>
      <c r="L24" s="35" t="s">
        <v>61</v>
      </c>
    </row>
    <row r="25" spans="1:14" x14ac:dyDescent="0.25">
      <c r="A25" s="15">
        <f>SUM(A15:A24)/9</f>
        <v>30.164162117403894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13.6997901713</v>
      </c>
    </row>
    <row r="5" spans="1:4" x14ac:dyDescent="0.25">
      <c r="A5" t="s">
        <v>38</v>
      </c>
      <c r="B5" s="45">
        <f>media_b</f>
        <v>11.2328845339</v>
      </c>
    </row>
    <row r="6" spans="1:4" x14ac:dyDescent="0.25">
      <c r="A6" t="s">
        <v>39</v>
      </c>
      <c r="B6" s="42">
        <f>'teste T'!A13</f>
        <v>30.164162117403926</v>
      </c>
    </row>
    <row r="7" spans="1:4" x14ac:dyDescent="0.25">
      <c r="A7" t="s">
        <v>40</v>
      </c>
      <c r="B7" s="42">
        <f>'teste T'!B13</f>
        <v>17.874684313710077</v>
      </c>
    </row>
    <row r="9" spans="1:4" x14ac:dyDescent="0.25">
      <c r="A9" t="s">
        <v>100</v>
      </c>
      <c r="B9">
        <f>(B6/B2+B7/B3)^2</f>
        <v>23.077307664321548</v>
      </c>
      <c r="C9" s="4">
        <f>B9/B10</f>
        <v>16.894336771933652</v>
      </c>
      <c r="D9" t="s">
        <v>101</v>
      </c>
    </row>
    <row r="10" spans="1:4" x14ac:dyDescent="0.25">
      <c r="B10">
        <f>(B6/10)^2/9+(B7/10)^2/9</f>
        <v>1.3659789061775771</v>
      </c>
    </row>
    <row r="12" spans="1:4" x14ac:dyDescent="0.25">
      <c r="A12" t="s">
        <v>103</v>
      </c>
      <c r="B12">
        <f>B4-B5</f>
        <v>2.4669056374</v>
      </c>
      <c r="C12" s="5">
        <f>B12/B13</f>
        <v>1.1255278675948812</v>
      </c>
    </row>
    <row r="13" spans="1:4" x14ac:dyDescent="0.25">
      <c r="B13">
        <f>SQRT(B6/10+B7/10)</f>
        <v>2.1917765951646166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5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6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Ernesto Lindstaedt</cp:lastModifiedBy>
  <dcterms:created xsi:type="dcterms:W3CDTF">2016-05-06T11:49:58Z</dcterms:created>
  <dcterms:modified xsi:type="dcterms:W3CDTF">2021-05-09T15:41:30Z</dcterms:modified>
</cp:coreProperties>
</file>