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1"/>
  <workbookPr hidePivotFieldList="1" defaultThemeVersion="166925"/>
  <mc:AlternateContent xmlns:mc="http://schemas.openxmlformats.org/markup-compatibility/2006">
    <mc:Choice Requires="x15">
      <x15ac:absPath xmlns:x15ac="http://schemas.microsoft.com/office/spreadsheetml/2010/11/ac" url="/Users/AndreaHeeKyung/Desktop/IU_Luddy/SocialDataMining/Paper1/"/>
    </mc:Choice>
  </mc:AlternateContent>
  <xr:revisionPtr revIDLastSave="0" documentId="13_ncr:1_{5735302D-91D8-1F4E-8547-8425DE49EC28}" xr6:coauthVersionLast="47" xr6:coauthVersionMax="47" xr10:uidLastSave="{00000000-0000-0000-0000-000000000000}"/>
  <bookViews>
    <workbookView xWindow="0" yWindow="760" windowWidth="17960" windowHeight="18880" activeTab="1" xr2:uid="{88164B61-4486-C348-9E19-1DC0C344A897}"/>
  </bookViews>
  <sheets>
    <sheet name="Sheet1" sheetId="1" r:id="rId1"/>
    <sheet name="Sheet2" sheetId="2" r:id="rId2"/>
  </sheets>
  <definedNames>
    <definedName name="_xlnm._FilterDatabase" localSheetId="0" hidden="1">Sheet1!$C$55:$C$55</definedName>
    <definedName name="_xlchart.v2.0" hidden="1">Sheet2!$A$9:$A$12</definedName>
    <definedName name="_xlchart.v2.1" hidden="1">Sheet2!$B$8</definedName>
    <definedName name="_xlchart.v2.10" hidden="1">Sheet2!$A$11</definedName>
    <definedName name="_xlchart.v2.11" hidden="1">Sheet2!$A$12</definedName>
    <definedName name="_xlchart.v2.12" hidden="1">Sheet2!$A$9</definedName>
    <definedName name="_xlchart.v2.13" hidden="1">Sheet2!$B$10:$E$10</definedName>
    <definedName name="_xlchart.v2.14" hidden="1">Sheet2!$B$11:$E$11</definedName>
    <definedName name="_xlchart.v2.15" hidden="1">Sheet2!$B$12:$E$12</definedName>
    <definedName name="_xlchart.v2.16" hidden="1">Sheet2!$B$8:$E$8</definedName>
    <definedName name="_xlchart.v2.17" hidden="1">Sheet2!$B$9:$E$9</definedName>
    <definedName name="_xlchart.v2.2" hidden="1">Sheet2!$B$9:$B$12</definedName>
    <definedName name="_xlchart.v2.3" hidden="1">Sheet2!$C$8</definedName>
    <definedName name="_xlchart.v2.4" hidden="1">Sheet2!$C$9:$C$12</definedName>
    <definedName name="_xlchart.v2.5" hidden="1">Sheet2!$D$8</definedName>
    <definedName name="_xlchart.v2.6" hidden="1">Sheet2!$D$9:$D$12</definedName>
    <definedName name="_xlchart.v2.7" hidden="1">Sheet2!$E$8</definedName>
    <definedName name="_xlchart.v2.8" hidden="1">Sheet2!$E$9:$E$12</definedName>
    <definedName name="_xlchart.v2.9" hidden="1">Sheet2!$A$10</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55" i="1" l="1"/>
  <c r="D55" i="1"/>
  <c r="C55" i="1"/>
  <c r="F57" i="1"/>
  <c r="F56" i="1"/>
  <c r="F55" i="1"/>
  <c r="E54" i="1"/>
  <c r="D54" i="1"/>
  <c r="C54" i="1"/>
  <c r="I52" i="1"/>
  <c r="H52" i="1"/>
  <c r="G52" i="1"/>
  <c r="E52" i="1"/>
  <c r="D52" i="1"/>
  <c r="C52" i="1"/>
  <c r="E12" i="2"/>
  <c r="E11" i="2"/>
  <c r="E10" i="2"/>
  <c r="E9" i="2"/>
  <c r="D12" i="2"/>
  <c r="D11" i="2"/>
  <c r="D10" i="2"/>
  <c r="D9" i="2"/>
  <c r="C12" i="2"/>
  <c r="C11" i="2"/>
  <c r="C10" i="2"/>
  <c r="C9" i="2"/>
  <c r="M4" i="2"/>
  <c r="B9" i="2" s="1"/>
  <c r="H2" i="2"/>
  <c r="H3" i="2"/>
  <c r="H5" i="2"/>
  <c r="G2" i="2"/>
  <c r="G3" i="2"/>
  <c r="G5" i="2"/>
  <c r="F2" i="2"/>
  <c r="F3" i="2"/>
  <c r="F5" i="2"/>
  <c r="H4" i="2"/>
  <c r="G4" i="2"/>
  <c r="F4" i="2"/>
  <c r="H42" i="1"/>
  <c r="I42" i="1"/>
  <c r="G42" i="1"/>
  <c r="D42" i="1"/>
  <c r="E42" i="1"/>
  <c r="C42" i="1"/>
  <c r="H36" i="1"/>
  <c r="I36" i="1"/>
  <c r="G36" i="1"/>
  <c r="D36" i="1"/>
  <c r="E36" i="1"/>
  <c r="C36" i="1"/>
  <c r="H31" i="1"/>
  <c r="I31" i="1"/>
  <c r="G31" i="1"/>
  <c r="D31" i="1"/>
  <c r="E31" i="1"/>
  <c r="C31" i="1"/>
  <c r="F54" i="1"/>
  <c r="B11" i="2" l="1"/>
  <c r="B12" i="2"/>
  <c r="B10" i="2"/>
  <c r="H54" i="1"/>
  <c r="G54" i="1"/>
  <c r="I54" i="1"/>
</calcChain>
</file>

<file path=xl/sharedStrings.xml><?xml version="1.0" encoding="utf-8"?>
<sst xmlns="http://schemas.openxmlformats.org/spreadsheetml/2006/main" count="126" uniqueCount="74">
  <si>
    <t>Date</t>
  </si>
  <si>
    <t>Post</t>
  </si>
  <si>
    <t># of comments</t>
  </si>
  <si>
    <t># of likes</t>
  </si>
  <si>
    <t># of share</t>
  </si>
  <si>
    <t>type</t>
  </si>
  <si>
    <t>picture</t>
  </si>
  <si>
    <t>video</t>
  </si>
  <si>
    <t>link</t>
  </si>
  <si>
    <t>We did it! Thank you to each of our supporters
 who helped us meet and match our $2 million goal on #GivingTuesday. Because of you, we are one day closer to a cure for Parkinson’s disease.</t>
  </si>
  <si>
    <t>Event</t>
  </si>
  <si>
    <t>“We’re on a mission to solidify our early understanding of who’s at risk for Parkinson’s, who gets it, who doesn’t, and why. But this requires a new level of public participation — 100,000 people” Michael J. Fox on USA TODAY. Today, the Foundation announces the expansion of our landmark Parkinson’s Progression Markers Initiative to include individuals over the age of 18 — with and without Parkinson’s — and gather data from more than 100,000 people. Whether you have Parkinson’s or not, your participation is critical and could change everything. Read more on the impact you can have on the Parkinson’s community.</t>
  </si>
  <si>
    <t>Insights</t>
  </si>
  <si>
    <t>Don't forget the Fox Shop this holiday season. 
Refresh your orange accessories or create custom swag for your events next year. The link is below: https://bddy.me/31mwD4I</t>
  </si>
  <si>
    <t>Advertisement</t>
  </si>
  <si>
    <t>We’re working urgently toward a Parkinson’s cure.
 But we also fund projects that can help improve the lives of those living with PD today. Learn more about the work and progress made this year and what's to come in 2022. https://bddy.me/3diN6cA</t>
  </si>
  <si>
    <t>Informational</t>
  </si>
  <si>
    <t>Make the last days of the year count by donating 
through your IRA. Check out the link below to explore how you can make an impactful contribution using your IRA today. https://bddy.me/3EnEGfU</t>
  </si>
  <si>
    <t>Last month, MJFF Patient Council member, Sebastian Krys earned his 19th Grammy Award and his first since a Parkinson’s diagnosis in 2019. 
“It’s heartening to see people look past the diagnosis and still want to work with me. And that they’re willing to adapt to what I can do on a daily basis," -- Sebastian Krys on his Grammy Award. 
Click the link to read more and listen to a playlist of Sebastian’s award-winning work from the past year. https://bddy.me/3ps2FnN</t>
  </si>
  <si>
    <t>This holiday season, give the gift of security. A charitable gift annuity offers you fixed payments for life while furthering Parkinson’s research. Learn more about how you can build a legacy of giving that helps bring an end to Parkinson’s. https://bddy.me/3otaqe8</t>
  </si>
  <si>
    <t>In a year dominated by the biggest science story in a century, major milestones in Parkinson’s research nonetheless continued to make headlines with significant deals in the therapeutic industry, game-changing clinical trials, and groundbreaking partnerships. 
Read more about a year of progress in Parkinson’s research and what's to come in 2022. https://bit.ly/3xUtHrN</t>
  </si>
  <si>
    <t>Support MJFF this holiday season. Through Amazon Smile, a portion of your purchase will push the envelope of Parkinson’s research. Use the link below to select The Michael J. Fox Foundation on Amazon Smile. https://bddy.me/3dvyxCp</t>
  </si>
  <si>
    <t>There are high-impact projects in the Parkinson’s research pipeline that still need funding before 2021 is over. One way to support this effort is to activate your community. Create a Facebook Fundraiser today, and you can help us end Parkinson’s once and for all. https://bddy.me/3Gte5yO</t>
  </si>
  <si>
    <t>Searching for your daily dose of inspiration? In the December/January issue cover story of AARP's magazine, our intrepid founder Michael J. Fox reflects candidly on living with Parkinson’s three decades after diagnosis, what keeps him going and the legacy he wishes to leave. Read more: https://bddy.me/3pJXmjM</t>
  </si>
  <si>
    <t>Telehealth has given people with Parkinson’s access to specialists they need most but don’t live close enough to, and it’s made managing our health more efficient. The thing is, once Congress and the President declare that the public health emergency is over, telehealth will disappear. 
We need your help to get Congress to support the Creating Opportunities Now for Necessary and Effective Care Technologies (CONNECT) for Health Act (H.R.2903/S.1512). This would help make telehealth a permanent health care option. With just a few clicks, send an email to your lawmakers today. http://www.michaeljfox.org/.../dont-let-congress-hang...</t>
  </si>
  <si>
    <t>We continue to build momentum in the Parkinson’s research pipeline.  We couldn’t do it without our dedicated community behind us. Because of your ongoing support, we can finish 2021 with more momentum than ever before. Donate Today. https://bddy.me/3ELbsI4</t>
  </si>
  <si>
    <t>There are only 10 days left to make an IRA Charitable Rollover and reduce your income taxes for 2021! Set yourself up for success on Tax Day 2022 by donating the required minimum distribution from your IRA to The Michael J. Fox Foundation today. Use our QCD tool to let us know your gift is on the way and should count for the 2021 tax year! Link below: https://bddy.me/31QvQJl</t>
  </si>
  <si>
    <t>Join us on December 16 at 1 p.m. ET for our Third Thursdays Webinar. Our expert panelists will dive into the Foundation’s landmark Parkinson’s Progression Markers Initiative (PPMI) study. We’ll cover the study’s expansion, scientific results coming out of PPMI and the critical role you can play in speeding a cure. https://bddy.me/3pKxuEB</t>
  </si>
  <si>
    <t>The holiday season is halfway over! Don't let your loved ones go without Fox Shop gear. Check out the link below to start your new year with various Micheal J. Fox branded merch. https://bddy.me/3s7oUCm</t>
  </si>
  <si>
    <t>AARP recognized our founder Michael J. Fox with the 2022 AARP Purpose Prize for his advocacy work in helping to advance scientific progress through MJFF. 
Register for a free virtual event celebrating the AARP Purpose Prize winners, on December 15. https://bddy.me/3oN0psi</t>
  </si>
  <si>
    <t>We've identified $200,000 of unfunded projects that need your support now. If 2,000 individuals contribute $100 in the next 48 hours, we can close the gap before 2021 ends. Will you contribute to a future without Parkinson's disease? https://bddy.me/3DRMe9t</t>
  </si>
  <si>
    <t>2021 is not over, and neither is our work to end Parkison's disease. Our scientists are working hard to deploy funds to high-impact projects before the year ends. Help us reach 2,000 donors in 48 hours. Support urgent year-end funding now. https://bddy.me/3oQcJIi</t>
  </si>
  <si>
    <t>With your help, we can fund $200,000 of promising Parkinson's studies. These studies may be the next step in a cure, but we need your help. Donate today for a future without Parkinson's disease. https://bddy.me/3q3Eywi</t>
  </si>
  <si>
    <t>Only 24 hours left to reach our 2,000 donor goal. Eighty-eight cents of every dollar goes toward our high-impact research programs. Can you help us fund critical Parkinson's research? https://bddy.me/3F0DE9N</t>
  </si>
  <si>
    <t>There is still a chance for you to leave your mark on the Parkinson's community this year. Donate before midnight to help MJFF meet our goal to raise $200,000 for promising but unfunded research projects in 2021. https://bddy.me/3q2ihia</t>
  </si>
  <si>
    <t>Join us tomorrow at 1 p.m. ET for our Third Thursdays Webinar. Our expert panelists will dive into the Foundation’s landmark Parkinson’s Progression Markers Initiative (PPMI) study. We’ll cover the study’s expansion, scientific results coming out of PPMI and the critical role you can play in speeding a cure. Register today: https://bddy.me/3E1hhjc</t>
  </si>
  <si>
    <t>Looking for a way to start the new year on the right foot? Lace-up to race with Team Fox in the  2022 United Airlines NYC Half Marathon on March 20, 2022. Entries are limited, so be sure to sign up today!   #nychalf #nycmarathon #roadrunners #GoTeamFox #nychalfmarathon https://bddy.me/3yvuSOE</t>
  </si>
  <si>
    <t>Did you know that if you printed PPMI data, it would reach to the moon and back? Our Parkinson’s Progression Markers Initiative (PPMI) shares its robust data set with scientists to better understand Parkinson’s and advance new treatments. Now it needs you. Whether you have Parkinson’s or not, you can be a part of the study that could change everything. Get started today.  https://ppmi.study.myachievement.com/ppmistudy...</t>
  </si>
  <si>
    <t>Research can only move forward with the support of study volunteers. This especially holds true for our landmark study, the Parkinson’s Progression Markers Initiative. Four participants share why they joined the study that could change everything. Read their stories http://www.michaeljfox.org/.../ppmi-participants-share...</t>
  </si>
  <si>
    <t>Thank you to our community for all of your support. Your contributions enable us to fund high-impact research through the end of the year and keep the momentum moving in the Parkinson's pipeline in 2022.</t>
  </si>
  <si>
    <t>Support The Michael J. Fox Foundation in your last-minute holiday season shopping. Through AmazonSmile, a portion of your purchase will aid Parkinson’s research funding at no cost to you. Link below. https://bddy.me/3qdgzux</t>
  </si>
  <si>
    <t>Former Georgia Senator Johnny Isakson passed away last Sunday, December 19. At MJFF, we were honored to have worked with Senator Isakson, who served for years as Co-chair of the Congressional Caucus on Parkinson’s Disease following his 2015 PD diagnosis. Learn more about his legacy in our recent blog: https://bddy.me/32peIKI</t>
  </si>
  <si>
    <t>There are only ten days left to make an IRA Charitable Rollover and reduce your income taxes for 2021! Set yourself up for success on Tax Day 2022 by donating the required minimum distribution from your IRA to The Michael J. Fox Foundation today. Use our QCD tool to let us know your gift is on the way and should count for the 2021 tax year! The link below: https://bddy.me/3qllQA2</t>
  </si>
  <si>
    <t>There is now another way to give to the Michael J. Fox Foundation for Parkinson’s Research. You can directly impact the future of Parkinson’s research with cryptocurrencies. To learn more, reach out to our team at 1-212-509-0995. https://bddy.me/3ssGHEr</t>
  </si>
  <si>
    <t>Are you interested in speeding new and groundbreaking treatments and a cure? Our latest podcast discusses the critical value recently diagnosed individuals bring to Parkinson’s research. You’ll hear from our expert panelists about the relaunch of our landmark study that could change everything about how patients, families, doctors, and scientists think about brain disease. Click the link below to listen to the full episode: https://bddy.me/3pkyhgj</t>
  </si>
  <si>
    <t>We’re working urgently toward a Parkinson’s cure. But we also fund projects that can help improve the lives of those living with PD today. You can help maintain momentum in the research pipeline by making a tax-deductible donation today. https://bddy.me/3esAK1Y</t>
  </si>
  <si>
    <t>Together, we’ve achieved a lot in 2021 in our Parkinson’s Progression Markers Initiative! But we have more work to do in 2022. The more people who join PPMI and share data, the faster we could change everything about how brain diseases are diagnosed, treated and, ultimately, prevented. Learn more and join the study that could change everything. 
https://ppmi.study.myachievement.com/ppmistudy...</t>
  </si>
  <si>
    <t>Make your dollars go the furthest by joining the Pipeline monthly giving program. Our Pipeline donors are at the forefront of our research, pushing progress in the Parkinson’s Pipeline all year long. Join the program today and speed research into 2022. https://bddy.me/3Hh2Idn</t>
  </si>
  <si>
    <t>Through all these years, The Michael J. Fox Foundation has made great strides ​for those living with Parkinson's disease today, thanks to the support of our community. We won't stop until a cure is found. Join us before the year ends. https://bddy.me/3JoBOSX</t>
  </si>
  <si>
    <t>We’re committed to advancing treatments and finding a cure for Parkinson’s. Your support today enables us to get more dollars out the door for research ​before the year ends. Make a tax-deductible donation today. https://bddy.me/3eBoWKQ</t>
  </si>
  <si>
    <t>2021 is coming to a close, but we are still funding research projects that need your support. Together, we have supported the most robust Parkinson's research pipeline in history. But there's more work to be done. Support critical PD research before the year is over. Donate today. https://bddy.me/3z73CXf</t>
  </si>
  <si>
    <t>In these uncertain times, the future of Parkinson’s research depends on all of us. Accelerate critical breakthroughs in the Parkinson’s research pipeline before the year is over with a tax-deductible donation. https://bddy.me/3z9Asqu</t>
  </si>
  <si>
    <t>With only 2 days left in 2021, don’t miss your chance to reduce your taxable income this year with an IRA Charitable Rollover. Use our free QCD tool to start the process and let us know if your gift should count for the 2021 tax year. https://bddy.me/3EKIVBw</t>
  </si>
  <si>
    <t>The Michael J. Fox Foundation devotes our donor-raised dollars to promising scientific efforts that will help bring new treatments and cures to people with Parkinson's. In this blog, we review some of the 32 grants totaling more than $10 million awarded in October and November. These grants are supporting Parkinson's research in various ways: exploring the impact of COVID-19 and stress on Parkinson’s progression, managing hard-to-treat PD symptoms and investigating inflammation in the gut. Learn more today.</t>
  </si>
  <si>
    <t>Last chance to speed a Parkinson’s cure before the year is over. Make your tax-deductible donation today, and help us push critical research forward into 2022. https://bddy.me/32RdXup</t>
  </si>
  <si>
    <t>The Foundation mourns the loss of passionate advocate, former NASA astronaut, and Foundation Patient Council member Michael R. “Rich” Clifford. We were honored to have worked with Rich in our ongoing efforts to speed better Parkinson’s treatments and, ultimately, a cure for the millions of people and families living with PD. He will be deeply missed but his legacy will live on in our work, and in the many lives he touched. 
Visit our website to learn more about his life and legacy: https://bddy.me/3HpYQqJ</t>
  </si>
  <si>
    <t>From all of us at The Michael J. Fox Foundation, thank you. We’re so grateful for our community’s dedication to our mission, and for all of the progress made together in 2021. We’re committed as ever to making Parkinson’s history. https://bddy.me/3FLGZdt</t>
  </si>
  <si>
    <t>Insight</t>
  </si>
  <si>
    <t>Average # of Likes</t>
  </si>
  <si>
    <t>Average # of Comments</t>
  </si>
  <si>
    <t>Average # of Shares</t>
  </si>
  <si>
    <t># of Posts</t>
  </si>
  <si>
    <t>Total # of Likes</t>
  </si>
  <si>
    <t>Total # of Comments</t>
  </si>
  <si>
    <t>Total # Shares</t>
  </si>
  <si>
    <t># of Likes</t>
  </si>
  <si>
    <t># of Comments</t>
  </si>
  <si>
    <t># of Shares</t>
  </si>
  <si>
    <t>Type</t>
  </si>
  <si>
    <t>Total # of posts</t>
  </si>
  <si>
    <t>SEE SHEET 2 FOR SIMPLIFIED/CONDENSED DATA</t>
  </si>
  <si>
    <t>SEE SHEET 2 FOR SIMPLIFIED/
CONDENSED DATA</t>
  </si>
  <si>
    <t>Total</t>
  </si>
  <si>
    <t>Overall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</si>
</sst>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3" formatCode="0.0"/>
  </numFmts>
  <fonts count="2" x14ac:knownFonts="1">
    <font>
      <sz val="12"/>
      <color theme="1"/>
      <name val="Calibri"/>
      <family val="2"/>
      <scheme val="minor"/>
    </font>
    <font>
      <b/>
      <sz val="16"/>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0" fillId="0" borderId="0" xfId="0" applyFill="1" applyAlignment="1">
      <alignment wrapText="1"/>
    </xf>
    <xf numFmtId="14" fontId="0" fillId="0" borderId="0" xfId="0" applyNumberFormat="1"/>
    <xf numFmtId="0" fontId="0" fillId="0" borderId="0" xfId="0" applyAlignment="1">
      <alignment wrapText="1"/>
    </xf>
    <xf numFmtId="2" fontId="0" fillId="0" borderId="0" xfId="0" applyNumberFormat="1"/>
    <xf numFmtId="173" fontId="0" fillId="0" borderId="0" xfId="0" applyNumberFormat="1"/>
    <xf numFmtId="0" fontId="1" fillId="0" borderId="0" xfId="0" applyFont="1"/>
    <xf numFmtId="0" fontId="1"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Graph 1.  Distribution</a:t>
            </a:r>
            <a:r>
              <a:rPr lang="en-US" baseline="0"/>
              <a:t> of Elements for Each Types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R"/>
        </a:p>
      </c:txPr>
    </c:title>
    <c:autoTitleDeleted val="0"/>
    <c:plotArea>
      <c:layout/>
      <c:barChart>
        <c:barDir val="col"/>
        <c:grouping val="clustered"/>
        <c:varyColors val="0"/>
        <c:ser>
          <c:idx val="0"/>
          <c:order val="0"/>
          <c:tx>
            <c:strRef>
              <c:f>Sheet2!$B$8</c:f>
              <c:strCache>
                <c:ptCount val="1"/>
                <c:pt idx="0">
                  <c:v># of Posts</c:v>
                </c:pt>
              </c:strCache>
            </c:strRef>
          </c:tx>
          <c:spPr>
            <a:solidFill>
              <a:schemeClr val="accent1"/>
            </a:solidFill>
            <a:ln>
              <a:noFill/>
            </a:ln>
            <a:effectLst/>
          </c:spPr>
          <c:invertIfNegative val="0"/>
          <c:cat>
            <c:strRef>
              <c:f>Sheet2!$A$9:$A$12</c:f>
              <c:strCache>
                <c:ptCount val="4"/>
                <c:pt idx="0">
                  <c:v>Advertisement</c:v>
                </c:pt>
                <c:pt idx="1">
                  <c:v>Event</c:v>
                </c:pt>
                <c:pt idx="2">
                  <c:v>Informational</c:v>
                </c:pt>
                <c:pt idx="3">
                  <c:v>Insight</c:v>
                </c:pt>
              </c:strCache>
            </c:strRef>
          </c:cat>
          <c:val>
            <c:numRef>
              <c:f>Sheet2!$B$9:$B$12</c:f>
              <c:numCache>
                <c:formatCode>0.00</c:formatCode>
                <c:ptCount val="4"/>
                <c:pt idx="0">
                  <c:v>65.909090909090907</c:v>
                </c:pt>
                <c:pt idx="1">
                  <c:v>6.8181818181818175</c:v>
                </c:pt>
                <c:pt idx="2">
                  <c:v>9.0909090909090917</c:v>
                </c:pt>
                <c:pt idx="3">
                  <c:v>18.181818181818183</c:v>
                </c:pt>
              </c:numCache>
            </c:numRef>
          </c:val>
          <c:extLst>
            <c:ext xmlns:c16="http://schemas.microsoft.com/office/drawing/2014/chart" uri="{C3380CC4-5D6E-409C-BE32-E72D297353CC}">
              <c16:uniqueId val="{00000000-795A-AC48-88AC-3CE8881F9BD7}"/>
            </c:ext>
          </c:extLst>
        </c:ser>
        <c:ser>
          <c:idx val="1"/>
          <c:order val="1"/>
          <c:tx>
            <c:strRef>
              <c:f>Sheet2!$C$8</c:f>
              <c:strCache>
                <c:ptCount val="1"/>
                <c:pt idx="0">
                  <c:v># of Likes</c:v>
                </c:pt>
              </c:strCache>
            </c:strRef>
          </c:tx>
          <c:spPr>
            <a:solidFill>
              <a:schemeClr val="accent2"/>
            </a:solidFill>
            <a:ln>
              <a:noFill/>
            </a:ln>
            <a:effectLst/>
          </c:spPr>
          <c:invertIfNegative val="0"/>
          <c:cat>
            <c:strRef>
              <c:f>Sheet2!$A$9:$A$12</c:f>
              <c:strCache>
                <c:ptCount val="4"/>
                <c:pt idx="0">
                  <c:v>Advertisement</c:v>
                </c:pt>
                <c:pt idx="1">
                  <c:v>Event</c:v>
                </c:pt>
                <c:pt idx="2">
                  <c:v>Informational</c:v>
                </c:pt>
                <c:pt idx="3">
                  <c:v>Insight</c:v>
                </c:pt>
              </c:strCache>
            </c:strRef>
          </c:cat>
          <c:val>
            <c:numRef>
              <c:f>Sheet2!$C$9:$C$12</c:f>
              <c:numCache>
                <c:formatCode>0.00</c:formatCode>
                <c:ptCount val="4"/>
                <c:pt idx="0">
                  <c:v>28.69445035083989</c:v>
                </c:pt>
                <c:pt idx="1">
                  <c:v>4.8160748458430787</c:v>
                </c:pt>
                <c:pt idx="2">
                  <c:v>4.380182862002977</c:v>
                </c:pt>
                <c:pt idx="3">
                  <c:v>62.109291941314062</c:v>
                </c:pt>
              </c:numCache>
            </c:numRef>
          </c:val>
          <c:extLst>
            <c:ext xmlns:c16="http://schemas.microsoft.com/office/drawing/2014/chart" uri="{C3380CC4-5D6E-409C-BE32-E72D297353CC}">
              <c16:uniqueId val="{00000001-795A-AC48-88AC-3CE8881F9BD7}"/>
            </c:ext>
          </c:extLst>
        </c:ser>
        <c:ser>
          <c:idx val="2"/>
          <c:order val="2"/>
          <c:tx>
            <c:strRef>
              <c:f>Sheet2!$D$8</c:f>
              <c:strCache>
                <c:ptCount val="1"/>
                <c:pt idx="0">
                  <c:v># of Comments</c:v>
                </c:pt>
              </c:strCache>
            </c:strRef>
          </c:tx>
          <c:spPr>
            <a:solidFill>
              <a:schemeClr val="accent3"/>
            </a:solidFill>
            <a:ln>
              <a:noFill/>
            </a:ln>
            <a:effectLst/>
          </c:spPr>
          <c:invertIfNegative val="0"/>
          <c:cat>
            <c:strRef>
              <c:f>Sheet2!$A$9:$A$12</c:f>
              <c:strCache>
                <c:ptCount val="4"/>
                <c:pt idx="0">
                  <c:v>Advertisement</c:v>
                </c:pt>
                <c:pt idx="1">
                  <c:v>Event</c:v>
                </c:pt>
                <c:pt idx="2">
                  <c:v>Informational</c:v>
                </c:pt>
                <c:pt idx="3">
                  <c:v>Insight</c:v>
                </c:pt>
              </c:strCache>
            </c:strRef>
          </c:cat>
          <c:val>
            <c:numRef>
              <c:f>Sheet2!$D$9:$D$12</c:f>
              <c:numCache>
                <c:formatCode>0.00</c:formatCode>
                <c:ptCount val="4"/>
                <c:pt idx="0">
                  <c:v>16.326530612244898</c:v>
                </c:pt>
                <c:pt idx="1">
                  <c:v>3.6734693877551026</c:v>
                </c:pt>
                <c:pt idx="2">
                  <c:v>0.81632653061224492</c:v>
                </c:pt>
                <c:pt idx="3">
                  <c:v>79.183673469387756</c:v>
                </c:pt>
              </c:numCache>
            </c:numRef>
          </c:val>
          <c:extLst>
            <c:ext xmlns:c16="http://schemas.microsoft.com/office/drawing/2014/chart" uri="{C3380CC4-5D6E-409C-BE32-E72D297353CC}">
              <c16:uniqueId val="{00000002-795A-AC48-88AC-3CE8881F9BD7}"/>
            </c:ext>
          </c:extLst>
        </c:ser>
        <c:ser>
          <c:idx val="3"/>
          <c:order val="3"/>
          <c:tx>
            <c:strRef>
              <c:f>Sheet2!$E$8</c:f>
              <c:strCache>
                <c:ptCount val="1"/>
                <c:pt idx="0">
                  <c:v># of Shares</c:v>
                </c:pt>
              </c:strCache>
            </c:strRef>
          </c:tx>
          <c:spPr>
            <a:solidFill>
              <a:schemeClr val="accent4"/>
            </a:solidFill>
            <a:ln>
              <a:noFill/>
            </a:ln>
            <a:effectLst/>
          </c:spPr>
          <c:invertIfNegative val="0"/>
          <c:cat>
            <c:strRef>
              <c:f>Sheet2!$A$9:$A$12</c:f>
              <c:strCache>
                <c:ptCount val="4"/>
                <c:pt idx="0">
                  <c:v>Advertisement</c:v>
                </c:pt>
                <c:pt idx="1">
                  <c:v>Event</c:v>
                </c:pt>
                <c:pt idx="2">
                  <c:v>Informational</c:v>
                </c:pt>
                <c:pt idx="3">
                  <c:v>Insight</c:v>
                </c:pt>
              </c:strCache>
            </c:strRef>
          </c:cat>
          <c:val>
            <c:numRef>
              <c:f>Sheet2!$E$9:$E$12</c:f>
              <c:numCache>
                <c:formatCode>0.00</c:formatCode>
                <c:ptCount val="4"/>
                <c:pt idx="0">
                  <c:v>27.146814404432135</c:v>
                </c:pt>
                <c:pt idx="1">
                  <c:v>3.32409972299169</c:v>
                </c:pt>
                <c:pt idx="2">
                  <c:v>3.7396121883656508</c:v>
                </c:pt>
                <c:pt idx="3">
                  <c:v>65.789473684210535</c:v>
                </c:pt>
              </c:numCache>
            </c:numRef>
          </c:val>
          <c:extLst>
            <c:ext xmlns:c16="http://schemas.microsoft.com/office/drawing/2014/chart" uri="{C3380CC4-5D6E-409C-BE32-E72D297353CC}">
              <c16:uniqueId val="{00000003-795A-AC48-88AC-3CE8881F9BD7}"/>
            </c:ext>
          </c:extLst>
        </c:ser>
        <c:dLbls>
          <c:showLegendKey val="0"/>
          <c:showVal val="0"/>
          <c:showCatName val="0"/>
          <c:showSerName val="0"/>
          <c:showPercent val="0"/>
          <c:showBubbleSize val="0"/>
        </c:dLbls>
        <c:gapWidth val="219"/>
        <c:overlap val="-27"/>
        <c:axId val="1564829568"/>
        <c:axId val="1564994976"/>
      </c:barChart>
      <c:catAx>
        <c:axId val="15648295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Types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R"/>
          </a:p>
        </c:txPr>
        <c:crossAx val="1564994976"/>
        <c:crosses val="autoZero"/>
        <c:auto val="1"/>
        <c:lblAlgn val="ctr"/>
        <c:lblOffset val="100"/>
        <c:noMultiLvlLbl val="0"/>
      </c:catAx>
      <c:valAx>
        <c:axId val="15649949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Percentage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R"/>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R"/>
          </a:p>
        </c:txPr>
        <c:crossAx val="15648295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609600</xdr:colOff>
      <xdr:row>14</xdr:row>
      <xdr:rowOff>31750</xdr:rowOff>
    </xdr:from>
    <xdr:to>
      <xdr:col>8</xdr:col>
      <xdr:colOff>317500</xdr:colOff>
      <xdr:row>39</xdr:row>
      <xdr:rowOff>63500</xdr:rowOff>
    </xdr:to>
    <xdr:graphicFrame macro="">
      <xdr:nvGraphicFramePr>
        <xdr:cNvPr id="4" name="Chart 3">
          <a:extLst>
            <a:ext uri="{FF2B5EF4-FFF2-40B4-BE49-F238E27FC236}">
              <a16:creationId xmlns:a16="http://schemas.microsoft.com/office/drawing/2014/main" id="{0F2FD841-B875-A8B3-3A7F-D6199868CCF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0D9ECC-FB48-8C44-984A-3CE1A06B236B}">
  <dimension ref="A1:K58"/>
  <sheetViews>
    <sheetView topLeftCell="A49" workbookViewId="0">
      <selection activeCell="G52" sqref="G52"/>
    </sheetView>
  </sheetViews>
  <sheetFormatPr baseColWidth="10" defaultRowHeight="16" x14ac:dyDescent="0.2"/>
  <cols>
    <col min="2" max="2" width="42.1640625" customWidth="1"/>
    <col min="3" max="3" width="12.1640625" bestFit="1" customWidth="1"/>
    <col min="4" max="4" width="20" bestFit="1" customWidth="1"/>
    <col min="6" max="6" width="13.1640625" bestFit="1" customWidth="1"/>
    <col min="11" max="11" width="18.6640625" customWidth="1"/>
    <col min="14" max="14" width="16" bestFit="1" customWidth="1"/>
    <col min="15" max="15" width="21" bestFit="1" customWidth="1"/>
    <col min="16" max="16" width="17.6640625" bestFit="1" customWidth="1"/>
  </cols>
  <sheetData>
    <row r="1" spans="1:11" x14ac:dyDescent="0.2">
      <c r="A1" t="s">
        <v>0</v>
      </c>
      <c r="B1" t="s">
        <v>1</v>
      </c>
      <c r="C1" t="s">
        <v>2</v>
      </c>
      <c r="D1" t="s">
        <v>3</v>
      </c>
      <c r="E1" t="s">
        <v>4</v>
      </c>
      <c r="F1" t="s">
        <v>5</v>
      </c>
      <c r="G1" t="s">
        <v>6</v>
      </c>
      <c r="H1" t="s">
        <v>7</v>
      </c>
      <c r="I1" t="s">
        <v>8</v>
      </c>
    </row>
    <row r="2" spans="1:11" ht="110" x14ac:dyDescent="0.25">
      <c r="A2" s="2">
        <v>44532</v>
      </c>
      <c r="B2" s="1" t="s">
        <v>13</v>
      </c>
      <c r="C2">
        <v>0</v>
      </c>
      <c r="D2">
        <v>131</v>
      </c>
      <c r="E2">
        <v>8</v>
      </c>
      <c r="F2" t="s">
        <v>14</v>
      </c>
      <c r="G2">
        <v>1</v>
      </c>
      <c r="H2">
        <v>0</v>
      </c>
      <c r="I2">
        <v>1</v>
      </c>
      <c r="K2" s="7" t="s">
        <v>71</v>
      </c>
    </row>
    <row r="3" spans="1:11" ht="85" x14ac:dyDescent="0.2">
      <c r="A3" s="2">
        <v>44533</v>
      </c>
      <c r="B3" s="1" t="s">
        <v>17</v>
      </c>
      <c r="C3">
        <v>0</v>
      </c>
      <c r="D3">
        <v>102</v>
      </c>
      <c r="E3">
        <v>3</v>
      </c>
      <c r="F3" t="s">
        <v>14</v>
      </c>
      <c r="G3">
        <v>1</v>
      </c>
      <c r="H3">
        <v>0</v>
      </c>
      <c r="I3">
        <v>1</v>
      </c>
    </row>
    <row r="4" spans="1:11" ht="102" x14ac:dyDescent="0.2">
      <c r="A4" s="2">
        <v>44536</v>
      </c>
      <c r="B4" s="3" t="s">
        <v>19</v>
      </c>
      <c r="C4">
        <v>0</v>
      </c>
      <c r="D4">
        <v>101</v>
      </c>
      <c r="E4">
        <v>2</v>
      </c>
      <c r="F4" t="s">
        <v>14</v>
      </c>
      <c r="G4">
        <v>1</v>
      </c>
      <c r="H4">
        <v>0</v>
      </c>
      <c r="I4">
        <v>1</v>
      </c>
    </row>
    <row r="5" spans="1:11" ht="102" x14ac:dyDescent="0.2">
      <c r="A5" s="2">
        <v>44537</v>
      </c>
      <c r="B5" s="3" t="s">
        <v>21</v>
      </c>
      <c r="C5">
        <v>1</v>
      </c>
      <c r="D5">
        <v>52</v>
      </c>
      <c r="E5">
        <v>17</v>
      </c>
      <c r="F5" t="s">
        <v>14</v>
      </c>
      <c r="G5">
        <v>1</v>
      </c>
      <c r="H5">
        <v>0</v>
      </c>
      <c r="I5">
        <v>1</v>
      </c>
    </row>
    <row r="6" spans="1:11" ht="119" x14ac:dyDescent="0.2">
      <c r="A6" s="2">
        <v>44538</v>
      </c>
      <c r="B6" s="3" t="s">
        <v>22</v>
      </c>
      <c r="C6">
        <v>1</v>
      </c>
      <c r="D6">
        <v>72</v>
      </c>
      <c r="E6">
        <v>4</v>
      </c>
      <c r="F6" t="s">
        <v>14</v>
      </c>
      <c r="G6">
        <v>1</v>
      </c>
      <c r="H6">
        <v>0</v>
      </c>
      <c r="I6">
        <v>1</v>
      </c>
    </row>
    <row r="7" spans="1:11" ht="272" x14ac:dyDescent="0.2">
      <c r="A7" s="2">
        <v>44539</v>
      </c>
      <c r="B7" s="3" t="s">
        <v>24</v>
      </c>
      <c r="C7">
        <v>5</v>
      </c>
      <c r="D7">
        <v>175</v>
      </c>
      <c r="E7">
        <v>22</v>
      </c>
      <c r="F7" t="s">
        <v>14</v>
      </c>
      <c r="G7">
        <v>0</v>
      </c>
      <c r="H7">
        <v>0</v>
      </c>
      <c r="I7">
        <v>1</v>
      </c>
    </row>
    <row r="8" spans="1:11" ht="102" x14ac:dyDescent="0.2">
      <c r="A8" s="2">
        <v>44540</v>
      </c>
      <c r="B8" s="3" t="s">
        <v>25</v>
      </c>
      <c r="C8">
        <v>0</v>
      </c>
      <c r="D8">
        <v>133</v>
      </c>
      <c r="E8">
        <v>5</v>
      </c>
      <c r="F8" t="s">
        <v>14</v>
      </c>
      <c r="G8">
        <v>1</v>
      </c>
      <c r="H8">
        <v>0</v>
      </c>
      <c r="I8">
        <v>1</v>
      </c>
    </row>
    <row r="9" spans="1:11" ht="153" x14ac:dyDescent="0.2">
      <c r="A9" s="2">
        <v>44540</v>
      </c>
      <c r="B9" s="3" t="s">
        <v>26</v>
      </c>
      <c r="C9">
        <v>0</v>
      </c>
      <c r="D9">
        <v>77</v>
      </c>
      <c r="E9">
        <v>1</v>
      </c>
      <c r="F9" t="s">
        <v>14</v>
      </c>
      <c r="G9">
        <v>1</v>
      </c>
      <c r="H9">
        <v>0</v>
      </c>
      <c r="I9">
        <v>1</v>
      </c>
    </row>
    <row r="10" spans="1:11" ht="85" x14ac:dyDescent="0.2">
      <c r="A10" s="2">
        <v>44542</v>
      </c>
      <c r="B10" s="3" t="s">
        <v>28</v>
      </c>
      <c r="C10">
        <v>8</v>
      </c>
      <c r="D10">
        <v>98</v>
      </c>
      <c r="E10">
        <v>8</v>
      </c>
      <c r="F10" t="s">
        <v>14</v>
      </c>
      <c r="G10">
        <v>1</v>
      </c>
      <c r="H10">
        <v>0</v>
      </c>
      <c r="I10">
        <v>1</v>
      </c>
    </row>
    <row r="11" spans="1:11" ht="102" x14ac:dyDescent="0.2">
      <c r="A11" s="2">
        <v>44544</v>
      </c>
      <c r="B11" s="3" t="s">
        <v>30</v>
      </c>
      <c r="C11">
        <v>0</v>
      </c>
      <c r="D11">
        <v>28</v>
      </c>
      <c r="E11">
        <v>1</v>
      </c>
      <c r="F11" t="s">
        <v>14</v>
      </c>
      <c r="G11">
        <v>0</v>
      </c>
      <c r="H11">
        <v>1</v>
      </c>
      <c r="I11">
        <v>1</v>
      </c>
    </row>
    <row r="12" spans="1:11" ht="102" x14ac:dyDescent="0.2">
      <c r="A12" s="2">
        <v>44544</v>
      </c>
      <c r="B12" s="3" t="s">
        <v>31</v>
      </c>
      <c r="C12">
        <v>0</v>
      </c>
      <c r="D12">
        <v>53</v>
      </c>
      <c r="E12">
        <v>4</v>
      </c>
      <c r="F12" t="s">
        <v>14</v>
      </c>
      <c r="G12">
        <v>0</v>
      </c>
      <c r="H12">
        <v>1</v>
      </c>
      <c r="I12">
        <v>1</v>
      </c>
    </row>
    <row r="13" spans="1:11" ht="85" x14ac:dyDescent="0.2">
      <c r="A13" s="2">
        <v>44544</v>
      </c>
      <c r="B13" s="3" t="s">
        <v>32</v>
      </c>
      <c r="C13">
        <v>1</v>
      </c>
      <c r="D13">
        <v>54</v>
      </c>
      <c r="E13">
        <v>8</v>
      </c>
      <c r="F13" t="s">
        <v>14</v>
      </c>
      <c r="G13">
        <v>0</v>
      </c>
      <c r="H13">
        <v>1</v>
      </c>
      <c r="I13">
        <v>1</v>
      </c>
    </row>
    <row r="14" spans="1:11" ht="85" x14ac:dyDescent="0.2">
      <c r="A14" s="2">
        <v>44545</v>
      </c>
      <c r="B14" s="3" t="s">
        <v>33</v>
      </c>
      <c r="C14">
        <v>1</v>
      </c>
      <c r="D14">
        <v>43</v>
      </c>
      <c r="E14">
        <v>5</v>
      </c>
      <c r="F14" t="s">
        <v>14</v>
      </c>
      <c r="G14">
        <v>0</v>
      </c>
      <c r="H14">
        <v>1</v>
      </c>
      <c r="I14">
        <v>1</v>
      </c>
    </row>
    <row r="15" spans="1:11" ht="102" x14ac:dyDescent="0.2">
      <c r="A15" s="2">
        <v>44545</v>
      </c>
      <c r="B15" s="3" t="s">
        <v>34</v>
      </c>
      <c r="C15">
        <v>2</v>
      </c>
      <c r="D15">
        <v>46</v>
      </c>
      <c r="E15">
        <v>4</v>
      </c>
      <c r="F15" t="s">
        <v>14</v>
      </c>
      <c r="G15">
        <v>0</v>
      </c>
      <c r="H15">
        <v>1</v>
      </c>
      <c r="I15">
        <v>1</v>
      </c>
    </row>
    <row r="16" spans="1:11" ht="119" x14ac:dyDescent="0.2">
      <c r="A16" s="2">
        <v>44546</v>
      </c>
      <c r="B16" s="3" t="s">
        <v>36</v>
      </c>
      <c r="C16">
        <v>0</v>
      </c>
      <c r="D16">
        <v>174</v>
      </c>
      <c r="E16">
        <v>7</v>
      </c>
      <c r="F16" t="s">
        <v>14</v>
      </c>
      <c r="G16">
        <v>1</v>
      </c>
      <c r="H16">
        <v>0</v>
      </c>
      <c r="I16">
        <v>1</v>
      </c>
    </row>
    <row r="17" spans="1:9" ht="187" x14ac:dyDescent="0.2">
      <c r="A17" s="2">
        <v>44546</v>
      </c>
      <c r="B17" s="3" t="s">
        <v>37</v>
      </c>
      <c r="C17">
        <v>3</v>
      </c>
      <c r="D17">
        <v>66</v>
      </c>
      <c r="E17">
        <v>12</v>
      </c>
      <c r="F17" t="s">
        <v>14</v>
      </c>
      <c r="G17">
        <v>0</v>
      </c>
      <c r="H17">
        <v>1</v>
      </c>
      <c r="I17">
        <v>1</v>
      </c>
    </row>
    <row r="18" spans="1:9" ht="85" x14ac:dyDescent="0.2">
      <c r="A18" s="2">
        <v>44551</v>
      </c>
      <c r="B18" s="3" t="s">
        <v>40</v>
      </c>
      <c r="C18">
        <v>3</v>
      </c>
      <c r="D18">
        <v>65</v>
      </c>
      <c r="E18">
        <v>6</v>
      </c>
      <c r="F18" t="s">
        <v>14</v>
      </c>
      <c r="G18">
        <v>1</v>
      </c>
      <c r="H18">
        <v>0</v>
      </c>
      <c r="I18">
        <v>1</v>
      </c>
    </row>
    <row r="19" spans="1:9" ht="153" x14ac:dyDescent="0.2">
      <c r="A19" s="2">
        <v>44552</v>
      </c>
      <c r="B19" s="3" t="s">
        <v>42</v>
      </c>
      <c r="C19">
        <v>1</v>
      </c>
      <c r="D19">
        <v>61</v>
      </c>
      <c r="E19">
        <v>1</v>
      </c>
      <c r="F19" t="s">
        <v>14</v>
      </c>
      <c r="G19">
        <v>1</v>
      </c>
      <c r="H19">
        <v>0</v>
      </c>
      <c r="I19">
        <v>1</v>
      </c>
    </row>
    <row r="20" spans="1:9" ht="102" x14ac:dyDescent="0.2">
      <c r="A20" s="2">
        <v>44552</v>
      </c>
      <c r="B20" s="3" t="s">
        <v>43</v>
      </c>
      <c r="C20">
        <v>0</v>
      </c>
      <c r="D20">
        <v>98</v>
      </c>
      <c r="E20">
        <v>4</v>
      </c>
      <c r="F20" t="s">
        <v>14</v>
      </c>
      <c r="G20">
        <v>1</v>
      </c>
      <c r="H20">
        <v>0</v>
      </c>
      <c r="I20">
        <v>1</v>
      </c>
    </row>
    <row r="21" spans="1:9" ht="102" x14ac:dyDescent="0.2">
      <c r="A21" s="2">
        <v>44556</v>
      </c>
      <c r="B21" s="3" t="s">
        <v>45</v>
      </c>
      <c r="C21">
        <v>0</v>
      </c>
      <c r="D21">
        <v>153</v>
      </c>
      <c r="E21">
        <v>4</v>
      </c>
      <c r="F21" t="s">
        <v>14</v>
      </c>
      <c r="G21">
        <v>1</v>
      </c>
      <c r="H21">
        <v>0</v>
      </c>
      <c r="I21">
        <v>1</v>
      </c>
    </row>
    <row r="22" spans="1:9" ht="170" x14ac:dyDescent="0.2">
      <c r="A22" s="2">
        <v>44558</v>
      </c>
      <c r="B22" s="3" t="s">
        <v>46</v>
      </c>
      <c r="C22">
        <v>1</v>
      </c>
      <c r="D22">
        <v>71</v>
      </c>
      <c r="E22">
        <v>15</v>
      </c>
      <c r="F22" t="s">
        <v>14</v>
      </c>
      <c r="G22">
        <v>0</v>
      </c>
      <c r="H22">
        <v>1</v>
      </c>
      <c r="I22">
        <v>1</v>
      </c>
    </row>
    <row r="23" spans="1:9" ht="102" x14ac:dyDescent="0.2">
      <c r="A23" s="2">
        <v>44558</v>
      </c>
      <c r="B23" s="3" t="s">
        <v>47</v>
      </c>
      <c r="C23">
        <v>0</v>
      </c>
      <c r="D23">
        <v>88</v>
      </c>
      <c r="E23">
        <v>1</v>
      </c>
      <c r="F23" t="s">
        <v>14</v>
      </c>
      <c r="G23">
        <v>1</v>
      </c>
      <c r="H23">
        <v>0</v>
      </c>
      <c r="I23">
        <v>1</v>
      </c>
    </row>
    <row r="24" spans="1:9" ht="102" x14ac:dyDescent="0.2">
      <c r="A24" s="2">
        <v>44559</v>
      </c>
      <c r="B24" s="3" t="s">
        <v>48</v>
      </c>
      <c r="C24">
        <v>7</v>
      </c>
      <c r="D24">
        <v>194</v>
      </c>
      <c r="E24">
        <v>39</v>
      </c>
      <c r="F24" t="s">
        <v>14</v>
      </c>
      <c r="G24">
        <v>0</v>
      </c>
      <c r="H24">
        <v>1</v>
      </c>
      <c r="I24">
        <v>1</v>
      </c>
    </row>
    <row r="25" spans="1:9" ht="102" x14ac:dyDescent="0.2">
      <c r="A25" s="2">
        <v>44559</v>
      </c>
      <c r="B25" s="3" t="s">
        <v>49</v>
      </c>
      <c r="C25">
        <v>2</v>
      </c>
      <c r="D25">
        <v>90</v>
      </c>
      <c r="E25">
        <v>2</v>
      </c>
      <c r="F25" t="s">
        <v>14</v>
      </c>
      <c r="G25">
        <v>1</v>
      </c>
      <c r="H25">
        <v>0</v>
      </c>
      <c r="I25">
        <v>1</v>
      </c>
    </row>
    <row r="26" spans="1:9" ht="119" x14ac:dyDescent="0.2">
      <c r="A26" s="2">
        <v>44559</v>
      </c>
      <c r="B26" s="3" t="s">
        <v>50</v>
      </c>
      <c r="C26">
        <v>0</v>
      </c>
      <c r="D26">
        <v>72</v>
      </c>
      <c r="E26">
        <v>0</v>
      </c>
      <c r="F26" t="s">
        <v>14</v>
      </c>
      <c r="G26">
        <v>1</v>
      </c>
      <c r="H26">
        <v>0</v>
      </c>
      <c r="I26">
        <v>1</v>
      </c>
    </row>
    <row r="27" spans="1:9" ht="102" x14ac:dyDescent="0.2">
      <c r="A27" s="2">
        <v>44560</v>
      </c>
      <c r="B27" s="3" t="s">
        <v>51</v>
      </c>
      <c r="C27">
        <v>0</v>
      </c>
      <c r="D27">
        <v>106</v>
      </c>
      <c r="E27">
        <v>4</v>
      </c>
      <c r="F27" t="s">
        <v>14</v>
      </c>
      <c r="G27">
        <v>1</v>
      </c>
      <c r="H27">
        <v>0</v>
      </c>
      <c r="I27">
        <v>1</v>
      </c>
    </row>
    <row r="28" spans="1:9" ht="102" x14ac:dyDescent="0.2">
      <c r="B28" s="3" t="s">
        <v>52</v>
      </c>
      <c r="C28">
        <v>2</v>
      </c>
      <c r="D28">
        <v>128</v>
      </c>
      <c r="E28">
        <v>2</v>
      </c>
      <c r="F28" t="s">
        <v>14</v>
      </c>
      <c r="G28">
        <v>1</v>
      </c>
      <c r="H28">
        <v>0</v>
      </c>
      <c r="I28">
        <v>1</v>
      </c>
    </row>
    <row r="29" spans="1:9" ht="85" x14ac:dyDescent="0.2">
      <c r="B29" s="3" t="s">
        <v>54</v>
      </c>
      <c r="C29">
        <v>2</v>
      </c>
      <c r="D29">
        <v>75</v>
      </c>
      <c r="E29">
        <v>7</v>
      </c>
      <c r="F29" t="s">
        <v>14</v>
      </c>
      <c r="G29">
        <v>1</v>
      </c>
      <c r="H29">
        <v>0</v>
      </c>
      <c r="I29">
        <v>1</v>
      </c>
    </row>
    <row r="30" spans="1:9" ht="102" x14ac:dyDescent="0.2">
      <c r="A30" s="2">
        <v>44561</v>
      </c>
      <c r="B30" s="3" t="s">
        <v>56</v>
      </c>
      <c r="C30">
        <v>0</v>
      </c>
      <c r="D30">
        <v>93</v>
      </c>
      <c r="E30">
        <v>0</v>
      </c>
      <c r="F30" t="s">
        <v>14</v>
      </c>
      <c r="G30">
        <v>1</v>
      </c>
      <c r="H30">
        <v>0</v>
      </c>
      <c r="I30">
        <v>1</v>
      </c>
    </row>
    <row r="31" spans="1:9" x14ac:dyDescent="0.2">
      <c r="A31" s="2"/>
      <c r="B31" s="3"/>
      <c r="C31">
        <f xml:space="preserve"> SUM(C2:C30)</f>
        <v>40</v>
      </c>
      <c r="D31">
        <f t="shared" ref="D31:G31" si="0" xml:space="preserve"> SUM(D2:D30)</f>
        <v>2699</v>
      </c>
      <c r="E31">
        <f t="shared" si="0"/>
        <v>196</v>
      </c>
      <c r="G31">
        <f t="shared" si="0"/>
        <v>20</v>
      </c>
      <c r="H31">
        <f t="shared" ref="H31" si="1" xml:space="preserve"> SUM(H2:H30)</f>
        <v>8</v>
      </c>
      <c r="I31">
        <f t="shared" ref="I31" si="2" xml:space="preserve"> SUM(I2:I30)</f>
        <v>29</v>
      </c>
    </row>
    <row r="32" spans="1:9" x14ac:dyDescent="0.2">
      <c r="A32" s="2"/>
      <c r="B32" s="3"/>
    </row>
    <row r="33" spans="1:9" ht="136" x14ac:dyDescent="0.2">
      <c r="A33" s="2">
        <v>44541</v>
      </c>
      <c r="B33" s="3" t="s">
        <v>27</v>
      </c>
      <c r="C33">
        <v>3</v>
      </c>
      <c r="D33">
        <v>118</v>
      </c>
      <c r="E33">
        <v>2</v>
      </c>
      <c r="F33" t="s">
        <v>10</v>
      </c>
      <c r="G33">
        <v>0</v>
      </c>
      <c r="H33">
        <v>0</v>
      </c>
      <c r="I33">
        <v>1</v>
      </c>
    </row>
    <row r="34" spans="1:9" ht="119" x14ac:dyDescent="0.2">
      <c r="A34" s="2">
        <v>44543</v>
      </c>
      <c r="B34" s="3" t="s">
        <v>29</v>
      </c>
      <c r="C34">
        <v>4</v>
      </c>
      <c r="D34">
        <v>213</v>
      </c>
      <c r="E34">
        <v>15</v>
      </c>
      <c r="F34" t="s">
        <v>10</v>
      </c>
      <c r="G34">
        <v>1</v>
      </c>
      <c r="H34">
        <v>0</v>
      </c>
      <c r="I34">
        <v>1</v>
      </c>
    </row>
    <row r="35" spans="1:9" ht="136" x14ac:dyDescent="0.2">
      <c r="A35" s="2">
        <v>44545</v>
      </c>
      <c r="B35" s="3" t="s">
        <v>35</v>
      </c>
      <c r="C35">
        <v>2</v>
      </c>
      <c r="D35">
        <v>122</v>
      </c>
      <c r="E35">
        <v>7</v>
      </c>
      <c r="F35" t="s">
        <v>10</v>
      </c>
      <c r="G35">
        <v>0</v>
      </c>
      <c r="H35">
        <v>0</v>
      </c>
      <c r="I35">
        <v>1</v>
      </c>
    </row>
    <row r="36" spans="1:9" x14ac:dyDescent="0.2">
      <c r="A36" s="2"/>
      <c r="B36" s="3"/>
      <c r="C36">
        <f>SUM(C33:C35)</f>
        <v>9</v>
      </c>
      <c r="D36">
        <f>SUM(D33:D35)</f>
        <v>453</v>
      </c>
      <c r="E36">
        <f>SUM(E33:E35)</f>
        <v>24</v>
      </c>
      <c r="G36">
        <f>SUM(G33:G35)</f>
        <v>1</v>
      </c>
      <c r="H36">
        <f>SUM(H33:H35)</f>
        <v>0</v>
      </c>
      <c r="I36">
        <f>SUM(I33:I35)</f>
        <v>3</v>
      </c>
    </row>
    <row r="37" spans="1:9" x14ac:dyDescent="0.2">
      <c r="A37" s="2"/>
      <c r="B37" s="3"/>
    </row>
    <row r="38" spans="1:9" ht="119" x14ac:dyDescent="0.2">
      <c r="A38" s="2">
        <v>44533</v>
      </c>
      <c r="B38" s="1" t="s">
        <v>15</v>
      </c>
      <c r="C38">
        <v>1</v>
      </c>
      <c r="D38">
        <v>77</v>
      </c>
      <c r="E38">
        <v>4</v>
      </c>
      <c r="F38" t="s">
        <v>16</v>
      </c>
      <c r="G38">
        <v>0</v>
      </c>
      <c r="H38">
        <v>0</v>
      </c>
      <c r="I38">
        <v>1</v>
      </c>
    </row>
    <row r="39" spans="1:9" ht="153" x14ac:dyDescent="0.2">
      <c r="A39" s="2">
        <v>44536</v>
      </c>
      <c r="B39" s="3" t="s">
        <v>20</v>
      </c>
      <c r="C39">
        <v>1</v>
      </c>
      <c r="D39">
        <v>53</v>
      </c>
      <c r="E39">
        <v>8</v>
      </c>
      <c r="F39" t="s">
        <v>16</v>
      </c>
      <c r="G39">
        <v>0</v>
      </c>
      <c r="H39">
        <v>0</v>
      </c>
      <c r="I39">
        <v>1</v>
      </c>
    </row>
    <row r="40" spans="1:9" ht="170" x14ac:dyDescent="0.2">
      <c r="A40" s="2">
        <v>44552</v>
      </c>
      <c r="B40" s="3" t="s">
        <v>44</v>
      </c>
      <c r="C40">
        <v>0</v>
      </c>
      <c r="D40">
        <v>78</v>
      </c>
      <c r="E40">
        <v>6</v>
      </c>
      <c r="F40" t="s">
        <v>16</v>
      </c>
      <c r="G40">
        <v>1</v>
      </c>
      <c r="H40">
        <v>0</v>
      </c>
      <c r="I40">
        <v>1</v>
      </c>
    </row>
    <row r="41" spans="1:9" ht="204" x14ac:dyDescent="0.2">
      <c r="B41" s="3" t="s">
        <v>53</v>
      </c>
      <c r="C41">
        <v>0</v>
      </c>
      <c r="D41">
        <v>204</v>
      </c>
      <c r="E41">
        <v>9</v>
      </c>
      <c r="F41" t="s">
        <v>16</v>
      </c>
      <c r="G41">
        <v>0</v>
      </c>
      <c r="H41">
        <v>0</v>
      </c>
      <c r="I41">
        <v>1</v>
      </c>
    </row>
    <row r="42" spans="1:9" x14ac:dyDescent="0.2">
      <c r="B42" s="3"/>
      <c r="C42">
        <f>SUM(C38:C41)</f>
        <v>2</v>
      </c>
      <c r="D42">
        <f>SUM(D38:D41)</f>
        <v>412</v>
      </c>
      <c r="E42">
        <f>SUM(E38:E41)</f>
        <v>27</v>
      </c>
      <c r="G42">
        <f>SUM(G38:G41)</f>
        <v>1</v>
      </c>
      <c r="H42">
        <f>SUM(H38:H41)</f>
        <v>0</v>
      </c>
      <c r="I42">
        <f>SUM(I38:I41)</f>
        <v>4</v>
      </c>
    </row>
    <row r="43" spans="1:9" x14ac:dyDescent="0.2">
      <c r="B43" s="3"/>
    </row>
    <row r="44" spans="1:9" ht="68" x14ac:dyDescent="0.2">
      <c r="A44" s="2">
        <v>44531</v>
      </c>
      <c r="B44" s="1" t="s">
        <v>9</v>
      </c>
      <c r="C44">
        <v>4</v>
      </c>
      <c r="D44">
        <v>104</v>
      </c>
      <c r="E44">
        <v>6</v>
      </c>
      <c r="F44" t="s">
        <v>12</v>
      </c>
      <c r="G44">
        <v>1</v>
      </c>
      <c r="H44">
        <v>0</v>
      </c>
      <c r="I44">
        <v>0</v>
      </c>
    </row>
    <row r="45" spans="1:9" ht="238" x14ac:dyDescent="0.2">
      <c r="A45" s="2">
        <v>44532</v>
      </c>
      <c r="B45" s="1" t="s">
        <v>11</v>
      </c>
      <c r="C45">
        <v>96</v>
      </c>
      <c r="D45">
        <v>3000</v>
      </c>
      <c r="E45">
        <v>326</v>
      </c>
      <c r="F45" t="s">
        <v>12</v>
      </c>
      <c r="G45">
        <v>0</v>
      </c>
      <c r="H45">
        <v>0</v>
      </c>
      <c r="I45">
        <v>1</v>
      </c>
    </row>
    <row r="46" spans="1:9" ht="204" x14ac:dyDescent="0.2">
      <c r="A46" s="2">
        <v>44535</v>
      </c>
      <c r="B46" s="3" t="s">
        <v>18</v>
      </c>
      <c r="C46">
        <v>9</v>
      </c>
      <c r="D46">
        <v>268</v>
      </c>
      <c r="E46">
        <v>12</v>
      </c>
      <c r="F46" t="s">
        <v>12</v>
      </c>
      <c r="G46">
        <v>1</v>
      </c>
      <c r="H46">
        <v>0</v>
      </c>
      <c r="I46">
        <v>1</v>
      </c>
    </row>
    <row r="47" spans="1:9" ht="119" x14ac:dyDescent="0.2">
      <c r="A47" s="2">
        <v>44539</v>
      </c>
      <c r="B47" s="3" t="s">
        <v>23</v>
      </c>
      <c r="C47">
        <v>47</v>
      </c>
      <c r="D47">
        <v>1413</v>
      </c>
      <c r="E47">
        <v>86</v>
      </c>
      <c r="F47" t="s">
        <v>12</v>
      </c>
      <c r="G47">
        <v>1</v>
      </c>
      <c r="H47">
        <v>0</v>
      </c>
      <c r="I47">
        <v>1</v>
      </c>
    </row>
    <row r="48" spans="1:9" ht="136" x14ac:dyDescent="0.2">
      <c r="A48" s="2">
        <v>44547</v>
      </c>
      <c r="B48" s="3" t="s">
        <v>38</v>
      </c>
      <c r="C48">
        <v>1</v>
      </c>
      <c r="D48">
        <v>204</v>
      </c>
      <c r="E48">
        <v>6</v>
      </c>
      <c r="F48" t="s">
        <v>12</v>
      </c>
      <c r="G48">
        <v>0</v>
      </c>
      <c r="H48">
        <v>0</v>
      </c>
      <c r="I48">
        <v>1</v>
      </c>
    </row>
    <row r="49" spans="1:9" ht="85" x14ac:dyDescent="0.2">
      <c r="B49" s="3" t="s">
        <v>39</v>
      </c>
      <c r="C49">
        <v>8</v>
      </c>
      <c r="D49">
        <v>102</v>
      </c>
      <c r="E49">
        <v>6</v>
      </c>
      <c r="F49" t="s">
        <v>12</v>
      </c>
      <c r="G49">
        <v>1</v>
      </c>
      <c r="H49">
        <v>0</v>
      </c>
      <c r="I49">
        <v>0</v>
      </c>
    </row>
    <row r="50" spans="1:9" ht="136" x14ac:dyDescent="0.2">
      <c r="A50" s="2">
        <v>44551</v>
      </c>
      <c r="B50" s="3" t="s">
        <v>41</v>
      </c>
      <c r="C50">
        <v>15</v>
      </c>
      <c r="D50">
        <v>273</v>
      </c>
      <c r="E50">
        <v>9</v>
      </c>
      <c r="F50" t="s">
        <v>12</v>
      </c>
      <c r="G50">
        <v>1</v>
      </c>
      <c r="H50">
        <v>0</v>
      </c>
      <c r="I50">
        <v>1</v>
      </c>
    </row>
    <row r="51" spans="1:9" ht="204" x14ac:dyDescent="0.2">
      <c r="A51" s="2">
        <v>44561</v>
      </c>
      <c r="B51" s="3" t="s">
        <v>55</v>
      </c>
      <c r="C51">
        <v>14</v>
      </c>
      <c r="D51">
        <v>478</v>
      </c>
      <c r="E51">
        <v>24</v>
      </c>
      <c r="F51" t="s">
        <v>12</v>
      </c>
      <c r="G51">
        <v>1</v>
      </c>
      <c r="H51">
        <v>0</v>
      </c>
      <c r="I51">
        <v>1</v>
      </c>
    </row>
    <row r="52" spans="1:9" x14ac:dyDescent="0.2">
      <c r="A52" s="2"/>
      <c r="B52" s="3"/>
      <c r="C52">
        <f>SUM(C44:C51)</f>
        <v>194</v>
      </c>
      <c r="D52">
        <f>SUM(D44:D51)</f>
        <v>5842</v>
      </c>
      <c r="E52">
        <f>SUM(E44:E51)</f>
        <v>475</v>
      </c>
      <c r="G52">
        <f>SUM(G44:G51)</f>
        <v>6</v>
      </c>
      <c r="H52">
        <f>SUM(H44:H51)</f>
        <v>0</v>
      </c>
      <c r="I52">
        <f>SUM(I44:I51)</f>
        <v>6</v>
      </c>
    </row>
    <row r="53" spans="1:9" x14ac:dyDescent="0.2">
      <c r="A53" s="2"/>
      <c r="B53" s="3"/>
    </row>
    <row r="54" spans="1:9" x14ac:dyDescent="0.2">
      <c r="C54">
        <f xml:space="preserve"> SUM(C2:C30, C33:C35, C38:C41, C44:C51)</f>
        <v>245</v>
      </c>
      <c r="D54">
        <f xml:space="preserve"> SUM(D2:D30, D33:D35, D38:D41, D44:D51)</f>
        <v>9406</v>
      </c>
      <c r="E54">
        <f xml:space="preserve"> SUM(E2:E30, E33:E35, E38:E41, E44:E51)</f>
        <v>722</v>
      </c>
      <c r="F54">
        <f xml:space="preserve"> COUNTIF(F2:F51, "Informational")</f>
        <v>4</v>
      </c>
      <c r="G54">
        <f xml:space="preserve"> SUM(G2:G51)</f>
        <v>50</v>
      </c>
      <c r="H54">
        <f xml:space="preserve"> SUM(H2:H51)</f>
        <v>16</v>
      </c>
      <c r="I54">
        <f xml:space="preserve"> SUM(I2:I51)</f>
        <v>78</v>
      </c>
    </row>
    <row r="55" spans="1:9" x14ac:dyDescent="0.2">
      <c r="C55" s="4">
        <f>AVERAGE(C2:C30, C33:C35, C38:C41, C44:C51)</f>
        <v>5.5681818181818183</v>
      </c>
      <c r="D55" s="4">
        <f>AVERAGE(D2:D30, D33:D35, D38:D41, D44:D51)</f>
        <v>213.77272727272728</v>
      </c>
      <c r="E55" s="4">
        <f>AVERAGE(E2:E30, E33:E35, E38:E41, E44:E51)</f>
        <v>16.40909090909091</v>
      </c>
      <c r="F55">
        <f xml:space="preserve"> COUNTIF(F2:F51, "Advertisement")</f>
        <v>29</v>
      </c>
    </row>
    <row r="56" spans="1:9" x14ac:dyDescent="0.2">
      <c r="F56">
        <f xml:space="preserve"> COUNTIF(F2:F51, "Insights")</f>
        <v>8</v>
      </c>
    </row>
    <row r="57" spans="1:9" x14ac:dyDescent="0.2">
      <c r="F57">
        <f xml:space="preserve"> COUNTIF(F2:F51, "Event")</f>
        <v>3</v>
      </c>
    </row>
    <row r="58" spans="1:9" ht="21" x14ac:dyDescent="0.25">
      <c r="B58" s="6" t="s">
        <v>70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D61633-992B-E64D-B977-9E393CD28EBA}">
  <dimension ref="A1:M13"/>
  <sheetViews>
    <sheetView tabSelected="1" workbookViewId="0">
      <selection activeCell="D12" sqref="D12"/>
    </sheetView>
  </sheetViews>
  <sheetFormatPr baseColWidth="10" defaultRowHeight="16" x14ac:dyDescent="0.2"/>
  <cols>
    <col min="1" max="1" width="13.1640625" bestFit="1" customWidth="1"/>
    <col min="2" max="5" width="13.1640625" customWidth="1"/>
    <col min="6" max="6" width="16" bestFit="1" customWidth="1"/>
    <col min="7" max="7" width="21" bestFit="1" customWidth="1"/>
    <col min="8" max="8" width="17.6640625" bestFit="1" customWidth="1"/>
    <col min="9" max="9" width="17.6640625" customWidth="1"/>
    <col min="10" max="10" width="13.5" bestFit="1" customWidth="1"/>
    <col min="11" max="11" width="18.5" bestFit="1" customWidth="1"/>
    <col min="12" max="12" width="12.83203125" bestFit="1" customWidth="1"/>
    <col min="13" max="13" width="13.83203125" bestFit="1" customWidth="1"/>
  </cols>
  <sheetData>
    <row r="1" spans="1:13" x14ac:dyDescent="0.2">
      <c r="A1" t="s">
        <v>68</v>
      </c>
      <c r="B1" t="s">
        <v>61</v>
      </c>
      <c r="C1" t="s">
        <v>65</v>
      </c>
      <c r="D1" t="s">
        <v>66</v>
      </c>
      <c r="E1" t="s">
        <v>67</v>
      </c>
      <c r="F1" t="s">
        <v>58</v>
      </c>
      <c r="G1" t="s">
        <v>59</v>
      </c>
      <c r="H1" t="s">
        <v>60</v>
      </c>
      <c r="I1" t="s">
        <v>72</v>
      </c>
      <c r="J1" t="s">
        <v>62</v>
      </c>
      <c r="K1" t="s">
        <v>63</v>
      </c>
      <c r="L1" t="s">
        <v>64</v>
      </c>
      <c r="M1" t="s">
        <v>69</v>
      </c>
    </row>
    <row r="2" spans="1:13" x14ac:dyDescent="0.2">
      <c r="A2" t="s">
        <v>14</v>
      </c>
      <c r="B2">
        <v>29</v>
      </c>
      <c r="C2">
        <v>2699</v>
      </c>
      <c r="D2">
        <v>40</v>
      </c>
      <c r="E2">
        <v>196</v>
      </c>
      <c r="F2" s="4">
        <f>(C2/B2)</f>
        <v>93.068965517241381</v>
      </c>
      <c r="G2" s="4">
        <f>D2/B2</f>
        <v>1.3793103448275863</v>
      </c>
      <c r="H2" s="4">
        <f>E2/B2</f>
        <v>6.7586206896551726</v>
      </c>
      <c r="I2" s="4"/>
    </row>
    <row r="3" spans="1:13" x14ac:dyDescent="0.2">
      <c r="A3" t="s">
        <v>10</v>
      </c>
      <c r="B3">
        <v>3</v>
      </c>
      <c r="C3">
        <v>453</v>
      </c>
      <c r="D3">
        <v>9</v>
      </c>
      <c r="E3">
        <v>24</v>
      </c>
      <c r="F3" s="4">
        <f>(C3/B3)</f>
        <v>151</v>
      </c>
      <c r="G3" s="4">
        <f>D3/B3</f>
        <v>3</v>
      </c>
      <c r="H3" s="4">
        <f>E3/B3</f>
        <v>8</v>
      </c>
      <c r="I3" s="4"/>
    </row>
    <row r="4" spans="1:13" x14ac:dyDescent="0.2">
      <c r="A4" t="s">
        <v>16</v>
      </c>
      <c r="B4">
        <v>4</v>
      </c>
      <c r="C4">
        <v>412</v>
      </c>
      <c r="D4">
        <v>2</v>
      </c>
      <c r="E4">
        <v>27</v>
      </c>
      <c r="F4" s="4">
        <f>(C4/B4)</f>
        <v>103</v>
      </c>
      <c r="G4" s="4">
        <f>D4/B4</f>
        <v>0.5</v>
      </c>
      <c r="H4" s="4">
        <f>E4/B4</f>
        <v>6.75</v>
      </c>
      <c r="I4" s="4"/>
      <c r="J4">
        <v>9406</v>
      </c>
      <c r="K4">
        <v>245</v>
      </c>
      <c r="L4">
        <v>722</v>
      </c>
      <c r="M4">
        <f>SUM(B2:B5)</f>
        <v>44</v>
      </c>
    </row>
    <row r="5" spans="1:13" x14ac:dyDescent="0.2">
      <c r="A5" t="s">
        <v>57</v>
      </c>
      <c r="B5">
        <v>8</v>
      </c>
      <c r="C5">
        <v>5842</v>
      </c>
      <c r="D5">
        <v>194</v>
      </c>
      <c r="E5">
        <v>475</v>
      </c>
      <c r="F5" s="4">
        <f>(C5/B5)</f>
        <v>730.25</v>
      </c>
      <c r="G5" s="4">
        <f>D5/B5</f>
        <v>24.25</v>
      </c>
      <c r="H5" s="4">
        <f>E5/B5</f>
        <v>59.375</v>
      </c>
      <c r="I5" s="4"/>
    </row>
    <row r="6" spans="1:13" x14ac:dyDescent="0.2">
      <c r="F6" s="5"/>
      <c r="G6" s="5"/>
      <c r="H6" s="5"/>
      <c r="I6" s="5"/>
    </row>
    <row r="7" spans="1:13" x14ac:dyDescent="0.2">
      <c r="F7" s="5"/>
      <c r="G7" s="5"/>
      <c r="H7" s="5"/>
      <c r="I7" s="5"/>
    </row>
    <row r="8" spans="1:13" x14ac:dyDescent="0.2">
      <c r="A8" t="s">
        <v>68</v>
      </c>
      <c r="B8" t="s">
        <v>61</v>
      </c>
      <c r="C8" t="s">
        <v>65</v>
      </c>
      <c r="D8" t="s">
        <v>66</v>
      </c>
      <c r="E8" t="s">
        <v>67</v>
      </c>
    </row>
    <row r="9" spans="1:13" x14ac:dyDescent="0.2">
      <c r="A9" t="s">
        <v>14</v>
      </c>
      <c r="B9" s="4">
        <f>(B2/M4)*100</f>
        <v>65.909090909090907</v>
      </c>
      <c r="C9" s="4">
        <f>(C2/J4)*100</f>
        <v>28.69445035083989</v>
      </c>
      <c r="D9" s="4">
        <f>(D2/K4)*100</f>
        <v>16.326530612244898</v>
      </c>
      <c r="E9" s="4">
        <f>(E2/L4)*100</f>
        <v>27.146814404432135</v>
      </c>
    </row>
    <row r="10" spans="1:13" x14ac:dyDescent="0.2">
      <c r="A10" t="s">
        <v>10</v>
      </c>
      <c r="B10" s="4">
        <f>(B3/M4)*100</f>
        <v>6.8181818181818175</v>
      </c>
      <c r="C10" s="4">
        <f>(C3/J4)*100</f>
        <v>4.8160748458430787</v>
      </c>
      <c r="D10" s="4">
        <f>(D3/K4)*100</f>
        <v>3.6734693877551026</v>
      </c>
      <c r="E10" s="4">
        <f>(E3/L4)*100</f>
        <v>3.32409972299169</v>
      </c>
    </row>
    <row r="11" spans="1:13" x14ac:dyDescent="0.2">
      <c r="A11" t="s">
        <v>16</v>
      </c>
      <c r="B11" s="4">
        <f>(B4/M4)*100</f>
        <v>9.0909090909090917</v>
      </c>
      <c r="C11" s="4">
        <f>(C4/J4)*100</f>
        <v>4.380182862002977</v>
      </c>
      <c r="D11" s="4">
        <f>(D4/K4)*100</f>
        <v>0.81632653061224492</v>
      </c>
      <c r="E11" s="4">
        <f>(E4/L4)*100</f>
        <v>3.7396121883656508</v>
      </c>
    </row>
    <row r="12" spans="1:13" x14ac:dyDescent="0.2">
      <c r="A12" t="s">
        <v>57</v>
      </c>
      <c r="B12" s="4">
        <f>(B5/M4)*100</f>
        <v>18.181818181818183</v>
      </c>
      <c r="C12" s="4">
        <f>(C5/J4)*100</f>
        <v>62.109291941314062</v>
      </c>
      <c r="D12" s="4">
        <f>(D5/K4)*100</f>
        <v>79.183673469387756</v>
      </c>
      <c r="E12" s="4">
        <f>(E5/L4)*100</f>
        <v>65.789473684210535</v>
      </c>
    </row>
    <row r="13" spans="1:13" x14ac:dyDescent="0.2">
      <c r="A13" t="s">
        <v>73</v>
      </c>
    </row>
  </sheetData>
  <sortState xmlns:xlrd2="http://schemas.microsoft.com/office/spreadsheetml/2017/richdata2" ref="A2:L5">
    <sortCondition ref="A2:A5"/>
  </sortState>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Andrea Chung</dc:creator>
  <cp:lastModifiedBy>Andrea Chung</cp:lastModifiedBy>
  <dcterms:created xsi:type="dcterms:W3CDTF">2022-09-29T23:25:45Z</dcterms:created>
  <dcterms:modified xsi:type="dcterms:W3CDTF">2022-09-30T19:04:49Z</dcterms:modified>
</cp:coreProperties>
</file>