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 Excel Projects\"/>
    </mc:Choice>
  </mc:AlternateContent>
  <bookViews>
    <workbookView xWindow="0" yWindow="0" windowWidth="0" windowHeight="4668" tabRatio="2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4" i="1"/>
  <c r="AB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I12" i="1"/>
  <c r="S12" i="1" s="1"/>
  <c r="I13" i="1"/>
  <c r="S13" i="1" s="1"/>
  <c r="I14" i="1"/>
  <c r="S14" i="1" s="1"/>
  <c r="I15" i="1"/>
  <c r="S15" i="1" s="1"/>
  <c r="I16" i="1"/>
  <c r="I17" i="1"/>
  <c r="I18" i="1"/>
  <c r="S18" i="1" s="1"/>
  <c r="I19" i="1"/>
  <c r="I20" i="1"/>
  <c r="AA16" i="1"/>
  <c r="AA13" i="1"/>
  <c r="AA8" i="1"/>
  <c r="AA5" i="1"/>
  <c r="Z16" i="1"/>
  <c r="Z8" i="1"/>
  <c r="Y18" i="1"/>
  <c r="Y17" i="1"/>
  <c r="Y14" i="1"/>
  <c r="Y10" i="1"/>
  <c r="Y9" i="1"/>
  <c r="Z3" i="1"/>
  <c r="AA3" i="1" s="1"/>
  <c r="Y3" i="1"/>
  <c r="T4" i="1"/>
  <c r="T22" i="1" s="1"/>
  <c r="U4" i="1"/>
  <c r="U24" i="1" s="1"/>
  <c r="V4" i="1"/>
  <c r="V22" i="1" s="1"/>
  <c r="T5" i="1"/>
  <c r="U5" i="1"/>
  <c r="Z5" i="1" s="1"/>
  <c r="V5" i="1"/>
  <c r="T6" i="1"/>
  <c r="U6" i="1"/>
  <c r="Z6" i="1" s="1"/>
  <c r="V6" i="1"/>
  <c r="V24" i="1" s="1"/>
  <c r="T7" i="1"/>
  <c r="Y7" i="1" s="1"/>
  <c r="U7" i="1"/>
  <c r="V7" i="1"/>
  <c r="T8" i="1"/>
  <c r="U8" i="1"/>
  <c r="V8" i="1"/>
  <c r="T9" i="1"/>
  <c r="U9" i="1"/>
  <c r="Z9" i="1" s="1"/>
  <c r="V9" i="1"/>
  <c r="T10" i="1"/>
  <c r="U10" i="1"/>
  <c r="V10" i="1"/>
  <c r="T11" i="1"/>
  <c r="U11" i="1"/>
  <c r="V11" i="1"/>
  <c r="T12" i="1"/>
  <c r="U12" i="1"/>
  <c r="V12" i="1"/>
  <c r="T13" i="1"/>
  <c r="U13" i="1"/>
  <c r="Z13" i="1" s="1"/>
  <c r="V13" i="1"/>
  <c r="T14" i="1"/>
  <c r="U14" i="1"/>
  <c r="Z14" i="1" s="1"/>
  <c r="V14" i="1"/>
  <c r="T15" i="1"/>
  <c r="Y15" i="1" s="1"/>
  <c r="U15" i="1"/>
  <c r="V15" i="1"/>
  <c r="T16" i="1"/>
  <c r="U16" i="1"/>
  <c r="V16" i="1"/>
  <c r="T17" i="1"/>
  <c r="U17" i="1"/>
  <c r="Z17" i="1" s="1"/>
  <c r="V17" i="1"/>
  <c r="T18" i="1"/>
  <c r="U18" i="1"/>
  <c r="V18" i="1"/>
  <c r="T19" i="1"/>
  <c r="U19" i="1"/>
  <c r="V19" i="1"/>
  <c r="T20" i="1"/>
  <c r="U20" i="1"/>
  <c r="V20" i="1"/>
  <c r="S8" i="1"/>
  <c r="S11" i="1"/>
  <c r="S16" i="1"/>
  <c r="S17" i="1"/>
  <c r="S19" i="1"/>
  <c r="S20" i="1"/>
  <c r="S4" i="1"/>
  <c r="U3" i="1"/>
  <c r="V3" i="1" s="1"/>
  <c r="T3" i="1"/>
  <c r="Q20" i="1"/>
  <c r="AA20" i="1" s="1"/>
  <c r="Q19" i="1"/>
  <c r="AA19" i="1" s="1"/>
  <c r="Q18" i="1"/>
  <c r="AA18" i="1" s="1"/>
  <c r="Q17" i="1"/>
  <c r="AA17" i="1" s="1"/>
  <c r="Q16" i="1"/>
  <c r="Q15" i="1"/>
  <c r="AA15" i="1" s="1"/>
  <c r="Q14" i="1"/>
  <c r="AA14" i="1" s="1"/>
  <c r="Q13" i="1"/>
  <c r="Q12" i="1"/>
  <c r="AA12" i="1" s="1"/>
  <c r="Q11" i="1"/>
  <c r="AA11" i="1" s="1"/>
  <c r="Q10" i="1"/>
  <c r="AA10" i="1" s="1"/>
  <c r="Q9" i="1"/>
  <c r="AA9" i="1" s="1"/>
  <c r="Q8" i="1"/>
  <c r="Q7" i="1"/>
  <c r="AA7" i="1" s="1"/>
  <c r="Q6" i="1"/>
  <c r="AA6" i="1" s="1"/>
  <c r="Q5" i="1"/>
  <c r="Q22" i="1" s="1"/>
  <c r="Q4" i="1"/>
  <c r="P20" i="1"/>
  <c r="Z20" i="1" s="1"/>
  <c r="P19" i="1"/>
  <c r="Z19" i="1" s="1"/>
  <c r="P18" i="1"/>
  <c r="Z18" i="1" s="1"/>
  <c r="P17" i="1"/>
  <c r="P16" i="1"/>
  <c r="P15" i="1"/>
  <c r="Z15" i="1" s="1"/>
  <c r="P14" i="1"/>
  <c r="P13" i="1"/>
  <c r="P12" i="1"/>
  <c r="Z12" i="1" s="1"/>
  <c r="P11" i="1"/>
  <c r="Z11" i="1" s="1"/>
  <c r="P10" i="1"/>
  <c r="P25" i="1" s="1"/>
  <c r="P9" i="1"/>
  <c r="P8" i="1"/>
  <c r="P7" i="1"/>
  <c r="Z7" i="1" s="1"/>
  <c r="P6" i="1"/>
  <c r="P5" i="1"/>
  <c r="P22" i="1" s="1"/>
  <c r="P4" i="1"/>
  <c r="O20" i="1"/>
  <c r="Y20" i="1" s="1"/>
  <c r="O19" i="1"/>
  <c r="Y19" i="1" s="1"/>
  <c r="O18" i="1"/>
  <c r="O17" i="1"/>
  <c r="O16" i="1"/>
  <c r="Y16" i="1" s="1"/>
  <c r="O15" i="1"/>
  <c r="O14" i="1"/>
  <c r="O13" i="1"/>
  <c r="Y13" i="1" s="1"/>
  <c r="O12" i="1"/>
  <c r="Y12" i="1" s="1"/>
  <c r="O11" i="1"/>
  <c r="Y11" i="1" s="1"/>
  <c r="O10" i="1"/>
  <c r="O9" i="1"/>
  <c r="O8" i="1"/>
  <c r="Y8" i="1" s="1"/>
  <c r="O7" i="1"/>
  <c r="O6" i="1"/>
  <c r="Y6" i="1" s="1"/>
  <c r="O5" i="1"/>
  <c r="O22" i="1" s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 s="1"/>
  <c r="R3" i="1" s="1"/>
  <c r="O3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" i="1"/>
  <c r="J3" i="1"/>
  <c r="K3" i="1" s="1"/>
  <c r="L3" i="1" s="1"/>
  <c r="M3" i="1" s="1"/>
  <c r="E3" i="1"/>
  <c r="F3" i="1" s="1"/>
  <c r="G3" i="1" s="1"/>
  <c r="H3" i="1" s="1"/>
  <c r="S24" i="1" l="1"/>
  <c r="S25" i="1"/>
  <c r="S22" i="1"/>
  <c r="S23" i="1"/>
  <c r="AA22" i="1"/>
  <c r="AA25" i="1"/>
  <c r="T24" i="1"/>
  <c r="O25" i="1"/>
  <c r="Z10" i="1"/>
  <c r="AA24" i="1"/>
  <c r="Q24" i="1"/>
  <c r="U23" i="1"/>
  <c r="V25" i="1"/>
  <c r="P24" i="1"/>
  <c r="T23" i="1"/>
  <c r="Y4" i="1"/>
  <c r="Z4" i="1"/>
  <c r="U25" i="1"/>
  <c r="O24" i="1"/>
  <c r="V23" i="1"/>
  <c r="U22" i="1"/>
  <c r="P23" i="1"/>
  <c r="Y5" i="1"/>
  <c r="T25" i="1"/>
  <c r="AA23" i="1"/>
  <c r="Q23" i="1"/>
  <c r="Q25" i="1"/>
  <c r="O23" i="1"/>
  <c r="X13" i="1"/>
  <c r="X11" i="1"/>
  <c r="X18" i="1"/>
  <c r="X14" i="1"/>
  <c r="X19" i="1"/>
  <c r="X9" i="1"/>
  <c r="X6" i="1"/>
  <c r="X5" i="1"/>
  <c r="X17" i="1"/>
  <c r="X16" i="1"/>
  <c r="X8" i="1"/>
  <c r="X15" i="1"/>
  <c r="X7" i="1"/>
  <c r="X4" i="1"/>
  <c r="X20" i="1"/>
  <c r="X12" i="1"/>
  <c r="D25" i="1"/>
  <c r="D24" i="1"/>
  <c r="D23" i="1"/>
  <c r="D22" i="1"/>
  <c r="C24" i="1"/>
  <c r="C23" i="1"/>
  <c r="C22" i="1"/>
  <c r="Z23" i="1" l="1"/>
  <c r="Z24" i="1"/>
  <c r="Z22" i="1"/>
  <c r="Z25" i="1"/>
  <c r="Y23" i="1"/>
  <c r="Y24" i="1"/>
  <c r="Y22" i="1"/>
  <c r="Y25" i="1"/>
  <c r="X10" i="1"/>
  <c r="X25" i="1" s="1"/>
  <c r="N22" i="1"/>
  <c r="N25" i="1"/>
  <c r="N24" i="1"/>
  <c r="N23" i="1"/>
  <c r="X22" i="1" l="1"/>
  <c r="X24" i="1"/>
  <c r="X23" i="1"/>
</calcChain>
</file>

<file path=xl/sharedStrings.xml><?xml version="1.0" encoding="utf-8"?>
<sst xmlns="http://schemas.openxmlformats.org/spreadsheetml/2006/main" count="48" uniqueCount="39">
  <si>
    <t xml:space="preserve">Employee Payroll </t>
  </si>
  <si>
    <t>Last Name</t>
  </si>
  <si>
    <t>Hours Worked</t>
  </si>
  <si>
    <t>First Name</t>
  </si>
  <si>
    <t>Hourly Wage</t>
  </si>
  <si>
    <t>Pay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</si>
  <si>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</si>
  <si>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</si>
  <si>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</si>
  <si>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</si>
  <si>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</si>
  <si>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</si>
  <si>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</si>
  <si>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</si>
  <si>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</si>
  <si>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</si>
  <si>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</si>
  <si>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</si>
  <si>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</si>
  <si>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</si>
  <si>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</si>
  <si>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</si>
  <si>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</si>
  <si>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</si>
  <si>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</si>
  <si>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</si>
  <si>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</si>
  <si>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</si>
  <si>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</si>
  <si>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</si>
  <si>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</si>
  <si>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</si>
  <si>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Max</t>
  </si>
  <si>
    <t>Min</t>
  </si>
  <si>
    <t>Average</t>
  </si>
  <si>
    <t>Total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</si>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</sst>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5" borderId="0" xfId="0" applyNumberFormat="1" applyFill="1"/>
    <xf numFmtId="16" fontId="0" fillId="6" borderId="0" xfId="0" applyNumberFormat="1" applyFill="1"/>
    <xf numFmtId="44" fontId="0" fillId="6" borderId="0" xfId="1" applyFont="1" applyFill="1"/>
    <xf numFmtId="44" fontId="0" fillId="5" borderId="0" xfId="0" applyNumberFormat="1" applyFill="1"/>
    <xf numFmtId="16" fontId="0" fillId="4" borderId="0" xfId="0" applyNumberFormat="1" applyFill="1"/>
    <xf numFmtId="44" fontId="0" fillId="4" borderId="0" xfId="0" applyNumberForma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topLeftCell="V1" zoomScale="70" zoomScaleNormal="70" workbookViewId="0">
      <selection activeCell="AD28" sqref="AD28"/>
    </sheetView>
  </sheetViews>
  <sheetFormatPr defaultRowHeight="14.4" x14ac:dyDescent="0.3"/>
  <cols>
    <col min="1" max="1" width="9.6640625" customWidth="1"/>
    <col min="2" max="2" width="10.44140625" customWidth="1"/>
    <col min="3" max="3" width="11.6640625" customWidth="1"/>
    <col min="4" max="4" width="12.6640625" bestFit="1" customWidth="1"/>
    <col min="5" max="5" width="8.88671875" customWidth="1"/>
    <col min="6" max="6" width="9.77734375" customWidth="1"/>
    <col min="7" max="7" width="8.88671875" customWidth="1"/>
    <col min="8" max="8" width="9" customWidth="1"/>
    <col min="9" max="9" width="13.5546875" customWidth="1"/>
    <col min="10" max="10" width="11.21875" customWidth="1"/>
    <col min="11" max="11" width="11" customWidth="1"/>
    <col min="12" max="13" width="10" customWidth="1"/>
    <col min="14" max="14" width="14.33203125" customWidth="1"/>
    <col min="15" max="15" width="14.109375" customWidth="1"/>
    <col min="16" max="16" width="13.6640625" customWidth="1"/>
    <col min="17" max="18" width="12.6640625" customWidth="1"/>
    <col min="19" max="21" width="14.109375" customWidth="1"/>
    <col min="22" max="22" width="9.44140625" bestFit="1" customWidth="1"/>
    <col min="23" max="23" width="9.44140625" customWidth="1"/>
    <col min="24" max="27" width="12.21875" bestFit="1" customWidth="1"/>
    <col min="28" max="28" width="12.21875" customWidth="1"/>
    <col min="30" max="30" width="14.109375" customWidth="1"/>
  </cols>
  <sheetData>
    <row r="1" spans="1:30" x14ac:dyDescent="0.3">
      <c r="A1" t="s">
        <v>0</v>
      </c>
    </row>
    <row r="2" spans="1:30" x14ac:dyDescent="0.3">
      <c r="D2" t="s">
        <v>2</v>
      </c>
      <c r="I2" t="s">
        <v>36</v>
      </c>
      <c r="N2" t="s">
        <v>5</v>
      </c>
      <c r="S2" t="s">
        <v>37</v>
      </c>
      <c r="X2" t="s">
        <v>35</v>
      </c>
      <c r="AD2" t="s">
        <v>38</v>
      </c>
    </row>
    <row r="3" spans="1:30" x14ac:dyDescent="0.3">
      <c r="A3" t="s">
        <v>1</v>
      </c>
      <c r="B3" t="s">
        <v>3</v>
      </c>
      <c r="C3" t="s">
        <v>4</v>
      </c>
      <c r="D3" s="5">
        <v>44562</v>
      </c>
      <c r="E3" s="5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10">
        <v>44562</v>
      </c>
      <c r="O3" s="10">
        <f>N3+7</f>
        <v>44569</v>
      </c>
      <c r="P3" s="10">
        <f t="shared" ref="P3:R3" si="2">O3+7</f>
        <v>44576</v>
      </c>
      <c r="Q3" s="10">
        <f t="shared" si="2"/>
        <v>44583</v>
      </c>
      <c r="R3" s="10">
        <f t="shared" si="2"/>
        <v>44590</v>
      </c>
      <c r="S3" s="9">
        <v>44562</v>
      </c>
      <c r="T3" s="9">
        <f>S3+7</f>
        <v>44569</v>
      </c>
      <c r="U3" s="9">
        <f t="shared" ref="U3:W3" si="3">T3+7</f>
        <v>44576</v>
      </c>
      <c r="V3" s="9">
        <f t="shared" si="3"/>
        <v>44583</v>
      </c>
      <c r="W3" s="9">
        <f t="shared" si="3"/>
        <v>44590</v>
      </c>
      <c r="X3" s="13">
        <v>44562</v>
      </c>
      <c r="Y3" s="13">
        <f>X3+7</f>
        <v>44569</v>
      </c>
      <c r="Z3" s="13">
        <f t="shared" ref="Z3" si="4">Y3+7</f>
        <v>44576</v>
      </c>
      <c r="AA3" s="13">
        <f>Z3+7</f>
        <v>44583</v>
      </c>
      <c r="AB3" s="13">
        <f>AA3+7</f>
        <v>44590</v>
      </c>
    </row>
    <row r="4" spans="1:30" x14ac:dyDescent="0.3">
      <c r="A4" t="s">
        <v>6</v>
      </c>
      <c r="B4" t="s">
        <v>23</v>
      </c>
      <c r="C4" s="1">
        <v>15.9</v>
      </c>
      <c r="D4" s="6">
        <v>40</v>
      </c>
      <c r="E4" s="6">
        <v>40</v>
      </c>
      <c r="F4" s="6">
        <v>39</v>
      </c>
      <c r="G4" s="6">
        <v>40</v>
      </c>
      <c r="H4" s="6">
        <v>39</v>
      </c>
      <c r="I4" s="8">
        <f>IF(D4&gt;40,D4-40,0)</f>
        <v>0</v>
      </c>
      <c r="J4" s="8">
        <f>IF(E4&gt;40,E4-40,0)</f>
        <v>0</v>
      </c>
      <c r="K4" s="8">
        <f>IF(F4&gt;40,F4-40,0)</f>
        <v>0</v>
      </c>
      <c r="L4" s="8">
        <f>IF(G4&gt;40,G4-40,0)</f>
        <v>0</v>
      </c>
      <c r="M4" s="8">
        <f>IF(H4&gt;40,H4-40,0)</f>
        <v>0</v>
      </c>
      <c r="N4" s="11">
        <f>$C4*D4</f>
        <v>636</v>
      </c>
      <c r="O4" s="11">
        <f>$C4*E4</f>
        <v>636</v>
      </c>
      <c r="P4" s="11">
        <f>$C4*F4</f>
        <v>620.1</v>
      </c>
      <c r="Q4" s="11">
        <f>$C4*G4</f>
        <v>636</v>
      </c>
      <c r="R4" s="11">
        <f>$C4*H4</f>
        <v>620.1</v>
      </c>
      <c r="S4" s="12">
        <f>0.5*$C4*I4</f>
        <v>0</v>
      </c>
      <c r="T4" s="12">
        <f>0.5*$C4*J4</f>
        <v>0</v>
      </c>
      <c r="U4" s="12">
        <f>0.5*$C4*K4</f>
        <v>0</v>
      </c>
      <c r="V4" s="12">
        <f>0.5*$C4*L4</f>
        <v>0</v>
      </c>
      <c r="W4" s="12">
        <f>0.5*$C4*M4</f>
        <v>0</v>
      </c>
      <c r="X4" s="14">
        <f>N4+S4</f>
        <v>636</v>
      </c>
      <c r="Y4" s="14">
        <f>O4+T4</f>
        <v>636</v>
      </c>
      <c r="Z4" s="14">
        <f>P4+U4</f>
        <v>620.1</v>
      </c>
      <c r="AA4" s="14">
        <f>Q4+V4</f>
        <v>636</v>
      </c>
      <c r="AB4" s="14">
        <f>R4+W4</f>
        <v>620.1</v>
      </c>
      <c r="AD4" s="15">
        <f>SUM(X4+Y4+Z4+AA4+AB4)</f>
        <v>3148.2</v>
      </c>
    </row>
    <row r="5" spans="1:30" x14ac:dyDescent="0.3">
      <c r="A5" t="s">
        <v>7</v>
      </c>
      <c r="B5" t="s">
        <v>24</v>
      </c>
      <c r="C5" s="1">
        <v>10</v>
      </c>
      <c r="D5" s="6">
        <v>42</v>
      </c>
      <c r="E5" s="6">
        <v>43</v>
      </c>
      <c r="F5" s="6">
        <v>42</v>
      </c>
      <c r="G5" s="6">
        <v>42</v>
      </c>
      <c r="H5" s="6">
        <v>38</v>
      </c>
      <c r="I5" s="8">
        <f t="shared" ref="I5:I20" si="5">IF(D5&gt;40,D5-40,0)</f>
        <v>2</v>
      </c>
      <c r="J5" s="8">
        <f>IF(E5&gt;40,E5-40,0)</f>
        <v>3</v>
      </c>
      <c r="K5" s="8">
        <f>IF(F5&gt;40,F5-40,0)</f>
        <v>2</v>
      </c>
      <c r="L5" s="8">
        <f>IF(G5&gt;40,G5-40,0)</f>
        <v>2</v>
      </c>
      <c r="M5" s="8">
        <f t="shared" ref="M5:M20" si="6">IF(H5&gt;40,H5-40,0)</f>
        <v>0</v>
      </c>
      <c r="N5" s="11">
        <f>$C5*D5</f>
        <v>420</v>
      </c>
      <c r="O5" s="11">
        <f>$C5*E5</f>
        <v>430</v>
      </c>
      <c r="P5" s="11">
        <f>$C5*F5</f>
        <v>420</v>
      </c>
      <c r="Q5" s="11">
        <f>$C5*G5</f>
        <v>420</v>
      </c>
      <c r="R5" s="11">
        <f>$C5*H5</f>
        <v>380</v>
      </c>
      <c r="S5" s="12">
        <f t="shared" ref="S5:S20" si="7">0.5*$C5*I5</f>
        <v>10</v>
      </c>
      <c r="T5" s="12">
        <f>0.5*$C5*J5</f>
        <v>15</v>
      </c>
      <c r="U5" s="12">
        <f>0.5*$C5*K5</f>
        <v>10</v>
      </c>
      <c r="V5" s="12">
        <f>0.5*$C5*L5</f>
        <v>10</v>
      </c>
      <c r="W5" s="12">
        <f>0.5*$C5*M5</f>
        <v>0</v>
      </c>
      <c r="X5" s="14">
        <f>N5+S5</f>
        <v>430</v>
      </c>
      <c r="Y5" s="14">
        <f>O5+T5</f>
        <v>445</v>
      </c>
      <c r="Z5" s="14">
        <f>P5+U5</f>
        <v>430</v>
      </c>
      <c r="AA5" s="14">
        <f>Q5+V5</f>
        <v>430</v>
      </c>
      <c r="AB5" s="14">
        <f>R5+W5</f>
        <v>380</v>
      </c>
      <c r="AD5" s="15">
        <f t="shared" ref="AD5:AD20" si="8">SUM(X5+Y5+Z5+AA5+AB5)</f>
        <v>2115</v>
      </c>
    </row>
    <row r="6" spans="1:30" x14ac:dyDescent="0.3">
      <c r="A6" t="s">
        <v>8</v>
      </c>
      <c r="B6" t="s">
        <v>25</v>
      </c>
      <c r="C6" s="1">
        <v>22.1</v>
      </c>
      <c r="D6" s="6">
        <v>49</v>
      </c>
      <c r="E6" s="6">
        <v>42</v>
      </c>
      <c r="F6" s="6">
        <v>40</v>
      </c>
      <c r="G6" s="6">
        <v>41</v>
      </c>
      <c r="H6" s="6">
        <v>40</v>
      </c>
      <c r="I6" s="8">
        <f t="shared" si="5"/>
        <v>9</v>
      </c>
      <c r="J6" s="8">
        <f>IF(E6&gt;40,E6-40,0)</f>
        <v>2</v>
      </c>
      <c r="K6" s="8">
        <f>IF(F6&gt;40,F6-40,0)</f>
        <v>0</v>
      </c>
      <c r="L6" s="8">
        <f>IF(G6&gt;40,G6-40,0)</f>
        <v>1</v>
      </c>
      <c r="M6" s="8">
        <f t="shared" si="6"/>
        <v>0</v>
      </c>
      <c r="N6" s="11">
        <f>$C6*D6</f>
        <v>1082.9000000000001</v>
      </c>
      <c r="O6" s="11">
        <f>$C6*E6</f>
        <v>928.2</v>
      </c>
      <c r="P6" s="11">
        <f>$C6*F6</f>
        <v>884</v>
      </c>
      <c r="Q6" s="11">
        <f>$C6*G6</f>
        <v>906.1</v>
      </c>
      <c r="R6" s="11">
        <f>$C6*H6</f>
        <v>884</v>
      </c>
      <c r="S6" s="12">
        <f t="shared" si="7"/>
        <v>99.45</v>
      </c>
      <c r="T6" s="12">
        <f>0.5*$C6*J6</f>
        <v>22.1</v>
      </c>
      <c r="U6" s="12">
        <f>0.5*$C6*K6</f>
        <v>0</v>
      </c>
      <c r="V6" s="12">
        <f>0.5*$C6*L6</f>
        <v>11.05</v>
      </c>
      <c r="W6" s="12">
        <f>0.5*$C6*M6</f>
        <v>0</v>
      </c>
      <c r="X6" s="14">
        <f>N6+S6</f>
        <v>1182.3500000000001</v>
      </c>
      <c r="Y6" s="14">
        <f>O6+T6</f>
        <v>950.30000000000007</v>
      </c>
      <c r="Z6" s="14">
        <f>P6+U6</f>
        <v>884</v>
      </c>
      <c r="AA6" s="14">
        <f>Q6+V6</f>
        <v>917.15</v>
      </c>
      <c r="AB6" s="14">
        <f>R6+W6</f>
        <v>884</v>
      </c>
      <c r="AD6" s="15">
        <f t="shared" si="8"/>
        <v>4817.8</v>
      </c>
    </row>
    <row r="7" spans="1:30" x14ac:dyDescent="0.3">
      <c r="A7" t="s">
        <v>9</v>
      </c>
      <c r="B7" t="s">
        <v>26</v>
      </c>
      <c r="C7" s="1">
        <v>19.100000000000001</v>
      </c>
      <c r="D7" s="6">
        <v>41</v>
      </c>
      <c r="E7" s="6">
        <v>41</v>
      </c>
      <c r="F7" s="6">
        <v>38</v>
      </c>
      <c r="G7" s="6">
        <v>38</v>
      </c>
      <c r="H7" s="6">
        <v>43</v>
      </c>
      <c r="I7" s="8">
        <f t="shared" si="5"/>
        <v>1</v>
      </c>
      <c r="J7" s="8">
        <f>IF(E7&gt;40,E7-40,0)</f>
        <v>1</v>
      </c>
      <c r="K7" s="8">
        <f>IF(F7&gt;40,F7-40,0)</f>
        <v>0</v>
      </c>
      <c r="L7" s="8">
        <f>IF(G7&gt;40,G7-40,0)</f>
        <v>0</v>
      </c>
      <c r="M7" s="8">
        <f t="shared" si="6"/>
        <v>3</v>
      </c>
      <c r="N7" s="11">
        <f>$C7*D7</f>
        <v>783.1</v>
      </c>
      <c r="O7" s="11">
        <f>$C7*E7</f>
        <v>783.1</v>
      </c>
      <c r="P7" s="11">
        <f>$C7*F7</f>
        <v>725.80000000000007</v>
      </c>
      <c r="Q7" s="11">
        <f>$C7*G7</f>
        <v>725.80000000000007</v>
      </c>
      <c r="R7" s="11">
        <f>$C7*H7</f>
        <v>821.30000000000007</v>
      </c>
      <c r="S7" s="12">
        <f t="shared" si="7"/>
        <v>9.5500000000000007</v>
      </c>
      <c r="T7" s="12">
        <f>0.5*$C7*J7</f>
        <v>9.5500000000000007</v>
      </c>
      <c r="U7" s="12">
        <f>0.5*$C7*K7</f>
        <v>0</v>
      </c>
      <c r="V7" s="12">
        <f>0.5*$C7*L7</f>
        <v>0</v>
      </c>
      <c r="W7" s="12">
        <f>0.5*$C7*M7</f>
        <v>28.650000000000002</v>
      </c>
      <c r="X7" s="14">
        <f>N7+S7</f>
        <v>792.65</v>
      </c>
      <c r="Y7" s="14">
        <f>O7+T7</f>
        <v>792.65</v>
      </c>
      <c r="Z7" s="14">
        <f>P7+U7</f>
        <v>725.80000000000007</v>
      </c>
      <c r="AA7" s="14">
        <f>Q7+V7</f>
        <v>725.80000000000007</v>
      </c>
      <c r="AB7" s="14">
        <f>R7+W7</f>
        <v>849.95</v>
      </c>
      <c r="AD7" s="15">
        <f t="shared" si="8"/>
        <v>3886.8500000000004</v>
      </c>
    </row>
    <row r="8" spans="1:30" x14ac:dyDescent="0.3">
      <c r="A8" t="s">
        <v>10</v>
      </c>
      <c r="B8" t="s">
        <v>27</v>
      </c>
      <c r="C8" s="1">
        <v>6.9</v>
      </c>
      <c r="D8" s="6">
        <v>39</v>
      </c>
      <c r="E8" s="6">
        <v>38</v>
      </c>
      <c r="F8" s="6">
        <v>40</v>
      </c>
      <c r="G8" s="6">
        <v>40</v>
      </c>
      <c r="H8" s="6">
        <v>41</v>
      </c>
      <c r="I8" s="8">
        <f t="shared" si="5"/>
        <v>0</v>
      </c>
      <c r="J8" s="8">
        <f>IF(E8&gt;40,E8-40,0)</f>
        <v>0</v>
      </c>
      <c r="K8" s="8">
        <f>IF(F8&gt;40,F8-40,0)</f>
        <v>0</v>
      </c>
      <c r="L8" s="8">
        <f>IF(G8&gt;40,G8-40,0)</f>
        <v>0</v>
      </c>
      <c r="M8" s="8">
        <f t="shared" si="6"/>
        <v>1</v>
      </c>
      <c r="N8" s="11">
        <f>$C8*D8</f>
        <v>269.10000000000002</v>
      </c>
      <c r="O8" s="11">
        <f>$C8*E8</f>
        <v>262.2</v>
      </c>
      <c r="P8" s="11">
        <f>$C8*F8</f>
        <v>276</v>
      </c>
      <c r="Q8" s="11">
        <f>$C8*G8</f>
        <v>276</v>
      </c>
      <c r="R8" s="11">
        <f>$C8*H8</f>
        <v>282.90000000000003</v>
      </c>
      <c r="S8" s="12">
        <f t="shared" si="7"/>
        <v>0</v>
      </c>
      <c r="T8" s="12">
        <f>0.5*$C8*J8</f>
        <v>0</v>
      </c>
      <c r="U8" s="12">
        <f>0.5*$C8*K8</f>
        <v>0</v>
      </c>
      <c r="V8" s="12">
        <f>0.5*$C8*L8</f>
        <v>0</v>
      </c>
      <c r="W8" s="12">
        <f>0.5*$C8*M8</f>
        <v>3.45</v>
      </c>
      <c r="X8" s="14">
        <f>N8+S8</f>
        <v>269.10000000000002</v>
      </c>
      <c r="Y8" s="14">
        <f>O8+T8</f>
        <v>262.2</v>
      </c>
      <c r="Z8" s="14">
        <f>P8+U8</f>
        <v>276</v>
      </c>
      <c r="AA8" s="14">
        <f>Q8+V8</f>
        <v>276</v>
      </c>
      <c r="AB8" s="14">
        <f>R8+W8</f>
        <v>286.35000000000002</v>
      </c>
      <c r="AD8" s="15">
        <f t="shared" si="8"/>
        <v>1369.65</v>
      </c>
    </row>
    <row r="9" spans="1:30" x14ac:dyDescent="0.3">
      <c r="A9" t="s">
        <v>11</v>
      </c>
      <c r="B9" t="s">
        <v>28</v>
      </c>
      <c r="C9" s="1">
        <v>14.2</v>
      </c>
      <c r="D9" s="6">
        <v>44</v>
      </c>
      <c r="E9" s="6">
        <v>40</v>
      </c>
      <c r="F9" s="6">
        <v>42</v>
      </c>
      <c r="G9" s="6">
        <v>41</v>
      </c>
      <c r="H9" s="6">
        <v>40</v>
      </c>
      <c r="I9" s="8">
        <f t="shared" si="5"/>
        <v>4</v>
      </c>
      <c r="J9" s="8">
        <f>IF(E9&gt;40,E9-40,0)</f>
        <v>0</v>
      </c>
      <c r="K9" s="8">
        <f>IF(F9&gt;40,F9-40,0)</f>
        <v>2</v>
      </c>
      <c r="L9" s="8">
        <f>IF(G9&gt;40,G9-40,0)</f>
        <v>1</v>
      </c>
      <c r="M9" s="8">
        <f t="shared" si="6"/>
        <v>0</v>
      </c>
      <c r="N9" s="11">
        <f>$C9*D9</f>
        <v>624.79999999999995</v>
      </c>
      <c r="O9" s="11">
        <f>$C9*E9</f>
        <v>568</v>
      </c>
      <c r="P9" s="11">
        <f>$C9*F9</f>
        <v>596.4</v>
      </c>
      <c r="Q9" s="11">
        <f>$C9*G9</f>
        <v>582.19999999999993</v>
      </c>
      <c r="R9" s="11">
        <f>$C9*H9</f>
        <v>568</v>
      </c>
      <c r="S9" s="12">
        <f t="shared" si="7"/>
        <v>28.4</v>
      </c>
      <c r="T9" s="12">
        <f>0.5*$C9*J9</f>
        <v>0</v>
      </c>
      <c r="U9" s="12">
        <f>0.5*$C9*K9</f>
        <v>14.2</v>
      </c>
      <c r="V9" s="12">
        <f>0.5*$C9*L9</f>
        <v>7.1</v>
      </c>
      <c r="W9" s="12">
        <f>0.5*$C9*M9</f>
        <v>0</v>
      </c>
      <c r="X9" s="14">
        <f>N9+S9</f>
        <v>653.19999999999993</v>
      </c>
      <c r="Y9" s="14">
        <f>O9+T9</f>
        <v>568</v>
      </c>
      <c r="Z9" s="14">
        <f>P9+U9</f>
        <v>610.6</v>
      </c>
      <c r="AA9" s="14">
        <f>Q9+V9</f>
        <v>589.29999999999995</v>
      </c>
      <c r="AB9" s="14">
        <f>R9+W9</f>
        <v>568</v>
      </c>
      <c r="AD9" s="15">
        <f t="shared" si="8"/>
        <v>2989.0999999999995</v>
      </c>
    </row>
    <row r="10" spans="1:30" x14ac:dyDescent="0.3">
      <c r="A10" t="s">
        <v>12</v>
      </c>
      <c r="B10" t="s">
        <v>29</v>
      </c>
      <c r="C10" s="1">
        <v>18</v>
      </c>
      <c r="D10" s="6">
        <v>55</v>
      </c>
      <c r="E10" s="6">
        <v>39</v>
      </c>
      <c r="F10" s="6">
        <v>40</v>
      </c>
      <c r="G10" s="6">
        <v>39</v>
      </c>
      <c r="H10" s="6">
        <v>38</v>
      </c>
      <c r="I10" s="8">
        <f t="shared" si="5"/>
        <v>15</v>
      </c>
      <c r="J10" s="8">
        <f>IF(E10&gt;40,E10-40,0)</f>
        <v>0</v>
      </c>
      <c r="K10" s="8">
        <f>IF(F10&gt;40,F10-40,0)</f>
        <v>0</v>
      </c>
      <c r="L10" s="8">
        <f>IF(G10&gt;40,G10-40,0)</f>
        <v>0</v>
      </c>
      <c r="M10" s="8">
        <f t="shared" si="6"/>
        <v>0</v>
      </c>
      <c r="N10" s="11">
        <f>$C10*D10</f>
        <v>990</v>
      </c>
      <c r="O10" s="11">
        <f>$C10*E10</f>
        <v>702</v>
      </c>
      <c r="P10" s="11">
        <f>$C10*F10</f>
        <v>720</v>
      </c>
      <c r="Q10" s="11">
        <f>$C10*G10</f>
        <v>702</v>
      </c>
      <c r="R10" s="11">
        <f>$C10*H10</f>
        <v>684</v>
      </c>
      <c r="S10" s="12">
        <f t="shared" si="7"/>
        <v>135</v>
      </c>
      <c r="T10" s="12">
        <f>0.5*$C10*J10</f>
        <v>0</v>
      </c>
      <c r="U10" s="12">
        <f>0.5*$C10*K10</f>
        <v>0</v>
      </c>
      <c r="V10" s="12">
        <f>0.5*$C10*L10</f>
        <v>0</v>
      </c>
      <c r="W10" s="12">
        <f>0.5*$C10*M10</f>
        <v>0</v>
      </c>
      <c r="X10" s="14">
        <f>N10+S10</f>
        <v>1125</v>
      </c>
      <c r="Y10" s="14">
        <f>O10+T10</f>
        <v>702</v>
      </c>
      <c r="Z10" s="14">
        <f>P10+U10</f>
        <v>720</v>
      </c>
      <c r="AA10" s="14">
        <f>Q10+V10</f>
        <v>702</v>
      </c>
      <c r="AB10" s="14">
        <f>R10+W10</f>
        <v>684</v>
      </c>
      <c r="AD10" s="15">
        <f t="shared" si="8"/>
        <v>3933</v>
      </c>
    </row>
    <row r="11" spans="1:30" x14ac:dyDescent="0.3">
      <c r="A11" t="s">
        <v>13</v>
      </c>
      <c r="B11" t="s">
        <v>30</v>
      </c>
      <c r="C11" s="1">
        <v>17.5</v>
      </c>
      <c r="D11" s="6">
        <v>33</v>
      </c>
      <c r="E11" s="6">
        <v>40</v>
      </c>
      <c r="F11" s="6">
        <v>41</v>
      </c>
      <c r="G11" s="6">
        <v>35</v>
      </c>
      <c r="H11" s="6">
        <v>42</v>
      </c>
      <c r="I11" s="8">
        <f t="shared" si="5"/>
        <v>0</v>
      </c>
      <c r="J11" s="8">
        <f>IF(E11&gt;40,E11-40,0)</f>
        <v>0</v>
      </c>
      <c r="K11" s="8">
        <f>IF(F11&gt;40,F11-40,0)</f>
        <v>1</v>
      </c>
      <c r="L11" s="8">
        <f>IF(G11&gt;40,G11-40,0)</f>
        <v>0</v>
      </c>
      <c r="M11" s="8">
        <f t="shared" si="6"/>
        <v>2</v>
      </c>
      <c r="N11" s="11">
        <f>$C11*D11</f>
        <v>577.5</v>
      </c>
      <c r="O11" s="11">
        <f>$C11*E11</f>
        <v>700</v>
      </c>
      <c r="P11" s="11">
        <f>$C11*F11</f>
        <v>717.5</v>
      </c>
      <c r="Q11" s="11">
        <f>$C11*G11</f>
        <v>612.5</v>
      </c>
      <c r="R11" s="11">
        <f>$C11*H11</f>
        <v>735</v>
      </c>
      <c r="S11" s="12">
        <f t="shared" si="7"/>
        <v>0</v>
      </c>
      <c r="T11" s="12">
        <f>0.5*$C11*J11</f>
        <v>0</v>
      </c>
      <c r="U11" s="12">
        <f>0.5*$C11*K11</f>
        <v>8.75</v>
      </c>
      <c r="V11" s="12">
        <f>0.5*$C11*L11</f>
        <v>0</v>
      </c>
      <c r="W11" s="12">
        <f>0.5*$C11*M11</f>
        <v>17.5</v>
      </c>
      <c r="X11" s="14">
        <f>N11+S11</f>
        <v>577.5</v>
      </c>
      <c r="Y11" s="14">
        <f>O11+T11</f>
        <v>700</v>
      </c>
      <c r="Z11" s="14">
        <f>P11+U11</f>
        <v>726.25</v>
      </c>
      <c r="AA11" s="14">
        <f>Q11+V11</f>
        <v>612.5</v>
      </c>
      <c r="AB11" s="14">
        <f>R11+W11</f>
        <v>752.5</v>
      </c>
      <c r="AD11" s="15">
        <f t="shared" si="8"/>
        <v>3368.75</v>
      </c>
    </row>
    <row r="12" spans="1:30" x14ac:dyDescent="0.3">
      <c r="A12" t="s">
        <v>14</v>
      </c>
      <c r="B12" t="s">
        <v>31</v>
      </c>
      <c r="C12" s="1">
        <v>14.7</v>
      </c>
      <c r="D12" s="6">
        <v>29</v>
      </c>
      <c r="E12" s="6">
        <v>42</v>
      </c>
      <c r="F12" s="6">
        <v>39</v>
      </c>
      <c r="G12" s="6">
        <v>40</v>
      </c>
      <c r="H12" s="6">
        <v>40</v>
      </c>
      <c r="I12" s="8">
        <f t="shared" si="5"/>
        <v>0</v>
      </c>
      <c r="J12" s="8">
        <f>IF(E12&gt;40,E12-40,0)</f>
        <v>2</v>
      </c>
      <c r="K12" s="8">
        <f>IF(F12&gt;40,F12-40,0)</f>
        <v>0</v>
      </c>
      <c r="L12" s="8">
        <f>IF(G12&gt;40,G12-40,0)</f>
        <v>0</v>
      </c>
      <c r="M12" s="8">
        <f t="shared" si="6"/>
        <v>0</v>
      </c>
      <c r="N12" s="11">
        <f>$C12*D12</f>
        <v>426.29999999999995</v>
      </c>
      <c r="O12" s="11">
        <f>$C12*E12</f>
        <v>617.4</v>
      </c>
      <c r="P12" s="11">
        <f>$C12*F12</f>
        <v>573.29999999999995</v>
      </c>
      <c r="Q12" s="11">
        <f>$C12*G12</f>
        <v>588</v>
      </c>
      <c r="R12" s="11">
        <f>$C12*H12</f>
        <v>588</v>
      </c>
      <c r="S12" s="12">
        <f t="shared" si="7"/>
        <v>0</v>
      </c>
      <c r="T12" s="12">
        <f>0.5*$C12*J12</f>
        <v>14.7</v>
      </c>
      <c r="U12" s="12">
        <f>0.5*$C12*K12</f>
        <v>0</v>
      </c>
      <c r="V12" s="12">
        <f>0.5*$C12*L12</f>
        <v>0</v>
      </c>
      <c r="W12" s="12">
        <f>0.5*$C12*M12</f>
        <v>0</v>
      </c>
      <c r="X12" s="14">
        <f>N12+S12</f>
        <v>426.29999999999995</v>
      </c>
      <c r="Y12" s="14">
        <f>O12+T12</f>
        <v>632.1</v>
      </c>
      <c r="Z12" s="14">
        <f>P12+U12</f>
        <v>573.29999999999995</v>
      </c>
      <c r="AA12" s="14">
        <f>Q12+V12</f>
        <v>588</v>
      </c>
      <c r="AB12" s="14">
        <f>R12+W12</f>
        <v>588</v>
      </c>
      <c r="AD12" s="15">
        <f t="shared" si="8"/>
        <v>2807.7</v>
      </c>
    </row>
    <row r="13" spans="1:30" x14ac:dyDescent="0.3">
      <c r="A13" t="s">
        <v>15</v>
      </c>
      <c r="B13" t="s">
        <v>6</v>
      </c>
      <c r="C13" s="1">
        <v>13.9</v>
      </c>
      <c r="D13" s="6">
        <v>40</v>
      </c>
      <c r="E13" s="6">
        <v>40</v>
      </c>
      <c r="F13" s="6">
        <v>38</v>
      </c>
      <c r="G13" s="6">
        <v>43</v>
      </c>
      <c r="H13" s="6">
        <v>39</v>
      </c>
      <c r="I13" s="8">
        <f t="shared" si="5"/>
        <v>0</v>
      </c>
      <c r="J13" s="8">
        <f>IF(E13&gt;40,E13-40,0)</f>
        <v>0</v>
      </c>
      <c r="K13" s="8">
        <f>IF(F13&gt;40,F13-40,0)</f>
        <v>0</v>
      </c>
      <c r="L13" s="8">
        <f>IF(G13&gt;40,G13-40,0)</f>
        <v>3</v>
      </c>
      <c r="M13" s="8">
        <f t="shared" si="6"/>
        <v>0</v>
      </c>
      <c r="N13" s="11">
        <f>$C13*D13</f>
        <v>556</v>
      </c>
      <c r="O13" s="11">
        <f>$C13*E13</f>
        <v>556</v>
      </c>
      <c r="P13" s="11">
        <f>$C13*F13</f>
        <v>528.20000000000005</v>
      </c>
      <c r="Q13" s="11">
        <f>$C13*G13</f>
        <v>597.70000000000005</v>
      </c>
      <c r="R13" s="11">
        <f>$C13*H13</f>
        <v>542.1</v>
      </c>
      <c r="S13" s="12">
        <f t="shared" si="7"/>
        <v>0</v>
      </c>
      <c r="T13" s="12">
        <f>0.5*$C13*J13</f>
        <v>0</v>
      </c>
      <c r="U13" s="12">
        <f>0.5*$C13*K13</f>
        <v>0</v>
      </c>
      <c r="V13" s="12">
        <f>0.5*$C13*L13</f>
        <v>20.85</v>
      </c>
      <c r="W13" s="12">
        <f>0.5*$C13*M13</f>
        <v>0</v>
      </c>
      <c r="X13" s="14">
        <f>N13+S13</f>
        <v>556</v>
      </c>
      <c r="Y13" s="14">
        <f>O13+T13</f>
        <v>556</v>
      </c>
      <c r="Z13" s="14">
        <f>P13+U13</f>
        <v>528.20000000000005</v>
      </c>
      <c r="AA13" s="14">
        <f>Q13+V13</f>
        <v>618.55000000000007</v>
      </c>
      <c r="AB13" s="14">
        <f>R13+W13</f>
        <v>542.1</v>
      </c>
      <c r="AD13" s="15">
        <f t="shared" si="8"/>
        <v>2800.85</v>
      </c>
    </row>
    <row r="14" spans="1:30" x14ac:dyDescent="0.3">
      <c r="A14" t="s">
        <v>16</v>
      </c>
      <c r="B14" t="s">
        <v>7</v>
      </c>
      <c r="C14" s="1">
        <v>11.2</v>
      </c>
      <c r="D14" s="6">
        <v>40</v>
      </c>
      <c r="E14" s="6">
        <v>39</v>
      </c>
      <c r="F14" s="6">
        <v>41</v>
      </c>
      <c r="G14" s="6">
        <v>41</v>
      </c>
      <c r="H14" s="6">
        <v>41</v>
      </c>
      <c r="I14" s="8">
        <f t="shared" si="5"/>
        <v>0</v>
      </c>
      <c r="J14" s="8">
        <f>IF(E14&gt;40,E14-40,0)</f>
        <v>0</v>
      </c>
      <c r="K14" s="8">
        <f>IF(F14&gt;40,F14-40,0)</f>
        <v>1</v>
      </c>
      <c r="L14" s="8">
        <f>IF(G14&gt;40,G14-40,0)</f>
        <v>1</v>
      </c>
      <c r="M14" s="8">
        <f t="shared" si="6"/>
        <v>1</v>
      </c>
      <c r="N14" s="11">
        <f>$C14*D14</f>
        <v>448</v>
      </c>
      <c r="O14" s="11">
        <f>$C14*E14</f>
        <v>436.79999999999995</v>
      </c>
      <c r="P14" s="11">
        <f>$C14*F14</f>
        <v>459.2</v>
      </c>
      <c r="Q14" s="11">
        <f>$C14*G14</f>
        <v>459.2</v>
      </c>
      <c r="R14" s="11">
        <f>$C14*H14</f>
        <v>459.2</v>
      </c>
      <c r="S14" s="12">
        <f t="shared" si="7"/>
        <v>0</v>
      </c>
      <c r="T14" s="12">
        <f>0.5*$C14*J14</f>
        <v>0</v>
      </c>
      <c r="U14" s="12">
        <f>0.5*$C14*K14</f>
        <v>5.6</v>
      </c>
      <c r="V14" s="12">
        <f>0.5*$C14*L14</f>
        <v>5.6</v>
      </c>
      <c r="W14" s="12">
        <f>0.5*$C14*M14</f>
        <v>5.6</v>
      </c>
      <c r="X14" s="14">
        <f>N14+S14</f>
        <v>448</v>
      </c>
      <c r="Y14" s="14">
        <f>O14+T14</f>
        <v>436.79999999999995</v>
      </c>
      <c r="Z14" s="14">
        <f>P14+U14</f>
        <v>464.8</v>
      </c>
      <c r="AA14" s="14">
        <f>Q14+V14</f>
        <v>464.8</v>
      </c>
      <c r="AB14" s="14">
        <f>R14+W14</f>
        <v>464.8</v>
      </c>
      <c r="AD14" s="15">
        <f t="shared" si="8"/>
        <v>2279.1999999999998</v>
      </c>
    </row>
    <row r="15" spans="1:30" x14ac:dyDescent="0.3">
      <c r="A15" t="s">
        <v>17</v>
      </c>
      <c r="B15" t="s">
        <v>8</v>
      </c>
      <c r="C15" s="1">
        <v>10.1</v>
      </c>
      <c r="D15" s="6">
        <v>42</v>
      </c>
      <c r="E15" s="6">
        <v>37</v>
      </c>
      <c r="F15" s="6">
        <v>40</v>
      </c>
      <c r="G15" s="6">
        <v>40</v>
      </c>
      <c r="H15" s="6">
        <v>40</v>
      </c>
      <c r="I15" s="8">
        <f t="shared" si="5"/>
        <v>2</v>
      </c>
      <c r="J15" s="8">
        <f>IF(E15&gt;40,E15-40,0)</f>
        <v>0</v>
      </c>
      <c r="K15" s="8">
        <f>IF(F15&gt;40,F15-40,0)</f>
        <v>0</v>
      </c>
      <c r="L15" s="8">
        <f>IF(G15&gt;40,G15-40,0)</f>
        <v>0</v>
      </c>
      <c r="M15" s="8">
        <f t="shared" si="6"/>
        <v>0</v>
      </c>
      <c r="N15" s="11">
        <f>$C15*D15</f>
        <v>424.2</v>
      </c>
      <c r="O15" s="11">
        <f>$C15*E15</f>
        <v>373.7</v>
      </c>
      <c r="P15" s="11">
        <f>$C15*F15</f>
        <v>404</v>
      </c>
      <c r="Q15" s="11">
        <f>$C15*G15</f>
        <v>404</v>
      </c>
      <c r="R15" s="11">
        <f>$C15*H15</f>
        <v>404</v>
      </c>
      <c r="S15" s="12">
        <f t="shared" si="7"/>
        <v>10.1</v>
      </c>
      <c r="T15" s="12">
        <f>0.5*$C15*J15</f>
        <v>0</v>
      </c>
      <c r="U15" s="12">
        <f>0.5*$C15*K15</f>
        <v>0</v>
      </c>
      <c r="V15" s="12">
        <f>0.5*$C15*L15</f>
        <v>0</v>
      </c>
      <c r="W15" s="12">
        <f>0.5*$C15*M15</f>
        <v>0</v>
      </c>
      <c r="X15" s="14">
        <f>N15+S15</f>
        <v>434.3</v>
      </c>
      <c r="Y15" s="14">
        <f>O15+T15</f>
        <v>373.7</v>
      </c>
      <c r="Z15" s="14">
        <f>P15+U15</f>
        <v>404</v>
      </c>
      <c r="AA15" s="14">
        <f>Q15+V15</f>
        <v>404</v>
      </c>
      <c r="AB15" s="14">
        <f>R15+W15</f>
        <v>404</v>
      </c>
      <c r="AD15" s="15">
        <f t="shared" si="8"/>
        <v>2020</v>
      </c>
    </row>
    <row r="16" spans="1:30" x14ac:dyDescent="0.3">
      <c r="A16" t="s">
        <v>18</v>
      </c>
      <c r="B16" t="s">
        <v>9</v>
      </c>
      <c r="C16" s="1">
        <v>9</v>
      </c>
      <c r="D16" s="6">
        <v>40</v>
      </c>
      <c r="E16" s="6">
        <v>39</v>
      </c>
      <c r="F16" s="6">
        <v>45</v>
      </c>
      <c r="G16" s="6">
        <v>38</v>
      </c>
      <c r="H16" s="6">
        <v>37</v>
      </c>
      <c r="I16" s="8">
        <f t="shared" si="5"/>
        <v>0</v>
      </c>
      <c r="J16" s="8">
        <f>IF(E16&gt;40,E16-40,0)</f>
        <v>0</v>
      </c>
      <c r="K16" s="8">
        <f>IF(F16&gt;40,F16-40,0)</f>
        <v>5</v>
      </c>
      <c r="L16" s="8">
        <f>IF(G16&gt;40,G16-40,0)</f>
        <v>0</v>
      </c>
      <c r="M16" s="8">
        <f t="shared" si="6"/>
        <v>0</v>
      </c>
      <c r="N16" s="11">
        <f>$C16*D16</f>
        <v>360</v>
      </c>
      <c r="O16" s="11">
        <f>$C16*E16</f>
        <v>351</v>
      </c>
      <c r="P16" s="11">
        <f>$C16*F16</f>
        <v>405</v>
      </c>
      <c r="Q16" s="11">
        <f>$C16*G16</f>
        <v>342</v>
      </c>
      <c r="R16" s="11">
        <f>$C16*H16</f>
        <v>333</v>
      </c>
      <c r="S16" s="12">
        <f t="shared" si="7"/>
        <v>0</v>
      </c>
      <c r="T16" s="12">
        <f>0.5*$C16*J16</f>
        <v>0</v>
      </c>
      <c r="U16" s="12">
        <f>0.5*$C16*K16</f>
        <v>22.5</v>
      </c>
      <c r="V16" s="12">
        <f>0.5*$C16*L16</f>
        <v>0</v>
      </c>
      <c r="W16" s="12">
        <f>0.5*$C16*M16</f>
        <v>0</v>
      </c>
      <c r="X16" s="14">
        <f>N16+S16</f>
        <v>360</v>
      </c>
      <c r="Y16" s="14">
        <f>O16+T16</f>
        <v>351</v>
      </c>
      <c r="Z16" s="14">
        <f>P16+U16</f>
        <v>427.5</v>
      </c>
      <c r="AA16" s="14">
        <f>Q16+V16</f>
        <v>342</v>
      </c>
      <c r="AB16" s="14">
        <f>R16+W16</f>
        <v>333</v>
      </c>
      <c r="AD16" s="15">
        <f t="shared" si="8"/>
        <v>1813.5</v>
      </c>
    </row>
    <row r="17" spans="1:30" x14ac:dyDescent="0.3">
      <c r="A17" t="s">
        <v>19</v>
      </c>
      <c r="B17" t="s">
        <v>10</v>
      </c>
      <c r="C17" s="1">
        <v>8.44</v>
      </c>
      <c r="D17" s="6">
        <v>40</v>
      </c>
      <c r="E17" s="6">
        <v>40</v>
      </c>
      <c r="F17" s="6">
        <v>35</v>
      </c>
      <c r="G17" s="6">
        <v>39</v>
      </c>
      <c r="H17" s="6">
        <v>55</v>
      </c>
      <c r="I17" s="8">
        <f t="shared" si="5"/>
        <v>0</v>
      </c>
      <c r="J17" s="8">
        <f>IF(E17&gt;40,E17-40,0)</f>
        <v>0</v>
      </c>
      <c r="K17" s="8">
        <f>IF(F17&gt;40,F17-40,0)</f>
        <v>0</v>
      </c>
      <c r="L17" s="8">
        <f>IF(G17&gt;40,G17-40,0)</f>
        <v>0</v>
      </c>
      <c r="M17" s="8">
        <f t="shared" si="6"/>
        <v>15</v>
      </c>
      <c r="N17" s="11">
        <f>$C17*D17</f>
        <v>337.59999999999997</v>
      </c>
      <c r="O17" s="11">
        <f>$C17*E17</f>
        <v>337.59999999999997</v>
      </c>
      <c r="P17" s="11">
        <f>$C17*F17</f>
        <v>295.39999999999998</v>
      </c>
      <c r="Q17" s="11">
        <f>$C17*G17</f>
        <v>329.15999999999997</v>
      </c>
      <c r="R17" s="11">
        <f>$C17*H17</f>
        <v>464.2</v>
      </c>
      <c r="S17" s="12">
        <f t="shared" si="7"/>
        <v>0</v>
      </c>
      <c r="T17" s="12">
        <f>0.5*$C17*J17</f>
        <v>0</v>
      </c>
      <c r="U17" s="12">
        <f>0.5*$C17*K17</f>
        <v>0</v>
      </c>
      <c r="V17" s="12">
        <f>0.5*$C17*L17</f>
        <v>0</v>
      </c>
      <c r="W17" s="12">
        <f>0.5*$C17*M17</f>
        <v>63.3</v>
      </c>
      <c r="X17" s="14">
        <f>N17+S17</f>
        <v>337.59999999999997</v>
      </c>
      <c r="Y17" s="14">
        <f>O17+T17</f>
        <v>337.59999999999997</v>
      </c>
      <c r="Z17" s="14">
        <f>P17+U17</f>
        <v>295.39999999999998</v>
      </c>
      <c r="AA17" s="14">
        <f>Q17+V17</f>
        <v>329.15999999999997</v>
      </c>
      <c r="AB17" s="14">
        <f>R17+W17</f>
        <v>527.5</v>
      </c>
      <c r="AD17" s="15">
        <f t="shared" si="8"/>
        <v>1827.2599999999998</v>
      </c>
    </row>
    <row r="18" spans="1:30" x14ac:dyDescent="0.3">
      <c r="A18" t="s">
        <v>20</v>
      </c>
      <c r="B18" t="s">
        <v>11</v>
      </c>
      <c r="C18" s="1">
        <v>14.2</v>
      </c>
      <c r="D18" s="6">
        <v>41</v>
      </c>
      <c r="E18" s="6">
        <v>41</v>
      </c>
      <c r="F18" s="6">
        <v>39</v>
      </c>
      <c r="G18" s="6">
        <v>40</v>
      </c>
      <c r="H18" s="6">
        <v>39</v>
      </c>
      <c r="I18" s="8">
        <f t="shared" si="5"/>
        <v>1</v>
      </c>
      <c r="J18" s="8">
        <f>IF(E18&gt;40,E18-40,0)</f>
        <v>1</v>
      </c>
      <c r="K18" s="8">
        <f>IF(F18&gt;40,F18-40,0)</f>
        <v>0</v>
      </c>
      <c r="L18" s="8">
        <f>IF(G18&gt;40,G18-40,0)</f>
        <v>0</v>
      </c>
      <c r="M18" s="8">
        <f t="shared" si="6"/>
        <v>0</v>
      </c>
      <c r="N18" s="11">
        <f>$C18*D18</f>
        <v>582.19999999999993</v>
      </c>
      <c r="O18" s="11">
        <f>$C18*E18</f>
        <v>582.19999999999993</v>
      </c>
      <c r="P18" s="11">
        <f>$C18*F18</f>
        <v>553.79999999999995</v>
      </c>
      <c r="Q18" s="11">
        <f>$C18*G18</f>
        <v>568</v>
      </c>
      <c r="R18" s="11">
        <f>$C18*H18</f>
        <v>553.79999999999995</v>
      </c>
      <c r="S18" s="12">
        <f t="shared" si="7"/>
        <v>7.1</v>
      </c>
      <c r="T18" s="12">
        <f>0.5*$C18*J18</f>
        <v>7.1</v>
      </c>
      <c r="U18" s="12">
        <f>0.5*$C18*K18</f>
        <v>0</v>
      </c>
      <c r="V18" s="12">
        <f>0.5*$C18*L18</f>
        <v>0</v>
      </c>
      <c r="W18" s="12">
        <f>0.5*$C18*M18</f>
        <v>0</v>
      </c>
      <c r="X18" s="14">
        <f>N18+S18</f>
        <v>589.29999999999995</v>
      </c>
      <c r="Y18" s="14">
        <f>O18+T18</f>
        <v>589.29999999999995</v>
      </c>
      <c r="Z18" s="14">
        <f>P18+U18</f>
        <v>553.79999999999995</v>
      </c>
      <c r="AA18" s="14">
        <f>Q18+V18</f>
        <v>568</v>
      </c>
      <c r="AB18" s="14">
        <f>R18+W18</f>
        <v>553.79999999999995</v>
      </c>
      <c r="AD18" s="15">
        <f t="shared" si="8"/>
        <v>2854.2</v>
      </c>
    </row>
    <row r="19" spans="1:30" x14ac:dyDescent="0.3">
      <c r="A19" t="s">
        <v>21</v>
      </c>
      <c r="B19" t="s">
        <v>12</v>
      </c>
      <c r="C19" s="1">
        <v>45</v>
      </c>
      <c r="D19" s="6">
        <v>39</v>
      </c>
      <c r="E19" s="6">
        <v>41</v>
      </c>
      <c r="F19" s="6">
        <v>40</v>
      </c>
      <c r="G19" s="6">
        <v>41</v>
      </c>
      <c r="H19" s="6">
        <v>41</v>
      </c>
      <c r="I19" s="8">
        <f t="shared" si="5"/>
        <v>0</v>
      </c>
      <c r="J19" s="8">
        <f>IF(E19&gt;40,E19-40,0)</f>
        <v>1</v>
      </c>
      <c r="K19" s="8">
        <f>IF(F19&gt;40,F19-40,0)</f>
        <v>0</v>
      </c>
      <c r="L19" s="8">
        <f>IF(G19&gt;40,G19-40,0)</f>
        <v>1</v>
      </c>
      <c r="M19" s="8">
        <f t="shared" si="6"/>
        <v>1</v>
      </c>
      <c r="N19" s="11">
        <f>$C19*D19</f>
        <v>1755</v>
      </c>
      <c r="O19" s="11">
        <f>$C19*E19</f>
        <v>1845</v>
      </c>
      <c r="P19" s="11">
        <f>$C19*F19</f>
        <v>1800</v>
      </c>
      <c r="Q19" s="11">
        <f>$C19*G19</f>
        <v>1845</v>
      </c>
      <c r="R19" s="11">
        <f>$C19*H19</f>
        <v>1845</v>
      </c>
      <c r="S19" s="12">
        <f t="shared" si="7"/>
        <v>0</v>
      </c>
      <c r="T19" s="12">
        <f>0.5*$C19*J19</f>
        <v>22.5</v>
      </c>
      <c r="U19" s="12">
        <f>0.5*$C19*K19</f>
        <v>0</v>
      </c>
      <c r="V19" s="12">
        <f>0.5*$C19*L19</f>
        <v>22.5</v>
      </c>
      <c r="W19" s="12">
        <f>0.5*$C19*M19</f>
        <v>22.5</v>
      </c>
      <c r="X19" s="14">
        <f>N19+S19</f>
        <v>1755</v>
      </c>
      <c r="Y19" s="14">
        <f>O19+T19</f>
        <v>1867.5</v>
      </c>
      <c r="Z19" s="14">
        <f>P19+U19</f>
        <v>1800</v>
      </c>
      <c r="AA19" s="14">
        <f>Q19+V19</f>
        <v>1867.5</v>
      </c>
      <c r="AB19" s="14">
        <f>R19+W19</f>
        <v>1867.5</v>
      </c>
      <c r="AD19" s="15">
        <f t="shared" si="8"/>
        <v>9157.5</v>
      </c>
    </row>
    <row r="20" spans="1:30" x14ac:dyDescent="0.3">
      <c r="A20" t="s">
        <v>22</v>
      </c>
      <c r="B20" t="s">
        <v>13</v>
      </c>
      <c r="C20" s="1">
        <v>30</v>
      </c>
      <c r="D20" s="6">
        <v>40</v>
      </c>
      <c r="E20" s="6">
        <v>40</v>
      </c>
      <c r="F20" s="6">
        <v>42</v>
      </c>
      <c r="G20" s="6">
        <v>45</v>
      </c>
      <c r="H20" s="6">
        <v>37</v>
      </c>
      <c r="I20" s="8">
        <f t="shared" si="5"/>
        <v>0</v>
      </c>
      <c r="J20" s="8">
        <f>IF(E20&gt;40,E20-40,0)</f>
        <v>0</v>
      </c>
      <c r="K20" s="8">
        <f>IF(F20&gt;40,F20-40,0)</f>
        <v>2</v>
      </c>
      <c r="L20" s="8">
        <f>IF(G20&gt;40,G20-40,0)</f>
        <v>5</v>
      </c>
      <c r="M20" s="8">
        <f t="shared" si="6"/>
        <v>0</v>
      </c>
      <c r="N20" s="11">
        <f>$C20*D20</f>
        <v>1200</v>
      </c>
      <c r="O20" s="11">
        <f>$C20*E20</f>
        <v>1200</v>
      </c>
      <c r="P20" s="11">
        <f>$C20*F20</f>
        <v>1260</v>
      </c>
      <c r="Q20" s="11">
        <f>$C20*G20</f>
        <v>1350</v>
      </c>
      <c r="R20" s="11">
        <f>$C20*H20</f>
        <v>1110</v>
      </c>
      <c r="S20" s="12">
        <f t="shared" si="7"/>
        <v>0</v>
      </c>
      <c r="T20" s="12">
        <f t="shared" ref="T20" si="9">0.5*$C20*J20</f>
        <v>0</v>
      </c>
      <c r="U20" s="12">
        <f t="shared" ref="U20" si="10">0.5*$C20*K20</f>
        <v>30</v>
      </c>
      <c r="V20" s="12">
        <f t="shared" ref="V20:W20" si="11">0.5*$C20*L20</f>
        <v>75</v>
      </c>
      <c r="W20" s="12">
        <f t="shared" si="11"/>
        <v>0</v>
      </c>
      <c r="X20" s="14">
        <f>N20+S20</f>
        <v>1200</v>
      </c>
      <c r="Y20" s="14">
        <f>O20+T20</f>
        <v>1200</v>
      </c>
      <c r="Z20" s="14">
        <f>P20+U20</f>
        <v>1290</v>
      </c>
      <c r="AA20" s="14">
        <f>Q20+V20</f>
        <v>1425</v>
      </c>
      <c r="AB20" s="14">
        <f>R20+W20</f>
        <v>1110</v>
      </c>
      <c r="AD20" s="15">
        <f t="shared" si="8"/>
        <v>6225</v>
      </c>
    </row>
    <row r="22" spans="1:30" x14ac:dyDescent="0.3">
      <c r="A22" t="s">
        <v>32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1755</v>
      </c>
      <c r="O22" s="1">
        <f t="shared" ref="O22:AA22" si="12">MAX(O4:O20)</f>
        <v>1845</v>
      </c>
      <c r="P22" s="1">
        <f t="shared" si="12"/>
        <v>1800</v>
      </c>
      <c r="Q22" s="1">
        <f t="shared" si="12"/>
        <v>1845</v>
      </c>
      <c r="R22" s="1"/>
      <c r="S22" s="1">
        <f t="shared" si="12"/>
        <v>135</v>
      </c>
      <c r="T22" s="1">
        <f>MAX(T4:T20)</f>
        <v>22.5</v>
      </c>
      <c r="U22" s="1">
        <f t="shared" si="12"/>
        <v>30</v>
      </c>
      <c r="V22" s="1">
        <f t="shared" si="12"/>
        <v>75</v>
      </c>
      <c r="W22" s="1"/>
      <c r="X22" s="1">
        <f t="shared" si="12"/>
        <v>1755</v>
      </c>
      <c r="Y22" s="1">
        <f t="shared" si="12"/>
        <v>1867.5</v>
      </c>
      <c r="Z22" s="1">
        <f t="shared" si="12"/>
        <v>1800</v>
      </c>
      <c r="AA22" s="1">
        <f t="shared" si="12"/>
        <v>1867.5</v>
      </c>
    </row>
    <row r="23" spans="1:30" x14ac:dyDescent="0.3">
      <c r="A23" t="s">
        <v>33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A23" si="13">MIN(O4:O20)</f>
        <v>262.2</v>
      </c>
      <c r="P23" s="1">
        <f t="shared" si="13"/>
        <v>276</v>
      </c>
      <c r="Q23" s="1">
        <f t="shared" si="13"/>
        <v>276</v>
      </c>
      <c r="R23" s="1"/>
      <c r="S23" s="1">
        <f t="shared" si="13"/>
        <v>0</v>
      </c>
      <c r="T23" s="1">
        <f t="shared" si="13"/>
        <v>0</v>
      </c>
      <c r="U23" s="1">
        <f t="shared" si="13"/>
        <v>0</v>
      </c>
      <c r="V23" s="1">
        <f t="shared" si="13"/>
        <v>0</v>
      </c>
      <c r="W23" s="1"/>
      <c r="X23" s="1">
        <f t="shared" si="13"/>
        <v>269.10000000000002</v>
      </c>
      <c r="Y23" s="1">
        <f t="shared" si="13"/>
        <v>262.2</v>
      </c>
      <c r="Z23" s="1">
        <f t="shared" si="13"/>
        <v>276</v>
      </c>
      <c r="AA23" s="1">
        <f t="shared" si="13"/>
        <v>276</v>
      </c>
    </row>
    <row r="24" spans="1:30" x14ac:dyDescent="0.3">
      <c r="A24" t="s">
        <v>34</v>
      </c>
      <c r="C24" s="2">
        <f>AVERAGE(C4:C20)</f>
        <v>16.484705882352941</v>
      </c>
      <c r="D24" s="3">
        <f>AVERAGE(D4:D20)</f>
        <v>40.823529411764703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674.86470588235295</v>
      </c>
      <c r="O24" s="1">
        <f t="shared" ref="O24:AA24" si="14">AVERAGE(O4:O20)</f>
        <v>665.24705882352941</v>
      </c>
      <c r="P24" s="1">
        <f t="shared" si="14"/>
        <v>661.1</v>
      </c>
      <c r="Q24" s="1">
        <f t="shared" si="14"/>
        <v>667.2741176470588</v>
      </c>
      <c r="R24" s="1"/>
      <c r="S24" s="1">
        <f t="shared" si="14"/>
        <v>17.623529411764707</v>
      </c>
      <c r="T24" s="1">
        <f t="shared" si="14"/>
        <v>5.3500000000000005</v>
      </c>
      <c r="U24" s="1">
        <f t="shared" si="14"/>
        <v>5.355882352941177</v>
      </c>
      <c r="V24" s="1">
        <f t="shared" si="14"/>
        <v>8.947058823529412</v>
      </c>
      <c r="W24" s="1"/>
      <c r="X24" s="1">
        <f t="shared" si="14"/>
        <v>692.48823529411766</v>
      </c>
      <c r="Y24" s="1">
        <f t="shared" si="14"/>
        <v>670.59705882352944</v>
      </c>
      <c r="Z24" s="1">
        <f t="shared" si="14"/>
        <v>666.45588235294122</v>
      </c>
      <c r="AA24" s="1">
        <f t="shared" si="14"/>
        <v>676.22117647058826</v>
      </c>
    </row>
    <row r="25" spans="1:30" x14ac:dyDescent="0.3">
      <c r="A25" t="s">
        <v>35</v>
      </c>
      <c r="D25" s="4">
        <f>SUM(D4:D20)</f>
        <v>694</v>
      </c>
      <c r="E25" s="4"/>
      <c r="F25" s="4"/>
      <c r="G25" s="4"/>
      <c r="H25" s="4"/>
      <c r="I25" s="4"/>
      <c r="J25" s="4"/>
      <c r="K25" s="4"/>
      <c r="L25" s="4"/>
      <c r="M25" s="4"/>
      <c r="N25" s="2">
        <f>SUM(N4:N20)</f>
        <v>11472.7</v>
      </c>
      <c r="O25" s="2">
        <f t="shared" ref="O25:AA25" si="15">SUM(O4:O20)</f>
        <v>11309.2</v>
      </c>
      <c r="P25" s="2">
        <f t="shared" si="15"/>
        <v>11238.7</v>
      </c>
      <c r="Q25" s="2">
        <f t="shared" si="15"/>
        <v>11343.66</v>
      </c>
      <c r="R25" s="2"/>
      <c r="S25" s="2">
        <f t="shared" si="15"/>
        <v>299.60000000000002</v>
      </c>
      <c r="T25" s="2">
        <f t="shared" si="15"/>
        <v>90.95</v>
      </c>
      <c r="U25" s="2">
        <f t="shared" si="15"/>
        <v>91.050000000000011</v>
      </c>
      <c r="V25" s="2">
        <f t="shared" si="15"/>
        <v>152.1</v>
      </c>
      <c r="W25" s="2"/>
      <c r="X25" s="2">
        <f t="shared" si="15"/>
        <v>11772.3</v>
      </c>
      <c r="Y25" s="2">
        <f t="shared" si="15"/>
        <v>11400.15</v>
      </c>
      <c r="Z25" s="2">
        <f t="shared" si="15"/>
        <v>11329.75</v>
      </c>
      <c r="AA25" s="2">
        <f t="shared" si="15"/>
        <v>11495.76</v>
      </c>
    </row>
  </sheetData>
  <pageMargins left="0.7" right="0.7" top="0.75" bottom="0.75" header="0.3" footer="0.3"/>
  <pageSetup scale="35" fitToHeight="0" orientation="landscape" horizontalDpi="300" verticalDpi="300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2022-01-16T15:49:07Z</cp:lastPrinted>
  <dcterms:created xsi:type="dcterms:W3CDTF">2022-01-16T06:18:32Z</dcterms:created>
  <dcterms:modified xsi:type="dcterms:W3CDTF">2022-01-16T15:49:26Z</dcterms:modified>
</cp:coreProperties>
</file>