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umbin\Desktop\小车资料\"/>
    </mc:Choice>
  </mc:AlternateContent>
  <bookViews>
    <workbookView xWindow="0" yWindow="0" windowWidth="20325" windowHeight="6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3" i="1"/>
  <c r="J3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E2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3" i="1"/>
  <c r="E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  <c r="N50" i="1" l="1"/>
  <c r="I50" i="1"/>
  <c r="H50" i="1"/>
  <c r="N46" i="1"/>
  <c r="I46" i="1"/>
  <c r="H46" i="1"/>
  <c r="N42" i="1"/>
  <c r="H42" i="1"/>
  <c r="I42" i="1"/>
  <c r="N38" i="1"/>
  <c r="I38" i="1"/>
  <c r="H38" i="1"/>
  <c r="N34" i="1"/>
  <c r="I34" i="1"/>
  <c r="H34" i="1"/>
  <c r="N30" i="1"/>
  <c r="H30" i="1"/>
  <c r="I30" i="1"/>
  <c r="N26" i="1"/>
  <c r="I26" i="1"/>
  <c r="H26" i="1"/>
  <c r="N22" i="1"/>
  <c r="H22" i="1"/>
  <c r="I22" i="1"/>
  <c r="N18" i="1"/>
  <c r="H18" i="1"/>
  <c r="I18" i="1"/>
  <c r="N14" i="1"/>
  <c r="H14" i="1"/>
  <c r="I14" i="1"/>
  <c r="N10" i="1"/>
  <c r="H10" i="1"/>
  <c r="I10" i="1"/>
  <c r="N6" i="1"/>
  <c r="H6" i="1"/>
  <c r="I6" i="1"/>
  <c r="N3" i="1"/>
  <c r="I3" i="1"/>
  <c r="H3" i="1"/>
  <c r="N49" i="1"/>
  <c r="I49" i="1"/>
  <c r="H49" i="1"/>
  <c r="N45" i="1"/>
  <c r="I45" i="1"/>
  <c r="H45" i="1"/>
  <c r="N41" i="1"/>
  <c r="I41" i="1"/>
  <c r="H41" i="1"/>
  <c r="N37" i="1"/>
  <c r="I37" i="1"/>
  <c r="H37" i="1"/>
  <c r="N33" i="1"/>
  <c r="I33" i="1"/>
  <c r="H33" i="1"/>
  <c r="N29" i="1"/>
  <c r="I29" i="1"/>
  <c r="H29" i="1"/>
  <c r="N25" i="1"/>
  <c r="I25" i="1"/>
  <c r="H25" i="1"/>
  <c r="N21" i="1"/>
  <c r="I21" i="1"/>
  <c r="H21" i="1"/>
  <c r="N17" i="1"/>
  <c r="I17" i="1"/>
  <c r="H17" i="1"/>
  <c r="N13" i="1"/>
  <c r="I13" i="1"/>
  <c r="H13" i="1"/>
  <c r="N9" i="1"/>
  <c r="I9" i="1"/>
  <c r="H9" i="1"/>
  <c r="N5" i="1"/>
  <c r="I5" i="1"/>
  <c r="H5" i="1"/>
  <c r="N52" i="1"/>
  <c r="G52" i="1"/>
  <c r="I52" i="1"/>
  <c r="H52" i="1"/>
  <c r="N48" i="1"/>
  <c r="H48" i="1"/>
  <c r="I48" i="1"/>
  <c r="N44" i="1"/>
  <c r="H44" i="1"/>
  <c r="I44" i="1"/>
  <c r="N40" i="1"/>
  <c r="I40" i="1"/>
  <c r="H40" i="1"/>
  <c r="N36" i="1"/>
  <c r="H36" i="1"/>
  <c r="I36" i="1"/>
  <c r="N32" i="1"/>
  <c r="I32" i="1"/>
  <c r="H32" i="1"/>
  <c r="N28" i="1"/>
  <c r="H28" i="1"/>
  <c r="I28" i="1"/>
  <c r="N24" i="1"/>
  <c r="I24" i="1"/>
  <c r="H24" i="1"/>
  <c r="N20" i="1"/>
  <c r="H20" i="1"/>
  <c r="I20" i="1"/>
  <c r="N16" i="1"/>
  <c r="H16" i="1"/>
  <c r="I16" i="1"/>
  <c r="N12" i="1"/>
  <c r="I12" i="1"/>
  <c r="H12" i="1"/>
  <c r="N8" i="1"/>
  <c r="H8" i="1"/>
  <c r="I8" i="1"/>
  <c r="N4" i="1"/>
  <c r="I4" i="1"/>
  <c r="H4" i="1"/>
  <c r="N51" i="1"/>
  <c r="H51" i="1"/>
  <c r="I51" i="1"/>
  <c r="N47" i="1"/>
  <c r="I47" i="1"/>
  <c r="H47" i="1"/>
  <c r="N43" i="1"/>
  <c r="H43" i="1"/>
  <c r="I43" i="1"/>
  <c r="N39" i="1"/>
  <c r="H39" i="1"/>
  <c r="I39" i="1"/>
  <c r="N35" i="1"/>
  <c r="H35" i="1"/>
  <c r="I35" i="1"/>
  <c r="N31" i="1"/>
  <c r="H31" i="1"/>
  <c r="I31" i="1"/>
  <c r="N27" i="1"/>
  <c r="H27" i="1"/>
  <c r="I27" i="1"/>
  <c r="N23" i="1"/>
  <c r="H23" i="1"/>
  <c r="I23" i="1"/>
  <c r="N19" i="1"/>
  <c r="H19" i="1"/>
  <c r="I19" i="1"/>
  <c r="N15" i="1"/>
  <c r="H15" i="1"/>
  <c r="I15" i="1"/>
  <c r="N11" i="1"/>
  <c r="H11" i="1"/>
  <c r="I11" i="1"/>
  <c r="N7" i="1"/>
  <c r="H7" i="1"/>
  <c r="I7" i="1"/>
  <c r="P13" i="1" l="1"/>
  <c r="Q13" i="1"/>
  <c r="P29" i="1"/>
  <c r="Q29" i="1"/>
  <c r="P26" i="1"/>
  <c r="Q26" i="1"/>
  <c r="P42" i="1"/>
  <c r="Q42" i="1"/>
  <c r="Q7" i="1"/>
  <c r="P7" i="1"/>
  <c r="Q19" i="1"/>
  <c r="P19" i="1"/>
  <c r="Q35" i="1"/>
  <c r="P35" i="1"/>
  <c r="Q51" i="1"/>
  <c r="P51" i="1"/>
  <c r="Q16" i="1"/>
  <c r="P16" i="1"/>
  <c r="Q32" i="1"/>
  <c r="P32" i="1"/>
  <c r="Q48" i="1"/>
  <c r="P48" i="1"/>
  <c r="Q52" i="1"/>
  <c r="P52" i="1"/>
  <c r="P17" i="1"/>
  <c r="Q17" i="1"/>
  <c r="P33" i="1"/>
  <c r="Q33" i="1"/>
  <c r="P49" i="1"/>
  <c r="Q49" i="1"/>
  <c r="P14" i="1"/>
  <c r="Q14" i="1"/>
  <c r="P30" i="1"/>
  <c r="Q30" i="1"/>
  <c r="P46" i="1"/>
  <c r="Q46" i="1"/>
  <c r="Q15" i="1"/>
  <c r="P15" i="1"/>
  <c r="Q31" i="1"/>
  <c r="P31" i="1"/>
  <c r="Q47" i="1"/>
  <c r="P47" i="1"/>
  <c r="Q12" i="1"/>
  <c r="P12" i="1"/>
  <c r="Q28" i="1"/>
  <c r="P28" i="1"/>
  <c r="Q44" i="1"/>
  <c r="P44" i="1"/>
  <c r="P45" i="1"/>
  <c r="Q45" i="1"/>
  <c r="P10" i="1"/>
  <c r="Q10" i="1"/>
  <c r="Q11" i="1"/>
  <c r="P11" i="1"/>
  <c r="Q27" i="1"/>
  <c r="P27" i="1"/>
  <c r="Q43" i="1"/>
  <c r="P43" i="1"/>
  <c r="Q8" i="1"/>
  <c r="P8" i="1"/>
  <c r="Q24" i="1"/>
  <c r="P24" i="1"/>
  <c r="Q40" i="1"/>
  <c r="P40" i="1"/>
  <c r="P9" i="1"/>
  <c r="Q9" i="1"/>
  <c r="P25" i="1"/>
  <c r="Q25" i="1"/>
  <c r="P41" i="1"/>
  <c r="Q41" i="1"/>
  <c r="P6" i="1"/>
  <c r="Q6" i="1"/>
  <c r="P22" i="1"/>
  <c r="Q22" i="1"/>
  <c r="P38" i="1"/>
  <c r="Q38" i="1"/>
  <c r="Q23" i="1"/>
  <c r="P23" i="1"/>
  <c r="Q39" i="1"/>
  <c r="P39" i="1"/>
  <c r="Q4" i="1"/>
  <c r="P4" i="1"/>
  <c r="Q20" i="1"/>
  <c r="P20" i="1"/>
  <c r="Q36" i="1"/>
  <c r="P36" i="1"/>
  <c r="P5" i="1"/>
  <c r="Q5" i="1"/>
  <c r="P21" i="1"/>
  <c r="Q21" i="1"/>
  <c r="P37" i="1"/>
  <c r="Q37" i="1"/>
  <c r="Q3" i="1"/>
  <c r="P3" i="1"/>
  <c r="P18" i="1"/>
  <c r="Q18" i="1"/>
  <c r="P34" i="1"/>
  <c r="Q34" i="1"/>
  <c r="P50" i="1"/>
  <c r="Q50" i="1"/>
</calcChain>
</file>

<file path=xl/sharedStrings.xml><?xml version="1.0" encoding="utf-8"?>
<sst xmlns="http://schemas.openxmlformats.org/spreadsheetml/2006/main" count="16" uniqueCount="13">
  <si>
    <t>x坐标/mm</t>
    <phoneticPr fontId="1" type="noConversion"/>
  </si>
  <si>
    <t>车长140mm</t>
    <phoneticPr fontId="1" type="noConversion"/>
  </si>
  <si>
    <t>无穷</t>
    <phoneticPr fontId="1" type="noConversion"/>
  </si>
  <si>
    <t>曲率半径/mm</t>
    <phoneticPr fontId="1" type="noConversion"/>
  </si>
  <si>
    <t>杆伸长距离/mm</t>
    <phoneticPr fontId="1" type="noConversion"/>
  </si>
  <si>
    <t>前轮转角/弧度</t>
    <phoneticPr fontId="1" type="noConversion"/>
  </si>
  <si>
    <t>前轮转角/角度</t>
    <phoneticPr fontId="1" type="noConversion"/>
  </si>
  <si>
    <t>凸轮转角</t>
    <phoneticPr fontId="1" type="noConversion"/>
  </si>
  <si>
    <t>0.8倍缩小的杆伸长</t>
  </si>
  <si>
    <t>0.8倍缩小的杆伸长</t>
    <phoneticPr fontId="1" type="noConversion"/>
  </si>
  <si>
    <t>0.8倍凸轮半径</t>
    <phoneticPr fontId="1" type="noConversion"/>
  </si>
  <si>
    <t>凸轮半径</t>
    <phoneticPr fontId="1" type="noConversion"/>
  </si>
  <si>
    <t>前轮横杆有效长度20mm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</si>
</sst>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B1" workbookViewId="0">
      <selection activeCell="G1" sqref="G1"/>
    </sheetView>
  </sheetViews>
  <sheetFormatPr defaultRowHeight="13.5" x14ac:dyDescent="0.15"/>
  <cols>
    <col min="1" max="1" width="15.125" style="2" customWidth="1"/>
    <col min="2" max="2" width="15.625" style="1" customWidth="1"/>
    <col min="3" max="3" width="12.5" style="1" customWidth="1"/>
    <col min="4" max="4" width="14.375" style="1" customWidth="1"/>
    <col min="5" max="5" width="16.75" style="1" customWidth="1"/>
    <col min="6" max="6" width="14.75" style="1" customWidth="1"/>
    <col min="7" max="7" width="21" customWidth="1"/>
    <col min="8" max="8" width="17.125" customWidth="1"/>
    <col min="9" max="9" width="18.25" customWidth="1"/>
    <col min="10" max="10" width="12.5" customWidth="1"/>
    <col min="11" max="11" width="15.375" style="1" customWidth="1"/>
    <col min="12" max="12" width="9" style="1"/>
    <col min="13" max="13" width="12.125" customWidth="1"/>
    <col min="14" max="14" width="15.75" style="1" customWidth="1"/>
    <col min="15" max="15" width="10.875" style="1" customWidth="1"/>
    <col min="16" max="16" width="9.75" style="1" customWidth="1"/>
    <col min="17" max="16384" width="9" style="1"/>
  </cols>
  <sheetData>
    <row r="1" spans="1:17" ht="48.75" customHeight="1" x14ac:dyDescent="0.15">
      <c r="A1" s="2" t="s">
        <v>0</v>
      </c>
      <c r="C1" s="1" t="s">
        <v>3</v>
      </c>
      <c r="D1" s="1" t="s">
        <v>5</v>
      </c>
      <c r="E1" s="1" t="s">
        <v>6</v>
      </c>
      <c r="F1" s="1" t="s">
        <v>4</v>
      </c>
      <c r="G1" s="1" t="s">
        <v>1</v>
      </c>
      <c r="H1" s="1" t="s">
        <v>11</v>
      </c>
      <c r="I1" s="1" t="s">
        <v>11</v>
      </c>
      <c r="J1" s="1" t="s">
        <v>7</v>
      </c>
      <c r="K1" s="1" t="s">
        <v>10</v>
      </c>
      <c r="L1" s="1" t="s">
        <v>7</v>
      </c>
      <c r="M1" s="1" t="s">
        <v>10</v>
      </c>
      <c r="N1" s="1" t="s">
        <v>9</v>
      </c>
      <c r="O1" s="1" t="s">
        <v>8</v>
      </c>
    </row>
    <row r="2" spans="1:17" x14ac:dyDescent="0.15">
      <c r="A2" s="2">
        <v>0</v>
      </c>
      <c r="B2" s="1" t="e">
        <f t="shared" ref="B2:B33" si="0">(1+(0.179167*6.837*COS(A2*6.8372*0.001))^2)^1.5/(8.3756*0.001*SIN(6.8372*0.001*A2))</f>
        <v>#DIV/0!</v>
      </c>
      <c r="C2" s="1" t="s">
        <v>2</v>
      </c>
      <c r="D2" s="1">
        <v>0</v>
      </c>
      <c r="E2" s="1">
        <f>D2*180/PI()</f>
        <v>0</v>
      </c>
      <c r="F2" s="1">
        <v>0</v>
      </c>
      <c r="G2" s="1" t="s">
        <v>12</v>
      </c>
      <c r="H2">
        <v>22.340960123786498</v>
      </c>
      <c r="I2">
        <v>22.340960123786498</v>
      </c>
      <c r="J2">
        <v>74.058099999999996</v>
      </c>
      <c r="K2" s="1">
        <v>25.426200154733099</v>
      </c>
      <c r="L2" s="1">
        <v>254.05619999999999</v>
      </c>
      <c r="M2">
        <v>25.426200154733099</v>
      </c>
      <c r="N2" s="1">
        <v>0</v>
      </c>
      <c r="O2" s="1">
        <v>9.5737998452668815</v>
      </c>
      <c r="P2" s="1">
        <v>25.426200154733099</v>
      </c>
      <c r="Q2" s="1">
        <f>25.4262001547331-N2</f>
        <v>25.426200154733099</v>
      </c>
    </row>
    <row r="3" spans="1:17" x14ac:dyDescent="0.15">
      <c r="A3" s="2">
        <v>3.3648400000000001</v>
      </c>
      <c r="B3" s="1">
        <f t="shared" si="0"/>
        <v>20512.715231906004</v>
      </c>
      <c r="C3" s="1">
        <v>20512.715231906004</v>
      </c>
      <c r="D3" s="1">
        <f>ATAN(70/C3)</f>
        <v>3.4125042680803897E-3</v>
      </c>
      <c r="E3" s="1">
        <f>D3*180/PI()</f>
        <v>0.19552209213138638</v>
      </c>
      <c r="F3" s="1">
        <f t="shared" ref="F3:F34" si="1">1400/C3</f>
        <v>6.8250350291140585E-2</v>
      </c>
      <c r="H3">
        <f>22.3409601237865+F3</f>
        <v>22.409210474077639</v>
      </c>
      <c r="I3">
        <f>22.3409601237865-F3</f>
        <v>22.272709773495357</v>
      </c>
      <c r="J3">
        <f>J2+1.0594</f>
        <v>75.117499999999993</v>
      </c>
      <c r="K3" s="1">
        <v>25.511513092597024</v>
      </c>
      <c r="L3" s="1">
        <f>1.0594+L2</f>
        <v>255.1156</v>
      </c>
      <c r="M3">
        <v>25.340887216869174</v>
      </c>
      <c r="N3" s="1">
        <f t="shared" ref="N3:N34" si="2">F3/0.8</f>
        <v>8.5312937863925728E-2</v>
      </c>
      <c r="O3" s="1">
        <v>9.1820554706427959</v>
      </c>
      <c r="P3" s="1">
        <f>25.4262001547331+N3</f>
        <v>25.511513092597024</v>
      </c>
      <c r="Q3" s="1">
        <f t="shared" ref="Q3:Q52" si="3">25.4262001547331-N3</f>
        <v>25.340887216869174</v>
      </c>
    </row>
    <row r="4" spans="1:17" x14ac:dyDescent="0.15">
      <c r="A4" s="2">
        <v>6.7296800000000001</v>
      </c>
      <c r="B4" s="1">
        <f t="shared" si="0"/>
        <v>10244.421331191143</v>
      </c>
      <c r="C4" s="1">
        <v>10244.421331191143</v>
      </c>
      <c r="D4" s="1">
        <f t="shared" ref="D4:D52" si="4">ATAN(70/C4)</f>
        <v>6.8328808764166601E-3</v>
      </c>
      <c r="E4" s="1">
        <f t="shared" ref="E4:E52" si="5">D4*180/PI()</f>
        <v>0.39149523613432569</v>
      </c>
      <c r="F4" s="1">
        <f t="shared" si="1"/>
        <v>0.13665974433689354</v>
      </c>
      <c r="H4">
        <f t="shared" ref="H4:H52" si="6">22.3409601237865+F4</f>
        <v>22.477619868123391</v>
      </c>
      <c r="I4">
        <f>22.3409601237865-F4</f>
        <v>22.204300379449606</v>
      </c>
      <c r="J4">
        <f>J3+1.0594</f>
        <v>76.176899999999989</v>
      </c>
      <c r="K4" s="1">
        <v>25.597024835154215</v>
      </c>
      <c r="L4" s="1">
        <f t="shared" ref="L4:L52" si="7">1.0594+L3</f>
        <v>256.17500000000001</v>
      </c>
      <c r="M4">
        <v>25.255375474311982</v>
      </c>
      <c r="N4" s="1">
        <f t="shared" si="2"/>
        <v>0.17082468042111693</v>
      </c>
      <c r="O4" s="1">
        <v>8.796050801791214</v>
      </c>
      <c r="P4" s="1">
        <f t="shared" ref="P4:P52" si="8">25.4262001547331+N4</f>
        <v>25.597024835154215</v>
      </c>
      <c r="Q4" s="1">
        <f t="shared" si="3"/>
        <v>25.255375474311982</v>
      </c>
    </row>
    <row r="5" spans="1:17" x14ac:dyDescent="0.15">
      <c r="A5" s="2">
        <v>10.094519999999999</v>
      </c>
      <c r="B5" s="1">
        <f t="shared" si="0"/>
        <v>6816.3749881244548</v>
      </c>
      <c r="C5" s="1">
        <v>6816.3749881244548</v>
      </c>
      <c r="D5" s="1">
        <f t="shared" si="4"/>
        <v>1.0269027090877387E-2</v>
      </c>
      <c r="E5" s="1">
        <f t="shared" si="5"/>
        <v>0.58837191201277994</v>
      </c>
      <c r="F5" s="1">
        <f t="shared" si="1"/>
        <v>0.20538776144785045</v>
      </c>
      <c r="H5">
        <f t="shared" si="6"/>
        <v>22.546347885234347</v>
      </c>
      <c r="I5">
        <f t="shared" ref="I5:I52" si="9">22.3409601237865-F5</f>
        <v>22.13557236233865</v>
      </c>
      <c r="J5">
        <f t="shared" ref="J5:J52" si="10">J4+1.0594</f>
        <v>77.236299999999986</v>
      </c>
      <c r="K5" s="1">
        <v>25.682934856542911</v>
      </c>
      <c r="L5" s="1">
        <f t="shared" si="7"/>
        <v>257.23439999999999</v>
      </c>
      <c r="M5">
        <v>25.169465452923287</v>
      </c>
      <c r="N5" s="1">
        <f t="shared" si="2"/>
        <v>0.25673470180981306</v>
      </c>
      <c r="O5" s="1">
        <v>8.417234401057156</v>
      </c>
      <c r="P5" s="1">
        <f t="shared" si="8"/>
        <v>25.682934856542911</v>
      </c>
      <c r="Q5" s="1">
        <f t="shared" si="3"/>
        <v>25.169465452923287</v>
      </c>
    </row>
    <row r="6" spans="1:17" x14ac:dyDescent="0.15">
      <c r="A6" s="2">
        <v>13.45936</v>
      </c>
      <c r="B6" s="1">
        <f t="shared" si="0"/>
        <v>5098.4166967800829</v>
      </c>
      <c r="C6" s="1">
        <v>5098.4166967800829</v>
      </c>
      <c r="D6" s="1">
        <f t="shared" si="4"/>
        <v>1.3728890003399007E-2</v>
      </c>
      <c r="E6" s="1">
        <f t="shared" si="5"/>
        <v>0.78660745459410963</v>
      </c>
      <c r="F6" s="1">
        <f t="shared" si="1"/>
        <v>0.27459505239816379</v>
      </c>
      <c r="H6">
        <f t="shared" si="6"/>
        <v>22.615555176184664</v>
      </c>
      <c r="I6">
        <f t="shared" si="9"/>
        <v>22.066365071388333</v>
      </c>
      <c r="J6">
        <f t="shared" si="10"/>
        <v>78.295699999999982</v>
      </c>
      <c r="K6" s="1">
        <v>25.769443970230803</v>
      </c>
      <c r="L6" s="1">
        <f t="shared" si="7"/>
        <v>258.29379999999998</v>
      </c>
      <c r="M6">
        <v>25.082956339235395</v>
      </c>
      <c r="N6" s="1">
        <f t="shared" si="2"/>
        <v>0.34324381549770472</v>
      </c>
      <c r="O6" s="1">
        <v>8.0468119567200347</v>
      </c>
      <c r="P6" s="1">
        <f t="shared" si="8"/>
        <v>25.769443970230803</v>
      </c>
      <c r="Q6" s="1">
        <f t="shared" si="3"/>
        <v>25.082956339235395</v>
      </c>
    </row>
    <row r="7" spans="1:17" x14ac:dyDescent="0.15">
      <c r="A7" s="2">
        <v>16.824200000000001</v>
      </c>
      <c r="B7" s="1">
        <f t="shared" si="0"/>
        <v>4064.5228370491245</v>
      </c>
      <c r="C7" s="1">
        <v>4064.5228370491245</v>
      </c>
      <c r="D7" s="1">
        <f t="shared" si="4"/>
        <v>1.7220491378304132E-2</v>
      </c>
      <c r="E7" s="1">
        <f t="shared" si="5"/>
        <v>0.9866614771182487</v>
      </c>
      <c r="F7" s="1">
        <f t="shared" si="1"/>
        <v>0.34444387597940301</v>
      </c>
      <c r="H7">
        <f t="shared" si="6"/>
        <v>22.685403999765903</v>
      </c>
      <c r="I7">
        <f t="shared" si="9"/>
        <v>21.996516247807094</v>
      </c>
      <c r="J7">
        <f t="shared" si="10"/>
        <v>79.355099999999979</v>
      </c>
      <c r="K7" s="1">
        <v>25.856754999707352</v>
      </c>
      <c r="L7" s="1">
        <f t="shared" si="7"/>
        <v>259.35319999999996</v>
      </c>
      <c r="M7">
        <v>24.995645309758846</v>
      </c>
      <c r="N7" s="1">
        <f t="shared" si="2"/>
        <v>0.43055484497425373</v>
      </c>
      <c r="O7" s="1">
        <v>7.6857627208566486</v>
      </c>
      <c r="P7" s="1">
        <f t="shared" si="8"/>
        <v>25.856754999707352</v>
      </c>
      <c r="Q7" s="1">
        <f t="shared" si="3"/>
        <v>24.995645309758846</v>
      </c>
    </row>
    <row r="8" spans="1:17" x14ac:dyDescent="0.15">
      <c r="A8" s="2">
        <v>20.189039999999999</v>
      </c>
      <c r="B8" s="1">
        <f t="shared" si="0"/>
        <v>3372.6923610485314</v>
      </c>
      <c r="C8" s="1">
        <v>3372.6923610485314</v>
      </c>
      <c r="D8" s="1">
        <f t="shared" si="4"/>
        <v>2.0751952407761714E-2</v>
      </c>
      <c r="E8" s="1">
        <f t="shared" si="5"/>
        <v>1.188999289621093</v>
      </c>
      <c r="F8" s="1">
        <f t="shared" si="1"/>
        <v>0.41509863637985528</v>
      </c>
      <c r="H8">
        <f t="shared" si="6"/>
        <v>22.756058760166354</v>
      </c>
      <c r="I8">
        <f t="shared" si="9"/>
        <v>21.925861487406642</v>
      </c>
      <c r="J8">
        <f t="shared" si="10"/>
        <v>80.414499999999975</v>
      </c>
      <c r="K8" s="1">
        <v>25.945073450207918</v>
      </c>
      <c r="L8" s="1">
        <f t="shared" si="7"/>
        <v>260.41259999999994</v>
      </c>
      <c r="M8">
        <v>24.90732685925828</v>
      </c>
      <c r="N8" s="1">
        <f t="shared" si="2"/>
        <v>0.51887329547481909</v>
      </c>
      <c r="O8" s="1">
        <v>7.3348579750626302</v>
      </c>
      <c r="P8" s="1">
        <f t="shared" si="8"/>
        <v>25.945073450207918</v>
      </c>
      <c r="Q8" s="1">
        <f t="shared" si="3"/>
        <v>24.90732685925828</v>
      </c>
    </row>
    <row r="9" spans="1:17" x14ac:dyDescent="0.15">
      <c r="A9" s="2">
        <v>23.553879999999999</v>
      </c>
      <c r="B9" s="1">
        <f t="shared" si="0"/>
        <v>2876.359158803923</v>
      </c>
      <c r="C9" s="1">
        <v>2876.359158803923</v>
      </c>
      <c r="D9" s="1">
        <f t="shared" si="4"/>
        <v>2.4331518327808638E-2</v>
      </c>
      <c r="E9" s="1">
        <f t="shared" si="5"/>
        <v>1.3940933093286452</v>
      </c>
      <c r="F9" s="1">
        <f t="shared" si="1"/>
        <v>0.48672642139104849</v>
      </c>
      <c r="H9">
        <f t="shared" si="6"/>
        <v>22.827686545177546</v>
      </c>
      <c r="I9">
        <f t="shared" si="9"/>
        <v>21.854233702395451</v>
      </c>
      <c r="J9">
        <f t="shared" si="10"/>
        <v>81.473899999999972</v>
      </c>
      <c r="K9" s="1">
        <v>26.03460818147191</v>
      </c>
      <c r="L9" s="1">
        <f t="shared" si="7"/>
        <v>261.47199999999992</v>
      </c>
      <c r="M9">
        <v>24.817792127994288</v>
      </c>
      <c r="N9" s="1">
        <f t="shared" si="2"/>
        <v>0.60840802673881056</v>
      </c>
      <c r="O9" s="1">
        <v>6.9946806128681454</v>
      </c>
      <c r="P9" s="1">
        <f t="shared" si="8"/>
        <v>26.03460818147191</v>
      </c>
      <c r="Q9" s="1">
        <f t="shared" si="3"/>
        <v>24.817792127994288</v>
      </c>
    </row>
    <row r="10" spans="1:17" x14ac:dyDescent="0.15">
      <c r="A10" s="2">
        <v>26.91872</v>
      </c>
      <c r="B10" s="1">
        <f t="shared" si="0"/>
        <v>2502.2451340892753</v>
      </c>
      <c r="C10" s="1">
        <v>2502.2451340892753</v>
      </c>
      <c r="D10" s="1">
        <f t="shared" si="4"/>
        <v>2.7967582830077182E-2</v>
      </c>
      <c r="E10" s="1">
        <f t="shared" si="5"/>
        <v>1.6024244593459693</v>
      </c>
      <c r="F10" s="1">
        <f t="shared" si="1"/>
        <v>0.55949754119895545</v>
      </c>
      <c r="H10">
        <f t="shared" si="6"/>
        <v>22.900457664985453</v>
      </c>
      <c r="I10">
        <f t="shared" si="9"/>
        <v>21.781462582587544</v>
      </c>
      <c r="J10">
        <f t="shared" si="10"/>
        <v>82.533299999999969</v>
      </c>
      <c r="K10" s="1">
        <v>26.125572081231795</v>
      </c>
      <c r="L10" s="1">
        <f t="shared" si="7"/>
        <v>262.53139999999991</v>
      </c>
      <c r="M10">
        <v>24.726828228234403</v>
      </c>
      <c r="N10" s="1">
        <f t="shared" si="2"/>
        <v>0.69937192649869429</v>
      </c>
      <c r="O10" s="1">
        <v>6.665645084400067</v>
      </c>
      <c r="P10" s="1">
        <f t="shared" si="8"/>
        <v>26.125572081231795</v>
      </c>
      <c r="Q10" s="1">
        <f t="shared" si="3"/>
        <v>24.726828228234403</v>
      </c>
    </row>
    <row r="11" spans="1:17" x14ac:dyDescent="0.15">
      <c r="A11" s="2">
        <v>30.283560000000001</v>
      </c>
      <c r="B11" s="1">
        <f t="shared" si="0"/>
        <v>2209.6445494589798</v>
      </c>
      <c r="C11" s="1">
        <v>2209.6445494589798</v>
      </c>
      <c r="D11" s="1">
        <f t="shared" si="4"/>
        <v>3.1668712183280989E-2</v>
      </c>
      <c r="E11" s="1">
        <f t="shared" si="5"/>
        <v>1.8144835507165316</v>
      </c>
      <c r="F11" s="1">
        <f t="shared" si="1"/>
        <v>0.63358606719926192</v>
      </c>
      <c r="H11">
        <f t="shared" si="6"/>
        <v>22.974546190985759</v>
      </c>
      <c r="I11">
        <f t="shared" si="9"/>
        <v>21.707374056587238</v>
      </c>
      <c r="J11">
        <f t="shared" si="10"/>
        <v>83.592699999999965</v>
      </c>
      <c r="K11" s="1">
        <v>26.218182738732175</v>
      </c>
      <c r="L11" s="1">
        <f t="shared" si="7"/>
        <v>263.59079999999989</v>
      </c>
      <c r="M11">
        <v>24.634217570734023</v>
      </c>
      <c r="N11" s="1">
        <f t="shared" si="2"/>
        <v>0.79198258399907739</v>
      </c>
      <c r="O11" s="1">
        <v>6.3480171014012727</v>
      </c>
      <c r="P11" s="1">
        <f t="shared" si="8"/>
        <v>26.218182738732175</v>
      </c>
      <c r="Q11" s="1">
        <f t="shared" si="3"/>
        <v>24.634217570734023</v>
      </c>
    </row>
    <row r="12" spans="1:17" x14ac:dyDescent="0.15">
      <c r="A12" s="2">
        <v>33.648400000000002</v>
      </c>
      <c r="B12" s="1">
        <f t="shared" si="0"/>
        <v>1974.1377523228671</v>
      </c>
      <c r="C12" s="1">
        <v>1974.1377523228671</v>
      </c>
      <c r="D12" s="1">
        <f t="shared" si="4"/>
        <v>3.5443668952095213E-2</v>
      </c>
      <c r="E12" s="1">
        <f t="shared" si="5"/>
        <v>2.0307726414139289</v>
      </c>
      <c r="F12" s="1">
        <f t="shared" si="1"/>
        <v>0.70917036987550208</v>
      </c>
      <c r="H12">
        <f t="shared" si="6"/>
        <v>23.050130493662</v>
      </c>
      <c r="I12">
        <f t="shared" si="9"/>
        <v>21.631789753910997</v>
      </c>
      <c r="J12">
        <f t="shared" si="10"/>
        <v>84.652099999999962</v>
      </c>
      <c r="K12" s="1">
        <v>26.312663117077477</v>
      </c>
      <c r="L12" s="1">
        <f t="shared" si="7"/>
        <v>264.65019999999987</v>
      </c>
      <c r="M12">
        <v>24.539737192388721</v>
      </c>
      <c r="N12" s="1">
        <f t="shared" si="2"/>
        <v>0.8864629623443776</v>
      </c>
      <c r="O12" s="1">
        <v>6.0419326421046824</v>
      </c>
      <c r="P12" s="1">
        <f t="shared" si="8"/>
        <v>26.312663117077477</v>
      </c>
      <c r="Q12" s="1">
        <f t="shared" si="3"/>
        <v>24.539737192388721</v>
      </c>
    </row>
    <row r="13" spans="1:17" x14ac:dyDescent="0.15">
      <c r="A13" s="2">
        <v>37.013240000000003</v>
      </c>
      <c r="B13" s="1">
        <f t="shared" si="0"/>
        <v>1780.1883126082073</v>
      </c>
      <c r="C13" s="1">
        <v>1780.1883126082073</v>
      </c>
      <c r="D13" s="1">
        <f t="shared" si="4"/>
        <v>3.9301435168709285E-2</v>
      </c>
      <c r="E13" s="1">
        <f t="shared" si="5"/>
        <v>2.2518063639740666</v>
      </c>
      <c r="F13" s="1">
        <f t="shared" si="1"/>
        <v>0.78643365428504475</v>
      </c>
      <c r="H13">
        <f t="shared" si="6"/>
        <v>23.127393778071543</v>
      </c>
      <c r="I13">
        <f t="shared" si="9"/>
        <v>21.554526469501454</v>
      </c>
      <c r="J13">
        <f t="shared" si="10"/>
        <v>85.711499999999958</v>
      </c>
      <c r="K13" s="1">
        <v>26.409242222589405</v>
      </c>
      <c r="L13" s="1">
        <f t="shared" si="7"/>
        <v>265.70959999999985</v>
      </c>
      <c r="M13">
        <v>24.443158086876792</v>
      </c>
      <c r="N13" s="1">
        <f t="shared" si="2"/>
        <v>0.98304206785630588</v>
      </c>
      <c r="O13" s="1">
        <v>5.7474159213565432</v>
      </c>
      <c r="P13" s="1">
        <f t="shared" si="8"/>
        <v>26.409242222589405</v>
      </c>
      <c r="Q13" s="1">
        <f t="shared" si="3"/>
        <v>24.443158086876792</v>
      </c>
    </row>
    <row r="14" spans="1:17" x14ac:dyDescent="0.15">
      <c r="A14" s="2">
        <v>40.378079999999997</v>
      </c>
      <c r="B14" s="1">
        <f t="shared" si="0"/>
        <v>1617.4415822258666</v>
      </c>
      <c r="C14" s="1">
        <v>1617.4415822258666</v>
      </c>
      <c r="D14" s="1">
        <f t="shared" si="4"/>
        <v>4.3251234773307043E-2</v>
      </c>
      <c r="E14" s="1">
        <f t="shared" si="5"/>
        <v>2.4781132112399593</v>
      </c>
      <c r="F14" s="1">
        <f t="shared" si="1"/>
        <v>0.86556449109795297</v>
      </c>
      <c r="H14">
        <f t="shared" si="6"/>
        <v>23.206524614884451</v>
      </c>
      <c r="I14">
        <f t="shared" si="9"/>
        <v>21.475395632688546</v>
      </c>
      <c r="J14">
        <f t="shared" si="10"/>
        <v>86.770899999999955</v>
      </c>
      <c r="K14" s="1">
        <v>26.50815576860554</v>
      </c>
      <c r="L14" s="1">
        <f t="shared" si="7"/>
        <v>266.76899999999983</v>
      </c>
      <c r="M14">
        <v>24.344244540860657</v>
      </c>
      <c r="N14" s="1">
        <f t="shared" si="2"/>
        <v>1.0819556138724411</v>
      </c>
      <c r="O14" s="1">
        <v>5.4643960996521246</v>
      </c>
      <c r="P14" s="1">
        <f t="shared" si="8"/>
        <v>26.50815576860554</v>
      </c>
      <c r="Q14" s="1">
        <f t="shared" si="3"/>
        <v>24.344244540860657</v>
      </c>
    </row>
    <row r="15" spans="1:17" x14ac:dyDescent="0.15">
      <c r="A15" s="2">
        <v>43.742919999999998</v>
      </c>
      <c r="B15" s="1">
        <f t="shared" si="0"/>
        <v>1478.7316033801208</v>
      </c>
      <c r="C15" s="1">
        <v>1478.7316033801208</v>
      </c>
      <c r="D15" s="1">
        <f t="shared" si="4"/>
        <v>4.7302555093202692E-2</v>
      </c>
      <c r="E15" s="1">
        <f t="shared" si="5"/>
        <v>2.7102367670255707</v>
      </c>
      <c r="F15" s="1">
        <f t="shared" si="1"/>
        <v>0.9467573404124493</v>
      </c>
      <c r="H15">
        <f t="shared" si="6"/>
        <v>23.287717464198948</v>
      </c>
      <c r="I15">
        <f t="shared" si="9"/>
        <v>21.394202783374048</v>
      </c>
      <c r="J15">
        <f t="shared" si="10"/>
        <v>87.830299999999951</v>
      </c>
      <c r="K15" s="1">
        <v>26.609646830248661</v>
      </c>
      <c r="L15" s="1">
        <f t="shared" si="7"/>
        <v>267.82839999999982</v>
      </c>
      <c r="M15">
        <v>24.242753479217537</v>
      </c>
      <c r="N15" s="1">
        <f t="shared" si="2"/>
        <v>1.1834466755155615</v>
      </c>
      <c r="O15" s="1">
        <v>5.1927225949043549</v>
      </c>
      <c r="P15" s="1">
        <f t="shared" si="8"/>
        <v>26.609646830248661</v>
      </c>
      <c r="Q15" s="1">
        <f t="shared" si="3"/>
        <v>24.242753479217537</v>
      </c>
    </row>
    <row r="16" spans="1:17" x14ac:dyDescent="0.15">
      <c r="A16" s="2">
        <v>47.107759999999999</v>
      </c>
      <c r="B16" s="1">
        <f t="shared" si="0"/>
        <v>1358.9421916265369</v>
      </c>
      <c r="C16" s="1">
        <v>1358.9421916265369</v>
      </c>
      <c r="D16" s="1">
        <f t="shared" si="4"/>
        <v>5.1465167075391574E-2</v>
      </c>
      <c r="E16" s="1">
        <f t="shared" si="5"/>
        <v>2.9487368653555794</v>
      </c>
      <c r="F16" s="1">
        <f t="shared" si="1"/>
        <v>1.0302130647105161</v>
      </c>
      <c r="H16">
        <f t="shared" si="6"/>
        <v>23.371173188497014</v>
      </c>
      <c r="I16">
        <f t="shared" si="9"/>
        <v>21.310747059075982</v>
      </c>
      <c r="J16">
        <f t="shared" si="10"/>
        <v>88.889699999999948</v>
      </c>
      <c r="K16" s="1">
        <v>26.713966485621246</v>
      </c>
      <c r="L16" s="1">
        <f t="shared" si="7"/>
        <v>268.8877999999998</v>
      </c>
      <c r="M16">
        <v>24.138433823844952</v>
      </c>
      <c r="N16" s="1">
        <f t="shared" si="2"/>
        <v>1.2877663308881451</v>
      </c>
      <c r="O16" s="1">
        <v>4.9321789335018407</v>
      </c>
      <c r="P16" s="1">
        <f t="shared" si="8"/>
        <v>26.713966485621246</v>
      </c>
      <c r="Q16" s="1">
        <f t="shared" si="3"/>
        <v>24.138433823844952</v>
      </c>
    </row>
    <row r="17" spans="1:17" x14ac:dyDescent="0.15">
      <c r="A17" s="2">
        <v>50.4726</v>
      </c>
      <c r="B17" s="1">
        <f t="shared" si="0"/>
        <v>1254.3235791281497</v>
      </c>
      <c r="C17" s="1">
        <v>1254.3235791281497</v>
      </c>
      <c r="D17" s="1">
        <f t="shared" si="4"/>
        <v>5.5749143922820592E-2</v>
      </c>
      <c r="E17" s="1">
        <f t="shared" si="5"/>
        <v>3.1941906582450219</v>
      </c>
      <c r="F17" s="1">
        <f t="shared" si="1"/>
        <v>1.1161394262978828</v>
      </c>
      <c r="H17">
        <f t="shared" si="6"/>
        <v>23.457099550084379</v>
      </c>
      <c r="I17">
        <f t="shared" si="9"/>
        <v>21.224820697488617</v>
      </c>
      <c r="J17">
        <f t="shared" si="10"/>
        <v>89.949099999999945</v>
      </c>
      <c r="K17" s="1">
        <v>26.821374437605453</v>
      </c>
      <c r="L17" s="1">
        <f t="shared" si="7"/>
        <v>269.94719999999978</v>
      </c>
      <c r="M17">
        <v>24.031025871860745</v>
      </c>
      <c r="N17" s="1">
        <f t="shared" si="2"/>
        <v>1.3951742828723535</v>
      </c>
      <c r="O17" s="1">
        <v>4.6824951339748999</v>
      </c>
      <c r="P17" s="1">
        <f t="shared" si="8"/>
        <v>26.821374437605453</v>
      </c>
      <c r="Q17" s="1">
        <f t="shared" si="3"/>
        <v>24.031025871860745</v>
      </c>
    </row>
    <row r="18" spans="1:17" x14ac:dyDescent="0.15">
      <c r="A18" s="2">
        <v>53.837440000000001</v>
      </c>
      <c r="B18" s="1">
        <f t="shared" si="0"/>
        <v>1162.0653108612664</v>
      </c>
      <c r="C18" s="1">
        <v>1162.0653108612664</v>
      </c>
      <c r="D18" s="1">
        <f t="shared" si="4"/>
        <v>6.0164877709624032E-2</v>
      </c>
      <c r="E18" s="1">
        <f t="shared" si="5"/>
        <v>3.4471935676821803</v>
      </c>
      <c r="F18" s="1">
        <f t="shared" si="1"/>
        <v>1.2047515633715871</v>
      </c>
      <c r="H18">
        <f t="shared" si="6"/>
        <v>23.545711687158086</v>
      </c>
      <c r="I18">
        <f t="shared" si="9"/>
        <v>21.136208560414911</v>
      </c>
      <c r="J18">
        <f t="shared" si="10"/>
        <v>91.008499999999941</v>
      </c>
      <c r="K18" s="1">
        <v>26.932139608947583</v>
      </c>
      <c r="L18" s="1">
        <f t="shared" si="7"/>
        <v>271.00659999999976</v>
      </c>
      <c r="M18">
        <v>23.920260700518615</v>
      </c>
      <c r="N18" s="1">
        <f t="shared" si="2"/>
        <v>1.5059394542144837</v>
      </c>
      <c r="O18" s="1">
        <v>4.4433586592525876</v>
      </c>
      <c r="P18" s="1">
        <f t="shared" si="8"/>
        <v>26.932139608947583</v>
      </c>
      <c r="Q18" s="1">
        <f t="shared" si="3"/>
        <v>23.920260700518615</v>
      </c>
    </row>
    <row r="19" spans="1:17" x14ac:dyDescent="0.15">
      <c r="A19" s="2">
        <v>57.202280000000002</v>
      </c>
      <c r="B19" s="1">
        <f t="shared" si="0"/>
        <v>1080.0198781932586</v>
      </c>
      <c r="C19" s="1">
        <v>1080.0198781932586</v>
      </c>
      <c r="D19" s="1">
        <f t="shared" si="4"/>
        <v>6.4723093463722653E-2</v>
      </c>
      <c r="E19" s="1">
        <f t="shared" si="5"/>
        <v>3.7083600925020725</v>
      </c>
      <c r="F19" s="1">
        <f t="shared" si="1"/>
        <v>1.2962724374499746</v>
      </c>
      <c r="H19">
        <f t="shared" si="6"/>
        <v>23.637232561236473</v>
      </c>
      <c r="I19">
        <f t="shared" si="9"/>
        <v>21.044687686336523</v>
      </c>
      <c r="J19">
        <f t="shared" si="10"/>
        <v>92.067899999999938</v>
      </c>
      <c r="K19" s="1">
        <v>27.046540701545567</v>
      </c>
      <c r="L19" s="1">
        <f t="shared" si="7"/>
        <v>272.06599999999975</v>
      </c>
      <c r="M19">
        <v>23.805859607920631</v>
      </c>
      <c r="N19" s="1">
        <f t="shared" si="2"/>
        <v>1.6203405468124681</v>
      </c>
      <c r="O19" s="1">
        <v>4.2144240041111329</v>
      </c>
      <c r="P19" s="1">
        <f t="shared" si="8"/>
        <v>27.046540701545567</v>
      </c>
      <c r="Q19" s="1">
        <f t="shared" si="3"/>
        <v>23.805859607920631</v>
      </c>
    </row>
    <row r="20" spans="1:17" x14ac:dyDescent="0.15">
      <c r="A20" s="2">
        <v>60.567120000000003</v>
      </c>
      <c r="B20" s="1">
        <f t="shared" si="0"/>
        <v>1006.5184700900375</v>
      </c>
      <c r="C20" s="1">
        <v>1006.5184700900375</v>
      </c>
      <c r="D20" s="1">
        <f t="shared" si="4"/>
        <v>6.9434860105354657E-2</v>
      </c>
      <c r="E20" s="1">
        <f t="shared" si="5"/>
        <v>3.9783244351181164</v>
      </c>
      <c r="F20" s="1">
        <f t="shared" si="1"/>
        <v>1.3909332432565931</v>
      </c>
      <c r="H20">
        <f t="shared" si="6"/>
        <v>23.731893367043092</v>
      </c>
      <c r="I20">
        <f t="shared" si="9"/>
        <v>20.950026880529904</v>
      </c>
      <c r="J20">
        <f t="shared" si="10"/>
        <v>93.127299999999934</v>
      </c>
      <c r="K20" s="1">
        <v>27.164866708803839</v>
      </c>
      <c r="L20" s="1">
        <f t="shared" si="7"/>
        <v>273.12539999999973</v>
      </c>
      <c r="M20">
        <v>23.687533600662359</v>
      </c>
      <c r="N20" s="1">
        <f t="shared" si="2"/>
        <v>1.7386665540707413</v>
      </c>
      <c r="O20" s="1">
        <v>3.9953210050331789</v>
      </c>
      <c r="P20" s="1">
        <f t="shared" si="8"/>
        <v>27.164866708803839</v>
      </c>
      <c r="Q20" s="1">
        <f t="shared" si="3"/>
        <v>23.687533600662359</v>
      </c>
    </row>
    <row r="21" spans="1:17" x14ac:dyDescent="0.15">
      <c r="A21" s="2">
        <v>63.931959999999997</v>
      </c>
      <c r="B21" s="1">
        <f t="shared" si="0"/>
        <v>940.24490422948895</v>
      </c>
      <c r="C21" s="1">
        <v>940.24490422948895</v>
      </c>
      <c r="D21" s="1">
        <f t="shared" si="4"/>
        <v>7.4311597516126843E-2</v>
      </c>
      <c r="E21" s="1">
        <f t="shared" si="5"/>
        <v>4.2577409065489196</v>
      </c>
      <c r="F21" s="1">
        <f t="shared" si="1"/>
        <v>1.4889737702404999</v>
      </c>
      <c r="H21">
        <f t="shared" si="6"/>
        <v>23.829933894026997</v>
      </c>
      <c r="I21">
        <f t="shared" si="9"/>
        <v>20.851986353546</v>
      </c>
      <c r="J21">
        <f t="shared" si="10"/>
        <v>94.186699999999931</v>
      </c>
      <c r="K21" s="1">
        <v>27.287417367533724</v>
      </c>
      <c r="L21" s="1">
        <f t="shared" si="7"/>
        <v>274.18479999999971</v>
      </c>
      <c r="M21">
        <v>23.564982941932474</v>
      </c>
      <c r="N21" s="1">
        <f t="shared" si="2"/>
        <v>1.8612172128006248</v>
      </c>
      <c r="O21" s="1">
        <v>3.7856619722446654</v>
      </c>
      <c r="P21" s="1">
        <f t="shared" si="8"/>
        <v>27.287417367533724</v>
      </c>
      <c r="Q21" s="1">
        <f t="shared" si="3"/>
        <v>23.564982941932474</v>
      </c>
    </row>
    <row r="22" spans="1:17" x14ac:dyDescent="0.15">
      <c r="A22" s="2">
        <v>67.296800000000005</v>
      </c>
      <c r="B22" s="1">
        <f t="shared" si="0"/>
        <v>880.14737540726355</v>
      </c>
      <c r="C22" s="1">
        <v>880.14737540726355</v>
      </c>
      <c r="D22" s="1">
        <f t="shared" si="4"/>
        <v>7.9365078884007803E-2</v>
      </c>
      <c r="E22" s="1">
        <f t="shared" si="5"/>
        <v>4.547284060776497</v>
      </c>
      <c r="F22" s="1">
        <f t="shared" si="1"/>
        <v>1.5906427027089516</v>
      </c>
      <c r="H22">
        <f t="shared" si="6"/>
        <v>23.93160282649545</v>
      </c>
      <c r="I22">
        <f t="shared" si="9"/>
        <v>20.750317421077547</v>
      </c>
      <c r="J22">
        <f t="shared" si="10"/>
        <v>95.246099999999927</v>
      </c>
      <c r="K22" s="1">
        <v>27.414503533119287</v>
      </c>
      <c r="L22" s="1">
        <f t="shared" si="7"/>
        <v>275.24419999999969</v>
      </c>
      <c r="M22">
        <v>23.437896776346911</v>
      </c>
      <c r="N22" s="1">
        <f t="shared" si="2"/>
        <v>1.9883033783861894</v>
      </c>
      <c r="O22" s="1">
        <v>3.5850477499080395</v>
      </c>
      <c r="P22" s="1">
        <f t="shared" si="8"/>
        <v>27.414503533119287</v>
      </c>
      <c r="Q22" s="1">
        <f t="shared" si="3"/>
        <v>23.437896776346911</v>
      </c>
    </row>
    <row r="23" spans="1:17" x14ac:dyDescent="0.15">
      <c r="A23" s="2">
        <v>70.661640000000006</v>
      </c>
      <c r="B23" s="1">
        <f t="shared" si="0"/>
        <v>825.37541582710901</v>
      </c>
      <c r="C23" s="1">
        <v>825.37541582710901</v>
      </c>
      <c r="D23" s="1">
        <f t="shared" si="4"/>
        <v>8.4607427324508461E-2</v>
      </c>
      <c r="E23" s="1">
        <f t="shared" si="5"/>
        <v>4.8476485011541737</v>
      </c>
      <c r="F23" s="1">
        <f t="shared" si="1"/>
        <v>1.6961978430106976</v>
      </c>
      <c r="H23">
        <f t="shared" si="6"/>
        <v>24.037157966797196</v>
      </c>
      <c r="I23">
        <f t="shared" si="9"/>
        <v>20.644762280775801</v>
      </c>
      <c r="J23">
        <f t="shared" si="10"/>
        <v>96.305499999999924</v>
      </c>
      <c r="K23" s="1">
        <v>27.54644745849647</v>
      </c>
      <c r="L23" s="1">
        <f t="shared" si="7"/>
        <v>276.30359999999968</v>
      </c>
      <c r="M23">
        <v>23.305952850969728</v>
      </c>
      <c r="N23" s="1">
        <f t="shared" si="2"/>
        <v>2.1202473037633718</v>
      </c>
      <c r="O23" s="1">
        <v>3.3930728118366802</v>
      </c>
      <c r="P23" s="1">
        <f t="shared" si="8"/>
        <v>27.54644745849647</v>
      </c>
      <c r="Q23" s="1">
        <f t="shared" si="3"/>
        <v>23.305952850969728</v>
      </c>
    </row>
    <row r="24" spans="1:17" x14ac:dyDescent="0.15">
      <c r="A24" s="2">
        <v>74.026480000000006</v>
      </c>
      <c r="B24" s="1">
        <f t="shared" si="0"/>
        <v>775.23404567134696</v>
      </c>
      <c r="C24" s="1">
        <v>775.23404567134696</v>
      </c>
      <c r="D24" s="1">
        <f t="shared" si="4"/>
        <v>9.0051105616672789E-2</v>
      </c>
      <c r="E24" s="1">
        <f t="shared" si="5"/>
        <v>5.1595482923221727</v>
      </c>
      <c r="F24" s="1">
        <f t="shared" si="1"/>
        <v>1.8059062393055898</v>
      </c>
      <c r="H24">
        <f t="shared" si="6"/>
        <v>24.146866363092087</v>
      </c>
      <c r="I24">
        <f t="shared" si="9"/>
        <v>20.535053884480909</v>
      </c>
      <c r="J24">
        <f t="shared" si="10"/>
        <v>97.364899999999921</v>
      </c>
      <c r="K24" s="1">
        <v>27.683582953865084</v>
      </c>
      <c r="L24" s="1">
        <f t="shared" si="7"/>
        <v>277.36299999999966</v>
      </c>
      <c r="M24">
        <v>23.168817355601114</v>
      </c>
      <c r="N24" s="1">
        <f t="shared" si="2"/>
        <v>2.257382799131987</v>
      </c>
      <c r="O24" s="1">
        <v>3.2093294979330071</v>
      </c>
      <c r="P24" s="1">
        <f t="shared" si="8"/>
        <v>27.683582953865084</v>
      </c>
      <c r="Q24" s="1">
        <f t="shared" si="3"/>
        <v>23.168817355601114</v>
      </c>
    </row>
    <row r="25" spans="1:17" x14ac:dyDescent="0.15">
      <c r="A25" s="2">
        <v>77.391319999999993</v>
      </c>
      <c r="B25" s="1">
        <f t="shared" si="0"/>
        <v>729.14988248835834</v>
      </c>
      <c r="C25" s="1">
        <v>729.14988248835834</v>
      </c>
      <c r="D25" s="1">
        <f t="shared" si="4"/>
        <v>9.5708897714557123E-2</v>
      </c>
      <c r="E25" s="1">
        <f t="shared" si="5"/>
        <v>5.4837159008934133</v>
      </c>
      <c r="F25" s="1">
        <f t="shared" si="1"/>
        <v>1.920044196156546</v>
      </c>
      <c r="H25">
        <f t="shared" si="6"/>
        <v>24.261004319943044</v>
      </c>
      <c r="I25">
        <f t="shared" si="9"/>
        <v>20.420915927629952</v>
      </c>
      <c r="J25">
        <f t="shared" si="10"/>
        <v>98.424299999999917</v>
      </c>
      <c r="K25" s="1">
        <v>27.826255399928783</v>
      </c>
      <c r="L25" s="1">
        <f t="shared" si="7"/>
        <v>278.42239999999964</v>
      </c>
      <c r="M25">
        <v>23.026144909537415</v>
      </c>
      <c r="N25" s="1">
        <f t="shared" si="2"/>
        <v>2.4000552451956825</v>
      </c>
      <c r="O25" s="1">
        <v>3.0334114918924575</v>
      </c>
      <c r="P25" s="1">
        <f t="shared" si="8"/>
        <v>27.826255399928783</v>
      </c>
      <c r="Q25" s="1">
        <f t="shared" si="3"/>
        <v>23.026144909537415</v>
      </c>
    </row>
    <row r="26" spans="1:17" x14ac:dyDescent="0.15">
      <c r="A26" s="2">
        <v>80.756159999999994</v>
      </c>
      <c r="B26" s="1">
        <f t="shared" si="0"/>
        <v>686.64572177232878</v>
      </c>
      <c r="C26" s="1">
        <v>686.64572177232878</v>
      </c>
      <c r="D26" s="1">
        <f t="shared" si="4"/>
        <v>0.10159388050155359</v>
      </c>
      <c r="E26" s="1">
        <f t="shared" si="5"/>
        <v>5.8209005770954478</v>
      </c>
      <c r="F26" s="1">
        <f t="shared" si="1"/>
        <v>2.038897142454196</v>
      </c>
      <c r="H26">
        <f t="shared" si="6"/>
        <v>24.379857266240695</v>
      </c>
      <c r="I26">
        <f t="shared" si="9"/>
        <v>20.302062981332302</v>
      </c>
      <c r="J26">
        <f t="shared" si="10"/>
        <v>99.483699999999914</v>
      </c>
      <c r="K26" s="1">
        <v>27.974821582800843</v>
      </c>
      <c r="L26" s="1">
        <f t="shared" si="7"/>
        <v>279.48179999999962</v>
      </c>
      <c r="M26">
        <v>22.877578726665355</v>
      </c>
      <c r="N26" s="1">
        <f t="shared" si="2"/>
        <v>2.5486214280677446</v>
      </c>
      <c r="O26" s="1">
        <v>2.864916634402515</v>
      </c>
      <c r="P26" s="1">
        <f t="shared" si="8"/>
        <v>27.974821582800843</v>
      </c>
      <c r="Q26" s="1">
        <f t="shared" si="3"/>
        <v>22.877578726665355</v>
      </c>
    </row>
    <row r="27" spans="1:17" x14ac:dyDescent="0.15">
      <c r="A27" s="2">
        <v>84.120999999999995</v>
      </c>
      <c r="B27" s="1">
        <f t="shared" si="0"/>
        <v>647.32121716715983</v>
      </c>
      <c r="C27" s="1">
        <v>647.32121716715983</v>
      </c>
      <c r="D27" s="1">
        <f t="shared" si="4"/>
        <v>0.10771938404829402</v>
      </c>
      <c r="E27" s="1">
        <f t="shared" si="5"/>
        <v>6.1718660777160919</v>
      </c>
      <c r="F27" s="1">
        <f t="shared" si="1"/>
        <v>2.1627593270104009</v>
      </c>
      <c r="H27">
        <f t="shared" si="6"/>
        <v>24.503719450796901</v>
      </c>
      <c r="I27">
        <f t="shared" si="9"/>
        <v>20.178200796776096</v>
      </c>
      <c r="J27">
        <f t="shared" si="10"/>
        <v>100.54309999999991</v>
      </c>
      <c r="K27" s="1">
        <v>28.129649313496099</v>
      </c>
      <c r="L27" s="1">
        <f t="shared" si="7"/>
        <v>280.54119999999961</v>
      </c>
      <c r="M27">
        <v>22.722750995970099</v>
      </c>
      <c r="N27" s="1">
        <f t="shared" si="2"/>
        <v>2.703449158763001</v>
      </c>
      <c r="O27" s="1">
        <v>2.703449158763001</v>
      </c>
      <c r="P27" s="1">
        <f t="shared" si="8"/>
        <v>28.129649313496099</v>
      </c>
      <c r="Q27" s="1">
        <f t="shared" si="3"/>
        <v>22.722750995970099</v>
      </c>
    </row>
    <row r="28" spans="1:17" x14ac:dyDescent="0.15">
      <c r="A28" s="2">
        <v>87.485839999999996</v>
      </c>
      <c r="B28" s="1">
        <f t="shared" si="0"/>
        <v>610.83801845597736</v>
      </c>
      <c r="C28" s="1">
        <v>610.83801845597736</v>
      </c>
      <c r="D28" s="1">
        <f t="shared" si="4"/>
        <v>0.11409893841854737</v>
      </c>
      <c r="E28" s="1">
        <f t="shared" si="5"/>
        <v>6.5373876183058481</v>
      </c>
      <c r="F28" s="1">
        <f t="shared" si="1"/>
        <v>2.2919333075220121</v>
      </c>
      <c r="H28">
        <f t="shared" si="6"/>
        <v>24.63289343130851</v>
      </c>
      <c r="I28">
        <f t="shared" si="9"/>
        <v>20.049026816264487</v>
      </c>
      <c r="J28">
        <f t="shared" si="10"/>
        <v>101.60249999999991</v>
      </c>
      <c r="K28" s="1">
        <v>28.291116789135614</v>
      </c>
      <c r="L28" s="1">
        <f t="shared" si="7"/>
        <v>281.60059999999959</v>
      </c>
      <c r="M28">
        <v>22.561283520330583</v>
      </c>
      <c r="N28" s="1">
        <f t="shared" si="2"/>
        <v>2.864916634402515</v>
      </c>
      <c r="O28" s="1">
        <v>2.5486214280677446</v>
      </c>
      <c r="P28" s="1">
        <f t="shared" si="8"/>
        <v>28.291116789135614</v>
      </c>
      <c r="Q28" s="1">
        <f t="shared" si="3"/>
        <v>22.561283520330583</v>
      </c>
    </row>
    <row r="29" spans="1:17" x14ac:dyDescent="0.15">
      <c r="A29" s="2">
        <v>90.850679999999997</v>
      </c>
      <c r="B29" s="1">
        <f t="shared" si="0"/>
        <v>576.90821198419928</v>
      </c>
      <c r="C29" s="1">
        <v>576.90821198419928</v>
      </c>
      <c r="D29" s="1">
        <f t="shared" si="4"/>
        <v>0.12074620484707968</v>
      </c>
      <c r="E29" s="1">
        <f t="shared" si="5"/>
        <v>6.9182479299597492</v>
      </c>
      <c r="F29" s="1">
        <f t="shared" si="1"/>
        <v>2.4267291935139661</v>
      </c>
      <c r="H29">
        <f t="shared" si="6"/>
        <v>24.767689317300466</v>
      </c>
      <c r="I29">
        <f t="shared" si="9"/>
        <v>19.914230930272531</v>
      </c>
      <c r="J29">
        <f t="shared" si="10"/>
        <v>102.6618999999999</v>
      </c>
      <c r="K29" s="1">
        <v>28.459611646625557</v>
      </c>
      <c r="L29" s="1">
        <f t="shared" si="7"/>
        <v>282.65999999999957</v>
      </c>
      <c r="M29">
        <v>22.392788662840641</v>
      </c>
      <c r="N29" s="1">
        <f t="shared" si="2"/>
        <v>3.0334114918924575</v>
      </c>
      <c r="O29" s="1">
        <v>2.4000552451956825</v>
      </c>
      <c r="P29" s="1">
        <f t="shared" si="8"/>
        <v>28.459611646625557</v>
      </c>
      <c r="Q29" s="1">
        <f t="shared" si="3"/>
        <v>22.392788662840641</v>
      </c>
    </row>
    <row r="30" spans="1:17" x14ac:dyDescent="0.15">
      <c r="A30" s="2">
        <v>94.215519999999998</v>
      </c>
      <c r="B30" s="1">
        <f t="shared" si="0"/>
        <v>545.28523828017683</v>
      </c>
      <c r="C30" s="1">
        <v>545.28523828017683</v>
      </c>
      <c r="D30" s="1">
        <f t="shared" si="4"/>
        <v>0.12767488889700729</v>
      </c>
      <c r="E30" s="1">
        <f t="shared" si="5"/>
        <v>7.3152322836002117</v>
      </c>
      <c r="F30" s="1">
        <f t="shared" si="1"/>
        <v>2.5674635983464058</v>
      </c>
      <c r="H30">
        <f t="shared" si="6"/>
        <v>24.908423722132905</v>
      </c>
      <c r="I30">
        <f t="shared" si="9"/>
        <v>19.773496525440091</v>
      </c>
      <c r="J30">
        <f t="shared" si="10"/>
        <v>103.7212999999999</v>
      </c>
      <c r="K30" s="1">
        <v>28.635529652666108</v>
      </c>
      <c r="L30" s="1">
        <f t="shared" si="7"/>
        <v>283.71939999999955</v>
      </c>
      <c r="M30">
        <v>22.21687065680009</v>
      </c>
      <c r="N30" s="1">
        <f t="shared" si="2"/>
        <v>3.2093294979330071</v>
      </c>
      <c r="O30" s="1">
        <v>2.257382799131987</v>
      </c>
      <c r="P30" s="1">
        <f t="shared" si="8"/>
        <v>28.635529652666108</v>
      </c>
      <c r="Q30" s="1">
        <f t="shared" si="3"/>
        <v>22.21687065680009</v>
      </c>
    </row>
    <row r="31" spans="1:17" x14ac:dyDescent="0.15">
      <c r="A31" s="2">
        <v>97.580359999999999</v>
      </c>
      <c r="B31" s="1">
        <f t="shared" si="0"/>
        <v>515.75668930391146</v>
      </c>
      <c r="C31" s="1">
        <v>515.75668930391146</v>
      </c>
      <c r="D31" s="1">
        <f t="shared" si="4"/>
        <v>0.13489863300300575</v>
      </c>
      <c r="E31" s="1">
        <f t="shared" si="5"/>
        <v>7.729122333156428</v>
      </c>
      <c r="F31" s="1">
        <f t="shared" si="1"/>
        <v>2.7144582494693443</v>
      </c>
      <c r="H31">
        <f t="shared" si="6"/>
        <v>25.055418373255844</v>
      </c>
      <c r="I31">
        <f t="shared" si="9"/>
        <v>19.626501874317153</v>
      </c>
      <c r="J31">
        <f t="shared" si="10"/>
        <v>104.7806999999999</v>
      </c>
      <c r="K31" s="1">
        <v>28.81927296656978</v>
      </c>
      <c r="L31" s="1">
        <f t="shared" si="7"/>
        <v>284.77879999999953</v>
      </c>
      <c r="M31">
        <v>22.033127342896417</v>
      </c>
      <c r="N31" s="1">
        <f t="shared" si="2"/>
        <v>3.3930728118366802</v>
      </c>
      <c r="O31" s="1">
        <v>2.1202473037633718</v>
      </c>
      <c r="P31" s="1">
        <f t="shared" si="8"/>
        <v>28.81927296656978</v>
      </c>
      <c r="Q31" s="1">
        <f t="shared" si="3"/>
        <v>22.033127342896417</v>
      </c>
    </row>
    <row r="32" spans="1:17" x14ac:dyDescent="0.15">
      <c r="A32" s="2">
        <v>100.9452</v>
      </c>
      <c r="B32" s="1">
        <f t="shared" si="0"/>
        <v>488.13854712113368</v>
      </c>
      <c r="C32" s="1">
        <v>488.13854712113368</v>
      </c>
      <c r="D32" s="1">
        <f t="shared" si="4"/>
        <v>0.14243088563594106</v>
      </c>
      <c r="E32" s="1">
        <f t="shared" si="5"/>
        <v>8.1606886192499228</v>
      </c>
      <c r="F32" s="1">
        <f t="shared" si="1"/>
        <v>2.8680381999264317</v>
      </c>
      <c r="H32">
        <f t="shared" si="6"/>
        <v>25.20899832371293</v>
      </c>
      <c r="I32">
        <f t="shared" si="9"/>
        <v>19.472921923860067</v>
      </c>
      <c r="J32">
        <f t="shared" si="10"/>
        <v>105.84009999999989</v>
      </c>
      <c r="K32" s="1">
        <v>29.011247904641138</v>
      </c>
      <c r="L32" s="1">
        <f t="shared" si="7"/>
        <v>285.83819999999952</v>
      </c>
      <c r="M32">
        <v>21.84115240482506</v>
      </c>
      <c r="N32" s="1">
        <f t="shared" si="2"/>
        <v>3.5850477499080395</v>
      </c>
      <c r="O32" s="1">
        <v>1.9883033783861894</v>
      </c>
      <c r="P32" s="1">
        <f t="shared" si="8"/>
        <v>29.011247904641138</v>
      </c>
      <c r="Q32" s="1">
        <f t="shared" si="3"/>
        <v>21.84115240482506</v>
      </c>
    </row>
    <row r="33" spans="1:17" x14ac:dyDescent="0.15">
      <c r="A33" s="2">
        <v>104.31004</v>
      </c>
      <c r="B33" s="1">
        <f t="shared" si="0"/>
        <v>462.27053889926606</v>
      </c>
      <c r="C33" s="1">
        <v>462.27053889926606</v>
      </c>
      <c r="D33" s="1">
        <f t="shared" si="4"/>
        <v>0.15028474420367874</v>
      </c>
      <c r="E33" s="1">
        <f t="shared" si="5"/>
        <v>8.6106815680739537</v>
      </c>
      <c r="F33" s="1">
        <f t="shared" si="1"/>
        <v>3.0285295777957324</v>
      </c>
      <c r="H33">
        <f t="shared" si="6"/>
        <v>25.369489701582232</v>
      </c>
      <c r="I33">
        <f t="shared" si="9"/>
        <v>19.312430545990765</v>
      </c>
      <c r="J33">
        <f t="shared" si="10"/>
        <v>106.89949999999989</v>
      </c>
      <c r="K33" s="1">
        <v>29.211862126977763</v>
      </c>
      <c r="L33" s="1">
        <f t="shared" si="7"/>
        <v>286.8975999999995</v>
      </c>
      <c r="M33">
        <v>21.640538182488434</v>
      </c>
      <c r="N33" s="1">
        <f t="shared" si="2"/>
        <v>3.7856619722446654</v>
      </c>
      <c r="O33" s="1">
        <v>1.8612172128006248</v>
      </c>
      <c r="P33" s="1">
        <f t="shared" si="8"/>
        <v>29.211862126977763</v>
      </c>
      <c r="Q33" s="1">
        <f t="shared" si="3"/>
        <v>21.640538182488434</v>
      </c>
    </row>
    <row r="34" spans="1:17" x14ac:dyDescent="0.15">
      <c r="A34" s="2">
        <v>107.67488</v>
      </c>
      <c r="B34" s="1">
        <f t="shared" ref="B34:B52" si="11">(1+(0.179167*6.837*COS(A34*6.8372*0.001))^2)^1.5/(8.3756*0.001*SIN(6.8372*0.001*A34))</f>
        <v>438.01236441212245</v>
      </c>
      <c r="C34" s="1">
        <v>438.01236441212245</v>
      </c>
      <c r="D34" s="1">
        <f t="shared" si="4"/>
        <v>0.15847276875673633</v>
      </c>
      <c r="E34" s="1">
        <f t="shared" si="5"/>
        <v>9.0798208175136459</v>
      </c>
      <c r="F34" s="1">
        <f t="shared" si="1"/>
        <v>3.1962568040265431</v>
      </c>
      <c r="H34">
        <f t="shared" si="6"/>
        <v>25.537216927813041</v>
      </c>
      <c r="I34">
        <f t="shared" si="9"/>
        <v>19.144703319759955</v>
      </c>
      <c r="J34">
        <f t="shared" si="10"/>
        <v>107.95889999999989</v>
      </c>
      <c r="K34" s="1">
        <v>29.421521159766279</v>
      </c>
      <c r="L34" s="1">
        <f t="shared" si="7"/>
        <v>287.95699999999948</v>
      </c>
      <c r="M34">
        <v>21.430879149699919</v>
      </c>
      <c r="N34" s="1">
        <f t="shared" si="2"/>
        <v>3.9953210050331789</v>
      </c>
      <c r="O34" s="1">
        <v>1.7386665540707413</v>
      </c>
      <c r="P34" s="1">
        <f t="shared" si="8"/>
        <v>29.421521159766279</v>
      </c>
      <c r="Q34" s="1">
        <f t="shared" si="3"/>
        <v>21.430879149699919</v>
      </c>
    </row>
    <row r="35" spans="1:17" x14ac:dyDescent="0.15">
      <c r="A35" s="2">
        <v>111.03972</v>
      </c>
      <c r="B35" s="1">
        <f t="shared" si="11"/>
        <v>415.240611360625</v>
      </c>
      <c r="C35" s="1">
        <v>415.240611360625</v>
      </c>
      <c r="D35" s="1">
        <f t="shared" si="4"/>
        <v>0.16700676362643385</v>
      </c>
      <c r="E35" s="1">
        <f t="shared" si="5"/>
        <v>9.5687827059336108</v>
      </c>
      <c r="F35" s="1">
        <f t="shared" ref="F35:F52" si="12">1400/C35</f>
        <v>3.3715392032889064</v>
      </c>
      <c r="H35">
        <f t="shared" si="6"/>
        <v>25.712499327075406</v>
      </c>
      <c r="I35">
        <f t="shared" si="9"/>
        <v>18.969420920497591</v>
      </c>
      <c r="J35">
        <f t="shared" si="10"/>
        <v>109.01829999999988</v>
      </c>
      <c r="K35" s="1">
        <v>29.640624158844233</v>
      </c>
      <c r="L35" s="1">
        <f t="shared" si="7"/>
        <v>289.01639999999946</v>
      </c>
      <c r="M35">
        <v>21.211776150621965</v>
      </c>
      <c r="N35" s="1">
        <f t="shared" ref="N35:N52" si="13">F35/0.8</f>
        <v>4.2144240041111329</v>
      </c>
      <c r="O35" s="1">
        <v>1.6203405468124681</v>
      </c>
      <c r="P35" s="1">
        <f t="shared" si="8"/>
        <v>29.640624158844233</v>
      </c>
      <c r="Q35" s="1">
        <f t="shared" si="3"/>
        <v>21.211776150621965</v>
      </c>
    </row>
    <row r="36" spans="1:17" x14ac:dyDescent="0.15">
      <c r="A36" s="2">
        <v>114.40456</v>
      </c>
      <c r="B36" s="1">
        <f t="shared" si="11"/>
        <v>393.846217287885</v>
      </c>
      <c r="C36" s="1">
        <v>393.846217287885</v>
      </c>
      <c r="D36" s="1">
        <f t="shared" si="4"/>
        <v>0.17589752432339789</v>
      </c>
      <c r="E36" s="1">
        <f t="shared" si="5"/>
        <v>10.078185770530441</v>
      </c>
      <c r="F36" s="1">
        <f t="shared" si="12"/>
        <v>3.55468692740207</v>
      </c>
      <c r="H36">
        <f t="shared" si="6"/>
        <v>25.895647051188568</v>
      </c>
      <c r="I36">
        <f t="shared" si="9"/>
        <v>18.786273196384428</v>
      </c>
      <c r="J36">
        <f t="shared" si="10"/>
        <v>110.07769999999988</v>
      </c>
      <c r="K36" s="1">
        <v>29.869558813985687</v>
      </c>
      <c r="L36" s="1">
        <f t="shared" si="7"/>
        <v>290.07579999999945</v>
      </c>
      <c r="M36">
        <v>20.98284149548051</v>
      </c>
      <c r="N36" s="1">
        <f t="shared" si="13"/>
        <v>4.4433586592525876</v>
      </c>
      <c r="O36" s="1">
        <v>1.5059394542144837</v>
      </c>
      <c r="P36" s="1">
        <f t="shared" si="8"/>
        <v>29.869558813985687</v>
      </c>
      <c r="Q36" s="1">
        <f t="shared" si="3"/>
        <v>20.98284149548051</v>
      </c>
    </row>
    <row r="37" spans="1:17" x14ac:dyDescent="0.15">
      <c r="A37" s="2">
        <v>117.7694</v>
      </c>
      <c r="B37" s="1">
        <f t="shared" si="11"/>
        <v>373.73236915986951</v>
      </c>
      <c r="C37" s="1">
        <v>373.73236915986951</v>
      </c>
      <c r="D37" s="1">
        <f t="shared" si="4"/>
        <v>0.18515454740728046</v>
      </c>
      <c r="E37" s="1">
        <f t="shared" si="5"/>
        <v>10.60857412409209</v>
      </c>
      <c r="F37" s="1">
        <f t="shared" si="12"/>
        <v>3.7459961071799199</v>
      </c>
      <c r="H37">
        <f t="shared" si="6"/>
        <v>26.086956230966418</v>
      </c>
      <c r="I37">
        <f t="shared" si="9"/>
        <v>18.594964016606578</v>
      </c>
      <c r="J37">
        <f t="shared" si="10"/>
        <v>111.13709999999988</v>
      </c>
      <c r="K37" s="1">
        <v>30.108695288707999</v>
      </c>
      <c r="L37" s="1">
        <f t="shared" si="7"/>
        <v>291.13519999999943</v>
      </c>
      <c r="M37">
        <v>20.743705020758199</v>
      </c>
      <c r="N37" s="1">
        <f t="shared" si="13"/>
        <v>4.6824951339748999</v>
      </c>
      <c r="O37" s="1">
        <v>1.3951742828723535</v>
      </c>
      <c r="P37" s="1">
        <f t="shared" si="8"/>
        <v>30.108695288707999</v>
      </c>
      <c r="Q37" s="1">
        <f t="shared" si="3"/>
        <v>20.743705020758199</v>
      </c>
    </row>
    <row r="38" spans="1:17" x14ac:dyDescent="0.15">
      <c r="A38" s="2">
        <v>121.13424000000001</v>
      </c>
      <c r="B38" s="1">
        <f t="shared" si="11"/>
        <v>354.81275590249163</v>
      </c>
      <c r="C38" s="1">
        <v>354.81275590249163</v>
      </c>
      <c r="D38" s="1">
        <f t="shared" si="4"/>
        <v>0.19478570165038742</v>
      </c>
      <c r="E38" s="1">
        <f t="shared" si="5"/>
        <v>11.160398614061634</v>
      </c>
      <c r="F38" s="1">
        <f t="shared" si="12"/>
        <v>3.9457431468014725</v>
      </c>
      <c r="H38">
        <f t="shared" si="6"/>
        <v>26.286703270587971</v>
      </c>
      <c r="I38">
        <f t="shared" si="9"/>
        <v>18.395216976985026</v>
      </c>
      <c r="J38">
        <f t="shared" si="10"/>
        <v>112.19649999999987</v>
      </c>
      <c r="K38" s="1">
        <v>30.35837908823494</v>
      </c>
      <c r="L38" s="1">
        <f t="shared" si="7"/>
        <v>292.19459999999941</v>
      </c>
      <c r="M38">
        <v>20.494021221231257</v>
      </c>
      <c r="N38" s="1">
        <f t="shared" si="13"/>
        <v>4.9321789335018407</v>
      </c>
      <c r="O38" s="1">
        <v>1.2877663308881451</v>
      </c>
      <c r="P38" s="1">
        <f t="shared" si="8"/>
        <v>30.35837908823494</v>
      </c>
      <c r="Q38" s="1">
        <f t="shared" si="3"/>
        <v>20.494021221231257</v>
      </c>
    </row>
    <row r="39" spans="1:17" x14ac:dyDescent="0.15">
      <c r="A39" s="2">
        <v>124.49908000000001</v>
      </c>
      <c r="B39" s="1">
        <f t="shared" si="11"/>
        <v>337.01010751417448</v>
      </c>
      <c r="C39" s="1">
        <v>337.01010751417448</v>
      </c>
      <c r="D39" s="1">
        <f t="shared" si="4"/>
        <v>0.20479685970691727</v>
      </c>
      <c r="E39" s="1">
        <f t="shared" si="5"/>
        <v>11.733995718739186</v>
      </c>
      <c r="F39" s="1">
        <f t="shared" si="12"/>
        <v>4.1541780759234843</v>
      </c>
      <c r="H39">
        <f t="shared" si="6"/>
        <v>26.495138199709984</v>
      </c>
      <c r="I39">
        <f t="shared" si="9"/>
        <v>18.186782047863012</v>
      </c>
      <c r="J39">
        <f t="shared" si="10"/>
        <v>113.25589999999987</v>
      </c>
      <c r="K39" s="1">
        <v>30.618922749637456</v>
      </c>
      <c r="L39" s="1">
        <f t="shared" si="7"/>
        <v>293.25399999999939</v>
      </c>
      <c r="M39">
        <v>20.233477559828742</v>
      </c>
      <c r="N39" s="1">
        <f t="shared" si="13"/>
        <v>5.1927225949043549</v>
      </c>
      <c r="O39" s="1">
        <v>1.1834466755155615</v>
      </c>
      <c r="P39" s="1">
        <f t="shared" si="8"/>
        <v>30.618922749637456</v>
      </c>
      <c r="Q39" s="1">
        <f t="shared" si="3"/>
        <v>20.233477559828742</v>
      </c>
    </row>
    <row r="40" spans="1:17" x14ac:dyDescent="0.15">
      <c r="A40" s="2">
        <v>127.86391999999999</v>
      </c>
      <c r="B40" s="1">
        <f t="shared" si="11"/>
        <v>320.25496835989048</v>
      </c>
      <c r="C40" s="1">
        <v>320.25496835989048</v>
      </c>
      <c r="D40" s="1">
        <f t="shared" si="4"/>
        <v>0.215191490713044</v>
      </c>
      <c r="E40" s="1">
        <f t="shared" si="5"/>
        <v>12.329564204986072</v>
      </c>
      <c r="F40" s="1">
        <f t="shared" si="12"/>
        <v>4.3715168797216997</v>
      </c>
      <c r="H40">
        <f t="shared" si="6"/>
        <v>26.712477003508198</v>
      </c>
      <c r="I40">
        <f t="shared" si="9"/>
        <v>17.969443244064799</v>
      </c>
      <c r="J40">
        <f t="shared" si="10"/>
        <v>114.31529999999987</v>
      </c>
      <c r="K40" s="1">
        <v>30.890596254385223</v>
      </c>
      <c r="L40" s="1">
        <f t="shared" si="7"/>
        <v>294.31339999999938</v>
      </c>
      <c r="M40">
        <v>19.961804055080975</v>
      </c>
      <c r="N40" s="1">
        <f t="shared" si="13"/>
        <v>5.4643960996521246</v>
      </c>
      <c r="O40" s="1">
        <v>1.0819556138724411</v>
      </c>
      <c r="P40" s="1">
        <f t="shared" si="8"/>
        <v>30.890596254385223</v>
      </c>
      <c r="Q40" s="1">
        <f t="shared" si="3"/>
        <v>19.961804055080975</v>
      </c>
    </row>
    <row r="41" spans="1:17" x14ac:dyDescent="0.15">
      <c r="A41" s="2">
        <v>131.22875999999999</v>
      </c>
      <c r="B41" s="1">
        <f t="shared" si="11"/>
        <v>304.48466301129525</v>
      </c>
      <c r="C41" s="1">
        <v>304.48466301129525</v>
      </c>
      <c r="D41" s="1">
        <f t="shared" si="4"/>
        <v>0.22597021582244819</v>
      </c>
      <c r="E41" s="1">
        <f t="shared" si="5"/>
        <v>12.947139662286617</v>
      </c>
      <c r="F41" s="1">
        <f t="shared" si="12"/>
        <v>4.5979327370852348</v>
      </c>
      <c r="H41">
        <f t="shared" si="6"/>
        <v>26.938892860871732</v>
      </c>
      <c r="I41">
        <f t="shared" si="9"/>
        <v>17.743027386701264</v>
      </c>
      <c r="J41">
        <f t="shared" si="10"/>
        <v>115.37469999999986</v>
      </c>
      <c r="K41" s="1">
        <v>31.173616076089644</v>
      </c>
      <c r="L41" s="1">
        <f t="shared" si="7"/>
        <v>295.37279999999936</v>
      </c>
      <c r="M41">
        <v>19.678784233376554</v>
      </c>
      <c r="N41" s="1">
        <f t="shared" si="13"/>
        <v>5.7474159213565432</v>
      </c>
      <c r="O41" s="1">
        <v>0.98304206785630588</v>
      </c>
      <c r="P41" s="1">
        <f t="shared" si="8"/>
        <v>31.173616076089644</v>
      </c>
      <c r="Q41" s="1">
        <f t="shared" si="3"/>
        <v>19.678784233376554</v>
      </c>
    </row>
    <row r="42" spans="1:17" x14ac:dyDescent="0.15">
      <c r="A42" s="2">
        <v>134.59360000000001</v>
      </c>
      <c r="B42" s="1">
        <f t="shared" si="11"/>
        <v>289.64242133464012</v>
      </c>
      <c r="C42" s="1">
        <v>289.64242133464012</v>
      </c>
      <c r="D42" s="1">
        <f t="shared" si="4"/>
        <v>0.23713033065564715</v>
      </c>
      <c r="E42" s="1">
        <f t="shared" si="5"/>
        <v>13.586567141110264</v>
      </c>
      <c r="F42" s="1">
        <f t="shared" si="12"/>
        <v>4.8335461136837461</v>
      </c>
      <c r="H42">
        <f t="shared" si="6"/>
        <v>27.174506237470244</v>
      </c>
      <c r="I42">
        <f t="shared" si="9"/>
        <v>17.507414010102753</v>
      </c>
      <c r="J42">
        <f t="shared" si="10"/>
        <v>116.43409999999986</v>
      </c>
      <c r="K42" s="1">
        <v>31.468132796837782</v>
      </c>
      <c r="L42" s="1">
        <f t="shared" si="7"/>
        <v>296.43219999999934</v>
      </c>
      <c r="M42">
        <v>19.384267512628416</v>
      </c>
      <c r="N42" s="1">
        <f t="shared" si="13"/>
        <v>6.0419326421046824</v>
      </c>
      <c r="O42" s="1">
        <v>0.8864629623443776</v>
      </c>
      <c r="P42" s="1">
        <f t="shared" si="8"/>
        <v>31.468132796837782</v>
      </c>
      <c r="Q42" s="1">
        <f t="shared" si="3"/>
        <v>19.384267512628416</v>
      </c>
    </row>
    <row r="43" spans="1:17" x14ac:dyDescent="0.15">
      <c r="A43" s="2">
        <v>137.95844</v>
      </c>
      <c r="B43" s="1">
        <f t="shared" si="11"/>
        <v>275.67663603390446</v>
      </c>
      <c r="C43" s="1">
        <v>275.67663603390446</v>
      </c>
      <c r="D43" s="1">
        <f t="shared" si="4"/>
        <v>0.24866530101678383</v>
      </c>
      <c r="E43" s="1">
        <f t="shared" si="5"/>
        <v>14.247472259611891</v>
      </c>
      <c r="F43" s="1">
        <f t="shared" si="12"/>
        <v>5.0784136811210185</v>
      </c>
      <c r="H43">
        <f t="shared" si="6"/>
        <v>27.419373804907515</v>
      </c>
      <c r="I43">
        <f t="shared" si="9"/>
        <v>17.262546442665482</v>
      </c>
      <c r="J43">
        <f t="shared" si="10"/>
        <v>117.49349999999986</v>
      </c>
      <c r="K43" s="1">
        <v>31.774217256134371</v>
      </c>
      <c r="L43" s="1">
        <f t="shared" si="7"/>
        <v>297.49159999999932</v>
      </c>
      <c r="M43">
        <v>19.078183053331827</v>
      </c>
      <c r="N43" s="1">
        <f t="shared" si="13"/>
        <v>6.3480171014012727</v>
      </c>
      <c r="O43" s="1">
        <v>0.79198258399907739</v>
      </c>
      <c r="P43" s="1">
        <f t="shared" si="8"/>
        <v>31.774217256134371</v>
      </c>
      <c r="Q43" s="1">
        <f t="shared" si="3"/>
        <v>19.078183053331827</v>
      </c>
    </row>
    <row r="44" spans="1:17" x14ac:dyDescent="0.15">
      <c r="A44" s="2">
        <v>141.32328000000001</v>
      </c>
      <c r="B44" s="1">
        <f t="shared" si="11"/>
        <v>262.54023096663366</v>
      </c>
      <c r="C44" s="1">
        <v>262.54023096663366</v>
      </c>
      <c r="D44" s="1">
        <f t="shared" si="4"/>
        <v>0.26056424098413405</v>
      </c>
      <c r="E44" s="1">
        <f t="shared" si="5"/>
        <v>14.929231300420593</v>
      </c>
      <c r="F44" s="1">
        <f t="shared" si="12"/>
        <v>5.3325160675200536</v>
      </c>
      <c r="H44">
        <f t="shared" si="6"/>
        <v>27.673476191306552</v>
      </c>
      <c r="I44">
        <f t="shared" si="9"/>
        <v>17.008444056266445</v>
      </c>
      <c r="J44">
        <f t="shared" si="10"/>
        <v>118.55289999999985</v>
      </c>
      <c r="K44" s="1">
        <v>32.091845239133164</v>
      </c>
      <c r="L44" s="1">
        <f t="shared" si="7"/>
        <v>298.55099999999931</v>
      </c>
      <c r="M44">
        <v>18.760555070333034</v>
      </c>
      <c r="N44" s="1">
        <f t="shared" si="13"/>
        <v>6.665645084400067</v>
      </c>
      <c r="O44" s="1">
        <v>0.69937192649869429</v>
      </c>
      <c r="P44" s="1">
        <f t="shared" si="8"/>
        <v>32.091845239133164</v>
      </c>
      <c r="Q44" s="1">
        <f t="shared" si="3"/>
        <v>18.760555070333034</v>
      </c>
    </row>
    <row r="45" spans="1:17" x14ac:dyDescent="0.15">
      <c r="A45" s="2">
        <v>144.68812</v>
      </c>
      <c r="B45" s="1">
        <f t="shared" si="11"/>
        <v>250.19012258837336</v>
      </c>
      <c r="C45" s="1">
        <v>250.19012258837336</v>
      </c>
      <c r="D45" s="1">
        <f t="shared" si="4"/>
        <v>0.27281138554393725</v>
      </c>
      <c r="E45" s="1">
        <f t="shared" si="5"/>
        <v>15.630940994783924</v>
      </c>
      <c r="F45" s="1">
        <f t="shared" si="12"/>
        <v>5.5957444902945168</v>
      </c>
      <c r="H45">
        <f t="shared" si="6"/>
        <v>27.936704614081016</v>
      </c>
      <c r="I45">
        <f t="shared" si="9"/>
        <v>16.745215633491981</v>
      </c>
      <c r="J45">
        <f t="shared" si="10"/>
        <v>119.61229999999985</v>
      </c>
      <c r="K45" s="1">
        <v>32.420880767601247</v>
      </c>
      <c r="L45" s="1">
        <f t="shared" si="7"/>
        <v>299.61039999999929</v>
      </c>
      <c r="M45">
        <v>18.431519541864954</v>
      </c>
      <c r="N45" s="1">
        <f t="shared" si="13"/>
        <v>6.9946806128681454</v>
      </c>
      <c r="O45" s="1">
        <v>0.60840802673881056</v>
      </c>
      <c r="P45" s="1">
        <f t="shared" si="8"/>
        <v>32.420880767601247</v>
      </c>
      <c r="Q45" s="1">
        <f t="shared" si="3"/>
        <v>18.431519541864954</v>
      </c>
    </row>
    <row r="46" spans="1:17" x14ac:dyDescent="0.15">
      <c r="A46" s="2">
        <v>148.05296000000001</v>
      </c>
      <c r="B46" s="1">
        <f t="shared" si="11"/>
        <v>238.58676009129641</v>
      </c>
      <c r="C46" s="1">
        <v>238.58676009129641</v>
      </c>
      <c r="D46" s="1">
        <f t="shared" si="4"/>
        <v>0.28538557319216296</v>
      </c>
      <c r="E46" s="1">
        <f t="shared" si="5"/>
        <v>16.351388877832786</v>
      </c>
      <c r="F46" s="1">
        <f t="shared" si="12"/>
        <v>5.8678863800501047</v>
      </c>
      <c r="H46">
        <f t="shared" si="6"/>
        <v>28.208846503836604</v>
      </c>
      <c r="I46">
        <f t="shared" si="9"/>
        <v>16.473073743736393</v>
      </c>
      <c r="J46">
        <f t="shared" si="10"/>
        <v>120.67169999999984</v>
      </c>
      <c r="K46" s="1">
        <v>32.761058129795728</v>
      </c>
      <c r="L46" s="1">
        <f t="shared" si="7"/>
        <v>300.66979999999927</v>
      </c>
      <c r="M46">
        <v>18.09134217967047</v>
      </c>
      <c r="N46" s="1">
        <f t="shared" si="13"/>
        <v>7.3348579750626302</v>
      </c>
      <c r="O46" s="1">
        <v>0.51887329547481909</v>
      </c>
      <c r="P46" s="1">
        <f t="shared" si="8"/>
        <v>32.761058129795728</v>
      </c>
      <c r="Q46" s="1">
        <f t="shared" si="3"/>
        <v>18.09134217967047</v>
      </c>
    </row>
    <row r="47" spans="1:17" x14ac:dyDescent="0.15">
      <c r="A47" s="2">
        <v>151.4178</v>
      </c>
      <c r="B47" s="1">
        <f t="shared" si="11"/>
        <v>227.69373236713017</v>
      </c>
      <c r="C47" s="1">
        <v>227.69373236713017</v>
      </c>
      <c r="D47" s="1">
        <f t="shared" si="4"/>
        <v>0.29825975719604048</v>
      </c>
      <c r="E47" s="1">
        <f t="shared" si="5"/>
        <v>17.089025285929804</v>
      </c>
      <c r="F47" s="1">
        <f t="shared" si="12"/>
        <v>6.1486101766853194</v>
      </c>
      <c r="H47">
        <f t="shared" si="6"/>
        <v>28.489570300471819</v>
      </c>
      <c r="I47">
        <f t="shared" si="9"/>
        <v>16.192349947101178</v>
      </c>
      <c r="J47">
        <f t="shared" si="10"/>
        <v>121.73109999999984</v>
      </c>
      <c r="K47" s="1">
        <v>33.111962875589747</v>
      </c>
      <c r="L47" s="1">
        <f t="shared" si="7"/>
        <v>301.72919999999925</v>
      </c>
      <c r="M47">
        <v>17.740437433876451</v>
      </c>
      <c r="N47" s="1">
        <f t="shared" si="13"/>
        <v>7.6857627208566486</v>
      </c>
      <c r="O47" s="1">
        <v>0.43055484497425373</v>
      </c>
      <c r="P47" s="1">
        <f t="shared" si="8"/>
        <v>33.111962875589747</v>
      </c>
      <c r="Q47" s="1">
        <f t="shared" si="3"/>
        <v>17.740437433876451</v>
      </c>
    </row>
    <row r="48" spans="1:17" x14ac:dyDescent="0.15">
      <c r="A48" s="2">
        <v>154.78263999999999</v>
      </c>
      <c r="B48" s="1">
        <f t="shared" si="11"/>
        <v>217.47743198330164</v>
      </c>
      <c r="C48" s="1">
        <v>217.47743198330164</v>
      </c>
      <c r="D48" s="1">
        <f t="shared" si="4"/>
        <v>0.31140056724411097</v>
      </c>
      <c r="E48" s="1">
        <f t="shared" si="5"/>
        <v>17.841938241067346</v>
      </c>
      <c r="F48" s="1">
        <f t="shared" si="12"/>
        <v>6.4374495653760286</v>
      </c>
      <c r="H48">
        <f t="shared" si="6"/>
        <v>28.778409689162526</v>
      </c>
      <c r="I48">
        <f t="shared" si="9"/>
        <v>15.903510558410471</v>
      </c>
      <c r="J48">
        <f t="shared" si="10"/>
        <v>122.79049999999984</v>
      </c>
      <c r="K48" s="1">
        <v>33.47301211145313</v>
      </c>
      <c r="L48" s="1">
        <f t="shared" si="7"/>
        <v>302.78859999999924</v>
      </c>
      <c r="M48">
        <v>17.379388198013064</v>
      </c>
      <c r="N48" s="1">
        <f t="shared" si="13"/>
        <v>8.0468119567200347</v>
      </c>
      <c r="O48" s="1">
        <v>0.34324381549770472</v>
      </c>
      <c r="P48" s="1">
        <f t="shared" si="8"/>
        <v>33.47301211145313</v>
      </c>
      <c r="Q48" s="1">
        <f t="shared" si="3"/>
        <v>17.379388198013064</v>
      </c>
    </row>
    <row r="49" spans="1:17" x14ac:dyDescent="0.15">
      <c r="A49" s="2">
        <v>158.14748</v>
      </c>
      <c r="B49" s="1">
        <f t="shared" si="11"/>
        <v>207.90676802112225</v>
      </c>
      <c r="C49" s="1">
        <v>207.90676802112225</v>
      </c>
      <c r="D49" s="1">
        <f t="shared" si="4"/>
        <v>0.32476794571977052</v>
      </c>
      <c r="E49" s="1">
        <f t="shared" si="5"/>
        <v>18.60783261087666</v>
      </c>
      <c r="F49" s="1">
        <f t="shared" si="12"/>
        <v>6.7337875208457252</v>
      </c>
      <c r="H49">
        <f t="shared" si="6"/>
        <v>29.074747644632225</v>
      </c>
      <c r="I49">
        <f t="shared" si="9"/>
        <v>15.607172602940773</v>
      </c>
      <c r="J49">
        <f t="shared" si="10"/>
        <v>123.84989999999983</v>
      </c>
      <c r="K49" s="1">
        <v>33.843434555790253</v>
      </c>
      <c r="L49" s="1">
        <f t="shared" si="7"/>
        <v>303.84799999999922</v>
      </c>
      <c r="M49">
        <v>17.008965753675945</v>
      </c>
      <c r="N49" s="1">
        <f t="shared" si="13"/>
        <v>8.417234401057156</v>
      </c>
      <c r="O49" s="1">
        <v>0.25673470180981306</v>
      </c>
      <c r="P49" s="1">
        <f t="shared" si="8"/>
        <v>33.843434555790253</v>
      </c>
      <c r="Q49" s="1">
        <f t="shared" si="3"/>
        <v>17.008965753675945</v>
      </c>
    </row>
    <row r="50" spans="1:17" x14ac:dyDescent="0.15">
      <c r="A50" s="2">
        <v>161.51231999999999</v>
      </c>
      <c r="B50" s="1">
        <f t="shared" si="11"/>
        <v>198.9529209680818</v>
      </c>
      <c r="C50" s="1">
        <v>198.9529209680818</v>
      </c>
      <c r="D50" s="1">
        <f t="shared" si="4"/>
        <v>0.33831488446619928</v>
      </c>
      <c r="E50" s="1">
        <f t="shared" si="5"/>
        <v>19.384015026369276</v>
      </c>
      <c r="F50" s="1">
        <f t="shared" si="12"/>
        <v>7.0368406414329714</v>
      </c>
      <c r="H50">
        <f t="shared" si="6"/>
        <v>29.377800765219469</v>
      </c>
      <c r="I50">
        <f t="shared" si="9"/>
        <v>15.304119482353528</v>
      </c>
      <c r="J50">
        <f t="shared" si="10"/>
        <v>124.90929999999983</v>
      </c>
      <c r="K50" s="1">
        <v>34.222250956524313</v>
      </c>
      <c r="L50" s="1">
        <f t="shared" si="7"/>
        <v>304.9073999999992</v>
      </c>
      <c r="M50">
        <v>16.630149352941885</v>
      </c>
      <c r="N50" s="1">
        <f t="shared" si="13"/>
        <v>8.796050801791214</v>
      </c>
      <c r="O50" s="1">
        <v>0.17082468042111693</v>
      </c>
      <c r="P50" s="1">
        <f t="shared" si="8"/>
        <v>34.222250956524313</v>
      </c>
      <c r="Q50" s="1">
        <f t="shared" si="3"/>
        <v>16.630149352941885</v>
      </c>
    </row>
    <row r="51" spans="1:17" x14ac:dyDescent="0.15">
      <c r="A51" s="2">
        <v>164.87716</v>
      </c>
      <c r="B51" s="1">
        <f t="shared" si="11"/>
        <v>190.58913394665976</v>
      </c>
      <c r="C51" s="1">
        <v>190.58913394665976</v>
      </c>
      <c r="D51" s="1">
        <f t="shared" si="4"/>
        <v>0.35198728831376142</v>
      </c>
      <c r="E51" s="1">
        <f t="shared" si="5"/>
        <v>20.167386062633014</v>
      </c>
      <c r="F51" s="1">
        <f t="shared" si="12"/>
        <v>7.3456443765142376</v>
      </c>
      <c r="H51">
        <f t="shared" si="6"/>
        <v>29.686604500300735</v>
      </c>
      <c r="I51">
        <f t="shared" si="9"/>
        <v>14.995315747272262</v>
      </c>
      <c r="J51">
        <f t="shared" si="10"/>
        <v>125.96869999999983</v>
      </c>
      <c r="K51" s="1">
        <v>34.608255625375897</v>
      </c>
      <c r="L51" s="1">
        <f t="shared" si="7"/>
        <v>305.96679999999918</v>
      </c>
      <c r="M51">
        <v>16.244144684090301</v>
      </c>
      <c r="N51" s="1">
        <f t="shared" si="13"/>
        <v>9.1820554706427959</v>
      </c>
      <c r="O51" s="1">
        <v>8.5312937863925728E-2</v>
      </c>
      <c r="P51" s="1">
        <f t="shared" si="8"/>
        <v>34.608255625375897</v>
      </c>
      <c r="Q51" s="1">
        <f t="shared" si="3"/>
        <v>16.244144684090301</v>
      </c>
    </row>
    <row r="52" spans="1:17" x14ac:dyDescent="0.15">
      <c r="A52" s="2">
        <v>168.24199999999999</v>
      </c>
      <c r="B52" s="1">
        <f t="shared" si="11"/>
        <v>182.79053544922076</v>
      </c>
      <c r="C52" s="1">
        <v>182.79053544922076</v>
      </c>
      <c r="D52" s="1">
        <f t="shared" si="4"/>
        <v>0.3657239904848712</v>
      </c>
      <c r="E52" s="1">
        <f t="shared" si="5"/>
        <v>20.954441121465795</v>
      </c>
      <c r="F52" s="1">
        <f t="shared" si="12"/>
        <v>7.6590398762135052</v>
      </c>
      <c r="G52">
        <f>30-F52</f>
        <v>22.340960123786495</v>
      </c>
      <c r="H52">
        <f t="shared" si="6"/>
        <v>30.000000000000004</v>
      </c>
      <c r="I52">
        <f t="shared" si="9"/>
        <v>14.681920247572993</v>
      </c>
      <c r="J52">
        <f t="shared" si="10"/>
        <v>127.02809999999982</v>
      </c>
      <c r="K52" s="1">
        <v>34.999999999999979</v>
      </c>
      <c r="L52" s="1">
        <f t="shared" si="7"/>
        <v>307.02619999999916</v>
      </c>
      <c r="M52">
        <v>15.852400309466217</v>
      </c>
      <c r="N52" s="1">
        <f t="shared" si="13"/>
        <v>9.5737998452668815</v>
      </c>
      <c r="O52" s="1">
        <v>0</v>
      </c>
      <c r="P52" s="1">
        <f t="shared" si="8"/>
        <v>34.999999999999979</v>
      </c>
      <c r="Q52" s="1">
        <f t="shared" si="3"/>
        <v>15.852400309466217</v>
      </c>
    </row>
  </sheetData>
  <sortState ref="O2:O52">
    <sortCondition descending="1" ref="O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梅斌</dc:creator>
  <cp:lastModifiedBy>梅斌</cp:lastModifiedBy>
  <dcterms:created xsi:type="dcterms:W3CDTF">2014-07-16T00:26:55Z</dcterms:created>
  <dcterms:modified xsi:type="dcterms:W3CDTF">2014-11-15T09:36:40Z</dcterms:modified>
</cp:coreProperties>
</file>