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李德龙\工作\李兆基科技楼创客中心视频会议室\"/>
    </mc:Choice>
  </mc:AlternateContent>
  <bookViews>
    <workbookView xWindow="0" yWindow="0" windowWidth="24000" windowHeight="9750"/>
  </bookViews>
  <sheets>
    <sheet name="Quotation" sheetId="1" r:id="rId1"/>
    <sheet name="Sheet1" sheetId="2" r:id="rId2"/>
  </sheets>
  <definedNames>
    <definedName name="_xlnm._FilterDatabase" localSheetId="0" hidden="1">Quotation!$A$15:$J$15</definedName>
    <definedName name="_xlnm.Print_Area" localSheetId="0">Quotation!$A$1:$J$37</definedName>
    <definedName name="_xlnm.Print_Titles" localSheetId="0">Quotation!$15:$15</definedName>
  </definedNames>
  <calcPr calcId="152511"/>
</workbook>
</file>

<file path=xl/calcChain.xml><?xml version="1.0" encoding="utf-8"?>
<calcChain xmlns="http://schemas.openxmlformats.org/spreadsheetml/2006/main">
  <c r="I23" i="1" l="1"/>
  <c r="I27" i="1" l="1"/>
  <c r="I26" i="1"/>
  <c r="I25" i="1"/>
  <c r="I24" i="1"/>
  <c r="I18" i="1" l="1"/>
  <c r="I19" i="1"/>
  <c r="I17" i="1" l="1"/>
  <c r="I22" i="1" l="1"/>
  <c r="I28" i="1"/>
  <c r="I11" i="1"/>
  <c r="I20" i="1" l="1"/>
  <c r="I29" i="1" l="1"/>
  <c r="I30" i="1" s="1"/>
  <c r="I32" i="1" s="1"/>
  <c r="I34" i="1" s="1"/>
  <c r="I8" i="1"/>
</calcChain>
</file>

<file path=xl/sharedStrings.xml><?xml version="1.0" encoding="utf-8"?>
<sst xmlns="http://schemas.openxmlformats.org/spreadsheetml/2006/main" count="102" uniqueCount="85">
  <si>
    <t>Phone</t>
  </si>
  <si>
    <t>Company Name</t>
  </si>
  <si>
    <t>报价有效期 Quotation valid until:</t>
  </si>
  <si>
    <t>Fax</t>
  </si>
  <si>
    <t>Email</t>
  </si>
  <si>
    <t>Contact</t>
  </si>
  <si>
    <t>报价编号 Quotation #</t>
  </si>
  <si>
    <t>需方公司</t>
  </si>
  <si>
    <t>联系人</t>
  </si>
  <si>
    <t>电话</t>
  </si>
  <si>
    <t>传真</t>
  </si>
  <si>
    <t>电邮</t>
  </si>
  <si>
    <t>Quotation For</t>
  </si>
  <si>
    <t>报价项目名称</t>
  </si>
  <si>
    <t>台</t>
  </si>
  <si>
    <t xml:space="preserve"> Beijing BluePower Technology Development Co.,Ltd.</t>
  </si>
  <si>
    <t xml:space="preserve"> Street Address</t>
  </si>
  <si>
    <t xml:space="preserve"> 北京市朝阳区安苑北里26号3层</t>
  </si>
  <si>
    <t>报价日期 DATE</t>
  </si>
  <si>
    <t>报价审核人 Reviewed by:</t>
  </si>
  <si>
    <t>报价人 Prepared by:</t>
  </si>
  <si>
    <t>***</t>
  </si>
  <si>
    <t xml:space="preserve"> Phone +86 (10) 6481-0318   Fax +86(10) 8260-0705</t>
    <phoneticPr fontId="1" type="noConversion"/>
  </si>
  <si>
    <t>单位</t>
    <phoneticPr fontId="1" type="noConversion"/>
  </si>
  <si>
    <t>单价</t>
    <phoneticPr fontId="1" type="noConversion"/>
  </si>
  <si>
    <t>数量</t>
    <phoneticPr fontId="1" type="noConversion"/>
  </si>
  <si>
    <t>小计</t>
    <phoneticPr fontId="1" type="noConversion"/>
  </si>
  <si>
    <t>备注</t>
    <phoneticPr fontId="1" type="noConversion"/>
  </si>
  <si>
    <t>设备名称</t>
    <phoneticPr fontId="1" type="noConversion"/>
  </si>
  <si>
    <t>品牌</t>
    <phoneticPr fontId="1" type="noConversion"/>
  </si>
  <si>
    <t>型号</t>
    <phoneticPr fontId="1" type="noConversion"/>
  </si>
  <si>
    <t>北京蓝海华业科技股份有限公司报价单</t>
    <phoneticPr fontId="1" type="noConversion"/>
  </si>
  <si>
    <t>安装调试费</t>
    <phoneticPr fontId="1" type="noConversion"/>
  </si>
  <si>
    <t xml:space="preserve"> 未税合计</t>
    <phoneticPr fontId="1" type="noConversion"/>
  </si>
  <si>
    <t>税率</t>
    <phoneticPr fontId="1" type="noConversion"/>
  </si>
  <si>
    <t>税费</t>
    <phoneticPr fontId="1" type="noConversion"/>
  </si>
  <si>
    <t>其它</t>
    <phoneticPr fontId="1" type="noConversion"/>
  </si>
  <si>
    <t>总计</t>
    <phoneticPr fontId="1" type="noConversion"/>
  </si>
  <si>
    <t>序号</t>
    <phoneticPr fontId="1" type="noConversion"/>
  </si>
  <si>
    <t>视频会议系统</t>
    <phoneticPr fontId="1" type="noConversion"/>
  </si>
  <si>
    <t>音视频系统</t>
    <phoneticPr fontId="1" type="noConversion"/>
  </si>
  <si>
    <t>高清视频会议终端</t>
    <phoneticPr fontId="1" type="noConversion"/>
  </si>
  <si>
    <t>MCU</t>
    <phoneticPr fontId="1" type="noConversion"/>
  </si>
  <si>
    <t>华为</t>
    <phoneticPr fontId="1" type="noConversion"/>
  </si>
  <si>
    <t>LCD-70LX</t>
    <phoneticPr fontId="1" type="noConversion"/>
  </si>
  <si>
    <t>SHARP</t>
    <phoneticPr fontId="1" type="noConversion"/>
  </si>
  <si>
    <t>高清会议摄像机</t>
    <phoneticPr fontId="1" type="noConversion"/>
  </si>
  <si>
    <t>SONY</t>
    <phoneticPr fontId="1" type="noConversion"/>
  </si>
  <si>
    <t>HD7V</t>
    <phoneticPr fontId="1" type="noConversion"/>
  </si>
  <si>
    <t>视频会议阵列麦克风</t>
    <phoneticPr fontId="1" type="noConversion"/>
  </si>
  <si>
    <t>VPM220W</t>
    <phoneticPr fontId="1" type="noConversion"/>
  </si>
  <si>
    <t>鹅颈话筒</t>
    <phoneticPr fontId="1" type="noConversion"/>
  </si>
  <si>
    <t>Audio-technica</t>
    <phoneticPr fontId="1" type="noConversion"/>
  </si>
  <si>
    <t>850H</t>
    <phoneticPr fontId="1" type="noConversion"/>
  </si>
  <si>
    <t>数字音频处理器</t>
    <phoneticPr fontId="1" type="noConversion"/>
  </si>
  <si>
    <t>Symetrix</t>
    <phoneticPr fontId="1" type="noConversion"/>
  </si>
  <si>
    <t>Solus8</t>
    <phoneticPr fontId="1" type="noConversion"/>
  </si>
  <si>
    <t>多媒体墙面\地面插座</t>
    <phoneticPr fontId="1" type="noConversion"/>
  </si>
  <si>
    <t>精益达</t>
    <phoneticPr fontId="1" type="noConversion"/>
  </si>
  <si>
    <t>定制</t>
    <phoneticPr fontId="1" type="noConversion"/>
  </si>
  <si>
    <t>招标参数</t>
    <phoneticPr fontId="1" type="noConversion"/>
  </si>
  <si>
    <t>主扩扬声器</t>
    <phoneticPr fontId="1" type="noConversion"/>
  </si>
  <si>
    <t>功率放大器</t>
    <phoneticPr fontId="1" type="noConversion"/>
  </si>
  <si>
    <t>QSC</t>
    <phoneticPr fontId="1" type="noConversion"/>
  </si>
  <si>
    <t>ISA450</t>
    <phoneticPr fontId="1" type="noConversion"/>
  </si>
  <si>
    <t>cfx81</t>
    <phoneticPr fontId="1" type="noConversion"/>
  </si>
  <si>
    <t>RH</t>
    <phoneticPr fontId="1" type="noConversion"/>
  </si>
  <si>
    <t>无线交互系统主机</t>
    <phoneticPr fontId="1" type="noConversion"/>
  </si>
  <si>
    <t>LV-M1000</t>
  </si>
  <si>
    <t>含无线键鼠套装</t>
    <phoneticPr fontId="1" type="noConversion"/>
  </si>
  <si>
    <t>Linvison</t>
    <phoneticPr fontId="1" type="noConversion"/>
  </si>
  <si>
    <t>1、成像设备：1/3英寸COMS
分辨率：1080p/59.94。并支持从640X480p/59.94开始到高清的多种信号格式。
2、镜头：10倍光学变焦，使用数字变焦后为40倍，f=3.4到33.0mm，f1.8到f2.1
3、控制接口：RS-232(8针小型DIN)控制（VISCA）
4、视频输出：DVI-I（数字和模拟）
5、最小物距：100mm（广角）</t>
    <phoneticPr fontId="1" type="noConversion"/>
  </si>
  <si>
    <t>1、紧凑型低功耗设计
2、频响：100Hz – 22kHz
3、灵敏度38±2dB
4、双声道立体声，6m拾音距离、360度拾音
5、WiFi互联，无损音频无线传输
6、单次充电工作时长8小时</t>
    <phoneticPr fontId="1" type="noConversion"/>
  </si>
  <si>
    <t>1、指向性：超心形指向
2、频率响应≥70Hz-20KHz
3、信噪比 &gt;68 dB, 1 kHz 于 1 Pa
4、最大输入声压级：129 dB 声压,1 kHz 于 1% T.H.D.
5、阻抗：100 欧姆</t>
    <phoneticPr fontId="1" type="noConversion"/>
  </si>
  <si>
    <t>1、开放式数字音频处理器
2、不少于8路带幻象电源的Mic/Line平衡输入；8路平衡Line输出
3、★不小于2x100MHz DSP处理器
4、★不少于355种DSP模块任意配置
5、★动态范围：&gt;110dB
6、★多台设备通过网络集中管理
7、★不少于4个逻辑输入接口
8、★不少于4个逻辑输出接口
9、★可控制界面自定义
10、★第三方控制系统可通过UDP协议和RS-232使用已发布的ASC‖控制协议进行连接。
11、通道隔离度&lt;-90dB
12、THD+N&lt;-85dB
13、信号电路自由配置
14、不少于1个同品牌控制面板接口
15、不少于1个RS-485接口
16、不少于1个RS-232接口用于控制输出
17、不少于1个网络接口用于PC设置</t>
    <phoneticPr fontId="1" type="noConversion"/>
  </si>
  <si>
    <t xml:space="preserve">1、模块化接口
2、根据实际需求选配接口
</t>
    <phoneticPr fontId="1" type="noConversion"/>
  </si>
  <si>
    <t xml:space="preserve">1、立体声模式：8Ω 260W,4Ω 425W,2Ω 700W
2、桥接单声道模式：8Ω 900W，4Ω 1400W
3、信噪比：（20Hz-20kHz）-100dB/8Ω 
4、输入灵敏度：1.07 Vrms/
5、频率响应≥20 Hz – 20 kHz, +0/-1dB/
6、输入阻抗 10k 欧姆 
非平衡,20k 欧姆 平衡/阻尼系数 &gt; 200
</t>
    <phoneticPr fontId="1" type="noConversion"/>
  </si>
  <si>
    <t>1、★灵敏度：≥91dB
2、★最大声压级：≥117dB峰值
3、频率响应（±3dB）：≥70 Hz -20 kHz
4、★覆盖角度：150° H × 60° V（可旋转号角）
5、节目功率：200W/8Ω</t>
    <phoneticPr fontId="1" type="noConversion"/>
  </si>
  <si>
    <t>1、完全兼容Android应用软件
2、系统预装WPS Office办公应用软件等常用软件
3、★可以轻松地把Windows, Mac, IOS 及Android 各个系统的界面以无线方式投射至显示设备
4、支持标准无线鼠标键盘</t>
    <phoneticPr fontId="1" type="noConversion"/>
  </si>
  <si>
    <t>1、屏幕分辨率：1920x1080
2、屏幕尺寸：70英寸
3、HDMI输入端口不少于4个</t>
    <phoneticPr fontId="1" type="noConversion"/>
  </si>
  <si>
    <t>70寸显示器（含壁挂架）</t>
    <phoneticPr fontId="1" type="noConversion"/>
  </si>
  <si>
    <t>TE40-720P</t>
  </si>
  <si>
    <t>1、★要求采用嵌入式操作系统，非Windows、Android系统，非PC、工控机架构。并在所投品牌设备厂家的中英文官网上均可查。
2、★支持H.323/SIP协议标准。同时支持IPV4和IPV6协议栈
3、★视频支持H.263、H.263+、H.264、H.264HP、H.264SVC图像编码协议，应提供第三方权威机构报告
4、★音频支持G.711、G.722、G.722.1、G.722.1C、G.728、G.719、G.729A、AAC-LD等音频协议，并且支持不少于三种20KHZ以上的宽频音频协议，支持双声道立体声功能。
5、★支持标准H323下H239协议，在主流支持720P 30帧的情况。支持标准SIP协议下BFCP，在主流支持720P 30帧。
6、终端召开点对点会议时，支持同时接收和发送辅流，即两会场同时发送辅流，对方会场根据需要，随时调看辅流。
7、★提供至少3路高清视频输入、至少3路高清视频输出接口，至少支持以下接口:HDMI、VGA
8、★支持5路音频输入和6路音频输出接口，具有标准的卡农头麦克风接口和SPDIF数字音频接口
9、终端支持在终端断电的情况下，VGA口可以自动环回，方便本地会议使用VGA输出，无需增加其他的外接设备。
10、终端支持802.11b/g/n协议，支持Wi-Fi热点和客户端开启和关闭功能，能够通过WIFI网络进行视音频通信，方便会议室网络布线。
11、终端支持同品牌有线和无线数字阵列麦克风接入。
12、终端至少支持2个10M/100M/1000M自适应网口</t>
  </si>
  <si>
    <t>VP9630</t>
  </si>
  <si>
    <t xml:space="preserve">1、符合ITU-T H.323、H.320、IETF SIP、TIP标准，支持H.323/SIP/TIP协议会场同时接入会议，具备强大的兼容能力
2、★要求采用稳定性更强、安全性更好的嵌入式操作系统，非Windows、Linux操作系统；不能采用PC架构，卖方要详细描述MCU体系结构。
3、★要求采用全新的硬件平台，支持全编全解技术，支持720P 30fps编解码，每个参会会场均能够独立观看不同的多画面图像，系统非仅靠升级软件实现。并提供权威检测机构的证明报告。
4、★要求采用插卡式设计，能够通过增加板卡实现系统容量的平滑升级。
5、★每块板卡具备至少2路1000Mbps RJ-45电口和2路光纤接口，且能够同时支持IPV4和IPV6协议
6、★支持同时召开不少于6组以上的会议（混速、混音、多画面、辅流），会议组数不受混网、混速数量的限制。
7、★可同时接入不少于24个点，且具备后期扩展能力。
8、★支持多画面类型，具有48种或以上多画面模式切换，支持VIP（N+1）格式的多画面（例如5+1、7+1多画面显示）。
9、★支持对称的720P多画面功能，保证在多画面场景下实现终端和MCU之间收、发均是720P图像，且不会影响设备端口容量。
10、★支持媒体板热备份
11、★支持双电源冗余备份。
12、支持 MCU两个网口分别连接两个物理上不连通的网络，实现跨网段的终端同时参加会议功能，轻松跨越公私网。
13、★支持辅流适配功能，在一个高清、标清混合的会议中，同时支持H264 HP，H264BP，H263,H263+辅流协议，保证和各种能力设备均可实现数据共享。
14、支持H460防火墙穿越的技术。
15、★支持良好的视频处理能力 ，1024Kbps带宽下实现1080P60帧图像格式编解码，512Kbps带宽下实现1080P30帧图像格式编解码，384Kbps带宽下实现720P30帧图像格式编解码，最大限度节省用户网络资源。应提供第三方权威机构报告
16、★具备较强的抗丢包能力，在10% 丢包下，语音连续清晰，视频清晰流畅，基本感觉不到丢包影响；在20% 丢包下，语音较清晰连续，视频偶有卡顿。要求具有权威检测机构的证明报告。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</si>
</sst>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* #,##0.00_);_(* \(#,##0.00\);_(* &quot;-&quot;??_);_(@_)"/>
    <numFmt numFmtId="177" formatCode="@\ \ "/>
    <numFmt numFmtId="178" formatCode="_ [$¥-804]* #,##0.00_ ;_ [$¥-804]* \-#,##0.00_ ;_ [$¥-804]* &quot;-&quot;??_ ;_ @_ "/>
    <numFmt numFmtId="179" formatCode="yyyy\-mm\-dd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黑体"/>
      <family val="2"/>
      <scheme val="minor"/>
    </font>
    <font>
      <b/>
      <sz val="10"/>
      <name val="黑体"/>
      <family val="2"/>
      <scheme val="minor"/>
    </font>
    <font>
      <i/>
      <sz val="10"/>
      <name val="黑体"/>
      <family val="2"/>
      <scheme val="minor"/>
    </font>
    <font>
      <sz val="10"/>
      <name val="黑体"/>
      <family val="2"/>
      <scheme val="major"/>
    </font>
    <font>
      <b/>
      <sz val="10"/>
      <name val="黑体"/>
      <family val="2"/>
      <scheme val="major"/>
    </font>
    <font>
      <b/>
      <sz val="18"/>
      <color theme="1" tint="0.249977111117893"/>
      <name val="黑体"/>
      <family val="2"/>
      <scheme val="major"/>
    </font>
    <font>
      <sz val="10"/>
      <color theme="1" tint="0.499984740745262"/>
      <name val="黑体"/>
      <family val="2"/>
      <scheme val="minor"/>
    </font>
    <font>
      <sz val="18"/>
      <color theme="1" tint="0.249977111117893"/>
      <name val="黑体"/>
      <family val="2"/>
      <scheme val="major"/>
    </font>
    <font>
      <b/>
      <sz val="10"/>
      <color theme="1" tint="0.499984740745262"/>
      <name val="黑体"/>
      <family val="2"/>
      <scheme val="minor"/>
    </font>
    <font>
      <sz val="26"/>
      <color theme="1" tint="0.499984740745262"/>
      <name val="黑体"/>
      <family val="2"/>
      <scheme val="major"/>
    </font>
    <font>
      <b/>
      <sz val="10"/>
      <name val="黑体"/>
      <family val="3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9">
    <xf numFmtId="0" fontId="0" fillId="0" borderId="0" xfId="0"/>
    <xf numFmtId="178" fontId="2" fillId="0" borderId="1" xfId="0" applyNumberFormat="1" applyFont="1" applyBorder="1" applyAlignment="1" applyProtection="1">
      <alignment horizontal="right" vertical="center"/>
    </xf>
    <xf numFmtId="178" fontId="2" fillId="2" borderId="1" xfId="0" applyNumberFormat="1" applyFont="1" applyFill="1" applyBorder="1" applyAlignment="1" applyProtection="1">
      <alignment horizontal="right" vertical="center"/>
    </xf>
    <xf numFmtId="0" fontId="2" fillId="0" borderId="4" xfId="0" applyFont="1" applyBorder="1" applyProtection="1"/>
    <xf numFmtId="0" fontId="2" fillId="0" borderId="0" xfId="0" applyFont="1" applyBorder="1" applyProtection="1"/>
    <xf numFmtId="0" fontId="4" fillId="0" borderId="0" xfId="0" applyFont="1" applyBorder="1" applyAlignment="1" applyProtection="1">
      <alignment horizontal="right"/>
    </xf>
    <xf numFmtId="0" fontId="6" fillId="2" borderId="1" xfId="0" applyFont="1" applyFill="1" applyBorder="1" applyAlignment="1" applyProtection="1">
      <alignment horizontal="center" vertical="center"/>
    </xf>
    <xf numFmtId="0" fontId="2" fillId="4" borderId="11" xfId="0" applyFont="1" applyFill="1" applyBorder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2" fillId="0" borderId="0" xfId="0" applyFont="1" applyProtection="1"/>
    <xf numFmtId="0" fontId="7" fillId="0" borderId="3" xfId="0" applyFont="1" applyBorder="1" applyAlignment="1" applyProtection="1">
      <alignment horizontal="left"/>
    </xf>
    <xf numFmtId="0" fontId="9" fillId="0" borderId="4" xfId="0" applyFont="1" applyBorder="1" applyAlignment="1" applyProtection="1"/>
    <xf numFmtId="0" fontId="11" fillId="0" borderId="4" xfId="0" applyFont="1" applyBorder="1" applyAlignment="1" applyProtection="1">
      <alignment horizontal="right"/>
    </xf>
    <xf numFmtId="0" fontId="2" fillId="0" borderId="5" xfId="0" applyFont="1" applyBorder="1" applyProtection="1"/>
    <xf numFmtId="0" fontId="10" fillId="0" borderId="6" xfId="0" applyFont="1" applyBorder="1" applyAlignment="1" applyProtection="1"/>
    <xf numFmtId="0" fontId="8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49" fontId="2" fillId="0" borderId="7" xfId="0" applyNumberFormat="1" applyFont="1" applyBorder="1" applyAlignment="1" applyProtection="1">
      <alignment horizontal="left"/>
    </xf>
    <xf numFmtId="0" fontId="2" fillId="0" borderId="6" xfId="0" applyFont="1" applyBorder="1" applyProtection="1"/>
    <xf numFmtId="0" fontId="2" fillId="0" borderId="0" xfId="0" applyFont="1" applyBorder="1" applyAlignment="1" applyProtection="1">
      <alignment horizontal="center"/>
    </xf>
    <xf numFmtId="0" fontId="2" fillId="0" borderId="7" xfId="0" applyFont="1" applyBorder="1" applyProtection="1"/>
    <xf numFmtId="0" fontId="0" fillId="0" borderId="0" xfId="0" applyBorder="1" applyAlignment="1" applyProtection="1"/>
    <xf numFmtId="0" fontId="0" fillId="0" borderId="0" xfId="0" applyBorder="1" applyAlignment="1" applyProtection="1">
      <alignment horizontal="center"/>
    </xf>
    <xf numFmtId="0" fontId="6" fillId="0" borderId="6" xfId="0" applyFont="1" applyBorder="1" applyAlignment="1" applyProtection="1">
      <alignment horizontal="right"/>
    </xf>
    <xf numFmtId="0" fontId="6" fillId="0" borderId="0" xfId="0" applyFont="1" applyBorder="1" applyAlignment="1" applyProtection="1">
      <alignment horizontal="left"/>
    </xf>
    <xf numFmtId="0" fontId="6" fillId="0" borderId="0" xfId="0" applyFont="1" applyBorder="1" applyAlignment="1" applyProtection="1">
      <alignment horizontal="right"/>
    </xf>
    <xf numFmtId="179" fontId="3" fillId="0" borderId="0" xfId="0" applyNumberFormat="1" applyFont="1" applyBorder="1" applyAlignment="1" applyProtection="1">
      <alignment horizontal="left"/>
    </xf>
    <xf numFmtId="179" fontId="3" fillId="0" borderId="7" xfId="0" applyNumberFormat="1" applyFont="1" applyBorder="1" applyAlignment="1" applyProtection="1">
      <alignment horizontal="left"/>
    </xf>
    <xf numFmtId="0" fontId="2" fillId="0" borderId="6" xfId="0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3" fillId="0" borderId="7" xfId="0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left"/>
    </xf>
    <xf numFmtId="179" fontId="4" fillId="0" borderId="0" xfId="0" applyNumberFormat="1" applyFont="1" applyBorder="1" applyAlignment="1" applyProtection="1">
      <alignment horizontal="left"/>
    </xf>
    <xf numFmtId="179" fontId="4" fillId="0" borderId="7" xfId="0" applyNumberFormat="1" applyFont="1" applyBorder="1" applyAlignment="1" applyProtection="1">
      <alignment horizontal="left"/>
    </xf>
    <xf numFmtId="0" fontId="4" fillId="0" borderId="0" xfId="0" applyFont="1" applyBorder="1" applyProtection="1"/>
    <xf numFmtId="0" fontId="4" fillId="0" borderId="7" xfId="0" applyFont="1" applyBorder="1" applyProtection="1"/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/>
    </xf>
    <xf numFmtId="0" fontId="2" fillId="0" borderId="0" xfId="0" applyFont="1" applyAlignment="1" applyProtection="1">
      <alignment vertical="center"/>
    </xf>
    <xf numFmtId="0" fontId="12" fillId="4" borderId="10" xfId="0" applyFont="1" applyFill="1" applyBorder="1" applyAlignment="1" applyProtection="1">
      <alignment vertical="center"/>
    </xf>
    <xf numFmtId="0" fontId="2" fillId="4" borderId="12" xfId="0" applyFont="1" applyFill="1" applyBorder="1" applyAlignment="1" applyProtection="1">
      <alignment vertical="center"/>
    </xf>
    <xf numFmtId="0" fontId="2" fillId="0" borderId="8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178" fontId="2" fillId="2" borderId="9" xfId="0" applyNumberFormat="1" applyFont="1" applyFill="1" applyBorder="1" applyAlignment="1" applyProtection="1">
      <alignment horizontal="right" vertical="center"/>
    </xf>
    <xf numFmtId="0" fontId="2" fillId="0" borderId="6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 vertical="center"/>
    </xf>
    <xf numFmtId="177" fontId="5" fillId="0" borderId="0" xfId="0" applyNumberFormat="1" applyFont="1" applyBorder="1" applyAlignment="1" applyProtection="1">
      <alignment horizontal="right" vertical="center"/>
    </xf>
    <xf numFmtId="178" fontId="2" fillId="3" borderId="1" xfId="0" applyNumberFormat="1" applyFont="1" applyFill="1" applyBorder="1" applyAlignment="1" applyProtection="1">
      <alignment horizontal="right" vertical="center"/>
    </xf>
    <xf numFmtId="178" fontId="2" fillId="3" borderId="9" xfId="0" applyNumberFormat="1" applyFont="1" applyFill="1" applyBorder="1" applyAlignment="1" applyProtection="1">
      <alignment horizontal="right" vertical="center"/>
    </xf>
    <xf numFmtId="10" fontId="2" fillId="3" borderId="1" xfId="0" applyNumberFormat="1" applyFont="1" applyFill="1" applyBorder="1" applyAlignment="1" applyProtection="1">
      <alignment horizontal="right" vertical="center"/>
    </xf>
    <xf numFmtId="10" fontId="2" fillId="3" borderId="9" xfId="0" applyNumberFormat="1" applyFont="1" applyFill="1" applyBorder="1" applyAlignment="1" applyProtection="1">
      <alignment horizontal="right" vertical="center"/>
    </xf>
    <xf numFmtId="176" fontId="2" fillId="0" borderId="1" xfId="0" applyNumberFormat="1" applyFont="1" applyFill="1" applyBorder="1" applyAlignment="1" applyProtection="1">
      <alignment horizontal="right" vertical="center"/>
    </xf>
    <xf numFmtId="176" fontId="2" fillId="0" borderId="9" xfId="0" applyNumberFormat="1" applyFont="1" applyFill="1" applyBorder="1" applyAlignment="1" applyProtection="1">
      <alignment horizontal="right" vertical="center"/>
    </xf>
    <xf numFmtId="0" fontId="2" fillId="0" borderId="6" xfId="0" applyFont="1" applyBorder="1" applyAlignment="1" applyProtection="1">
      <alignment vertical="center"/>
    </xf>
    <xf numFmtId="177" fontId="6" fillId="0" borderId="0" xfId="0" applyNumberFormat="1" applyFont="1" applyBorder="1" applyAlignment="1" applyProtection="1">
      <alignment horizontal="right" vertical="center"/>
    </xf>
    <xf numFmtId="178" fontId="3" fillId="2" borderId="1" xfId="0" applyNumberFormat="1" applyFont="1" applyFill="1" applyBorder="1" applyAlignment="1" applyProtection="1">
      <alignment horizontal="right" vertical="center"/>
    </xf>
    <xf numFmtId="178" fontId="3" fillId="2" borderId="9" xfId="0" applyNumberFormat="1" applyFont="1" applyFill="1" applyBorder="1" applyAlignment="1" applyProtection="1">
      <alignment horizontal="right" vertical="center"/>
    </xf>
    <xf numFmtId="0" fontId="2" fillId="0" borderId="0" xfId="0" applyFont="1" applyAlignment="1" applyProtection="1">
      <alignment horizontal="center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top" wrapText="1"/>
    </xf>
    <xf numFmtId="178" fontId="2" fillId="2" borderId="9" xfId="0" applyNumberFormat="1" applyFont="1" applyFill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/>
    </xf>
    <xf numFmtId="0" fontId="2" fillId="0" borderId="6" xfId="0" applyFont="1" applyBorder="1" applyAlignment="1" applyProtection="1"/>
    <xf numFmtId="0" fontId="2" fillId="0" borderId="0" xfId="0" applyFont="1" applyBorder="1" applyAlignment="1" applyProtection="1"/>
    <xf numFmtId="0" fontId="0" fillId="0" borderId="0" xfId="0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D8E4E8"/>
      <rgbColor rgb="0099CCFF"/>
      <rgbColor rgb="00EAEAEA"/>
      <rgbColor rgb="00CC99FF"/>
      <rgbColor rgb="00F1F2D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875399</xdr:colOff>
      <xdr:row>0</xdr:row>
      <xdr:rowOff>152400</xdr:rowOff>
    </xdr:from>
    <xdr:to>
      <xdr:col>8</xdr:col>
      <xdr:colOff>1344657</xdr:colOff>
      <xdr:row>3</xdr:row>
      <xdr:rowOff>85725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9849" y="152400"/>
          <a:ext cx="260558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showGridLines="0" tabSelected="1" view="pageBreakPreview" zoomScaleNormal="85" zoomScaleSheetLayoutView="100" workbookViewId="0">
      <selection activeCell="G25" sqref="G25"/>
    </sheetView>
  </sheetViews>
  <sheetFormatPr defaultRowHeight="12" x14ac:dyDescent="0.15"/>
  <cols>
    <col min="1" max="1" width="14.140625" style="9" customWidth="1"/>
    <col min="2" max="2" width="25.42578125" style="9" bestFit="1" customWidth="1"/>
    <col min="3" max="3" width="15.28515625" style="9" customWidth="1"/>
    <col min="4" max="4" width="10.5703125" style="9" bestFit="1" customWidth="1"/>
    <col min="5" max="5" width="71.140625" style="9" customWidth="1"/>
    <col min="6" max="6" width="6.85546875" style="61" bestFit="1" customWidth="1"/>
    <col min="7" max="7" width="22" style="9" bestFit="1" customWidth="1"/>
    <col min="8" max="8" width="10" style="9" customWidth="1"/>
    <col min="9" max="9" width="20.85546875" style="9" customWidth="1"/>
    <col min="10" max="10" width="15.5703125" style="9" customWidth="1"/>
    <col min="11" max="16384" width="9.140625" style="9"/>
  </cols>
  <sheetData>
    <row r="1" spans="1:10" ht="33.75" x14ac:dyDescent="0.4">
      <c r="A1" s="10" t="s">
        <v>31</v>
      </c>
      <c r="B1" s="11"/>
      <c r="C1" s="11"/>
      <c r="D1" s="11"/>
      <c r="E1" s="11"/>
      <c r="F1" s="12"/>
      <c r="G1" s="3"/>
      <c r="H1" s="3"/>
      <c r="I1" s="3"/>
      <c r="J1" s="13"/>
    </row>
    <row r="2" spans="1:10" x14ac:dyDescent="0.15">
      <c r="A2" s="14" t="s">
        <v>15</v>
      </c>
      <c r="B2" s="15"/>
      <c r="C2" s="15"/>
      <c r="D2" s="15"/>
      <c r="E2" s="15"/>
      <c r="F2" s="16"/>
      <c r="G2" s="4"/>
      <c r="H2" s="4"/>
      <c r="I2" s="4"/>
      <c r="J2" s="17"/>
    </row>
    <row r="3" spans="1:10" ht="9.75" customHeight="1" x14ac:dyDescent="0.15">
      <c r="A3" s="18"/>
      <c r="B3" s="4"/>
      <c r="C3" s="4"/>
      <c r="D3" s="4"/>
      <c r="E3" s="4"/>
      <c r="F3" s="19"/>
      <c r="G3" s="4"/>
      <c r="H3" s="4"/>
      <c r="I3" s="4"/>
      <c r="J3" s="17"/>
    </row>
    <row r="4" spans="1:10" x14ac:dyDescent="0.15">
      <c r="A4" s="66" t="s">
        <v>16</v>
      </c>
      <c r="B4" s="67"/>
      <c r="C4" s="4"/>
      <c r="D4" s="4"/>
      <c r="E4" s="4"/>
      <c r="F4" s="19"/>
      <c r="G4" s="4"/>
      <c r="H4" s="4"/>
      <c r="I4" s="4"/>
      <c r="J4" s="17"/>
    </row>
    <row r="5" spans="1:10" x14ac:dyDescent="0.15">
      <c r="A5" s="66" t="s">
        <v>17</v>
      </c>
      <c r="B5" s="67"/>
      <c r="C5" s="4"/>
      <c r="D5" s="4"/>
      <c r="E5" s="4"/>
      <c r="F5" s="19"/>
      <c r="G5" s="4"/>
      <c r="H5" s="4"/>
      <c r="I5" s="4"/>
      <c r="J5" s="20"/>
    </row>
    <row r="6" spans="1:10" ht="12.75" x14ac:dyDescent="0.2">
      <c r="A6" s="66" t="s">
        <v>22</v>
      </c>
      <c r="B6" s="67"/>
      <c r="C6" s="68"/>
      <c r="D6" s="21"/>
      <c r="E6" s="21"/>
      <c r="F6" s="22"/>
      <c r="G6" s="4"/>
      <c r="H6" s="4"/>
      <c r="I6" s="4"/>
      <c r="J6" s="20"/>
    </row>
    <row r="7" spans="1:10" ht="9" customHeight="1" x14ac:dyDescent="0.15">
      <c r="A7" s="18"/>
      <c r="B7" s="4"/>
      <c r="C7" s="4"/>
      <c r="D7" s="4"/>
      <c r="E7" s="4"/>
      <c r="F7" s="19"/>
      <c r="G7" s="4"/>
      <c r="H7" s="4"/>
      <c r="I7" s="4"/>
      <c r="J7" s="20"/>
    </row>
    <row r="8" spans="1:10" x14ac:dyDescent="0.15">
      <c r="A8" s="23" t="s">
        <v>13</v>
      </c>
      <c r="B8" s="24" t="s">
        <v>12</v>
      </c>
      <c r="C8" s="65" t="s">
        <v>21</v>
      </c>
      <c r="D8" s="65"/>
      <c r="E8" s="65"/>
      <c r="F8" s="65"/>
      <c r="G8" s="4"/>
      <c r="H8" s="25" t="s">
        <v>18</v>
      </c>
      <c r="I8" s="26">
        <f ca="1">TODAY()</f>
        <v>42325</v>
      </c>
      <c r="J8" s="27"/>
    </row>
    <row r="9" spans="1:10" x14ac:dyDescent="0.15">
      <c r="A9" s="28" t="s">
        <v>7</v>
      </c>
      <c r="B9" s="29" t="s">
        <v>1</v>
      </c>
      <c r="C9" s="65" t="s">
        <v>21</v>
      </c>
      <c r="D9" s="65"/>
      <c r="E9" s="65"/>
      <c r="F9" s="65"/>
      <c r="G9" s="4"/>
      <c r="H9" s="25" t="s">
        <v>6</v>
      </c>
      <c r="I9" s="30">
        <v>14092501</v>
      </c>
      <c r="J9" s="31"/>
    </row>
    <row r="10" spans="1:10" x14ac:dyDescent="0.15">
      <c r="A10" s="28" t="s">
        <v>8</v>
      </c>
      <c r="B10" s="29" t="s">
        <v>5</v>
      </c>
      <c r="C10" s="65" t="s">
        <v>21</v>
      </c>
      <c r="D10" s="65"/>
      <c r="E10" s="65"/>
      <c r="F10" s="65"/>
      <c r="G10" s="4"/>
      <c r="H10" s="25"/>
      <c r="I10" s="32"/>
      <c r="J10" s="17"/>
    </row>
    <row r="11" spans="1:10" x14ac:dyDescent="0.15">
      <c r="A11" s="28" t="s">
        <v>9</v>
      </c>
      <c r="B11" s="29" t="s">
        <v>0</v>
      </c>
      <c r="C11" s="65" t="s">
        <v>21</v>
      </c>
      <c r="D11" s="65"/>
      <c r="E11" s="65"/>
      <c r="F11" s="65"/>
      <c r="G11" s="4"/>
      <c r="H11" s="5" t="s">
        <v>2</v>
      </c>
      <c r="I11" s="33">
        <f ca="1">TODAY() + 15</f>
        <v>42340</v>
      </c>
      <c r="J11" s="34"/>
    </row>
    <row r="12" spans="1:10" x14ac:dyDescent="0.15">
      <c r="A12" s="28" t="s">
        <v>10</v>
      </c>
      <c r="B12" s="29" t="s">
        <v>3</v>
      </c>
      <c r="C12" s="65" t="s">
        <v>21</v>
      </c>
      <c r="D12" s="65"/>
      <c r="E12" s="65"/>
      <c r="F12" s="65"/>
      <c r="G12" s="4"/>
      <c r="H12" s="5" t="s">
        <v>20</v>
      </c>
      <c r="I12" s="35"/>
      <c r="J12" s="36"/>
    </row>
    <row r="13" spans="1:10" x14ac:dyDescent="0.15">
      <c r="A13" s="28" t="s">
        <v>11</v>
      </c>
      <c r="B13" s="29" t="s">
        <v>4</v>
      </c>
      <c r="C13" s="65" t="s">
        <v>21</v>
      </c>
      <c r="D13" s="65"/>
      <c r="E13" s="65"/>
      <c r="F13" s="65"/>
      <c r="G13" s="5"/>
      <c r="H13" s="5" t="s">
        <v>19</v>
      </c>
      <c r="I13" s="35"/>
      <c r="J13" s="36"/>
    </row>
    <row r="14" spans="1:10" ht="10.5" customHeight="1" x14ac:dyDescent="0.15">
      <c r="A14" s="18"/>
      <c r="B14" s="4"/>
      <c r="C14" s="4"/>
      <c r="D14" s="4"/>
      <c r="E14" s="4"/>
      <c r="F14" s="19"/>
      <c r="G14" s="4"/>
      <c r="H14" s="4"/>
      <c r="I14" s="4"/>
      <c r="J14" s="20"/>
    </row>
    <row r="15" spans="1:10" s="39" customFormat="1" ht="27.75" customHeight="1" x14ac:dyDescent="0.2">
      <c r="A15" s="37" t="s">
        <v>38</v>
      </c>
      <c r="B15" s="6" t="s">
        <v>28</v>
      </c>
      <c r="C15" s="6" t="s">
        <v>29</v>
      </c>
      <c r="D15" s="6" t="s">
        <v>30</v>
      </c>
      <c r="E15" s="6" t="s">
        <v>60</v>
      </c>
      <c r="F15" s="6" t="s">
        <v>23</v>
      </c>
      <c r="G15" s="6" t="s">
        <v>24</v>
      </c>
      <c r="H15" s="6" t="s">
        <v>25</v>
      </c>
      <c r="I15" s="6" t="s">
        <v>26</v>
      </c>
      <c r="J15" s="38" t="s">
        <v>27</v>
      </c>
    </row>
    <row r="16" spans="1:10" s="39" customFormat="1" ht="20.100000000000001" customHeight="1" x14ac:dyDescent="0.2">
      <c r="A16" s="40" t="s">
        <v>39</v>
      </c>
      <c r="B16" s="7"/>
      <c r="C16" s="7"/>
      <c r="D16" s="7"/>
      <c r="E16" s="7"/>
      <c r="F16" s="7"/>
      <c r="G16" s="7"/>
      <c r="H16" s="7"/>
      <c r="I16" s="7"/>
      <c r="J16" s="41"/>
    </row>
    <row r="17" spans="1:10" s="39" customFormat="1" ht="264" x14ac:dyDescent="0.2">
      <c r="A17" s="42">
        <v>1</v>
      </c>
      <c r="B17" s="43" t="s">
        <v>41</v>
      </c>
      <c r="C17" s="43" t="s">
        <v>43</v>
      </c>
      <c r="D17" s="43" t="s">
        <v>81</v>
      </c>
      <c r="E17" s="62" t="s">
        <v>82</v>
      </c>
      <c r="F17" s="44" t="s">
        <v>14</v>
      </c>
      <c r="G17" s="1">
        <v>24960</v>
      </c>
      <c r="H17" s="45">
        <v>1</v>
      </c>
      <c r="I17" s="2">
        <f t="shared" ref="I17:I28" si="0">G17*H17</f>
        <v>24960</v>
      </c>
      <c r="J17" s="46"/>
    </row>
    <row r="18" spans="1:10" s="39" customFormat="1" ht="72" x14ac:dyDescent="0.2">
      <c r="A18" s="42">
        <v>2</v>
      </c>
      <c r="B18" s="43" t="s">
        <v>49</v>
      </c>
      <c r="C18" s="43" t="s">
        <v>43</v>
      </c>
      <c r="D18" s="43" t="s">
        <v>50</v>
      </c>
      <c r="E18" s="62" t="s">
        <v>72</v>
      </c>
      <c r="F18" s="44" t="s">
        <v>14</v>
      </c>
      <c r="G18" s="1">
        <v>4350</v>
      </c>
      <c r="H18" s="45">
        <v>1</v>
      </c>
      <c r="I18" s="2">
        <f t="shared" si="0"/>
        <v>4350</v>
      </c>
      <c r="J18" s="46"/>
    </row>
    <row r="19" spans="1:10" s="39" customFormat="1" ht="72" x14ac:dyDescent="0.2">
      <c r="A19" s="42">
        <v>3</v>
      </c>
      <c r="B19" s="43" t="s">
        <v>46</v>
      </c>
      <c r="C19" s="43" t="s">
        <v>47</v>
      </c>
      <c r="D19" s="43" t="s">
        <v>48</v>
      </c>
      <c r="E19" s="62" t="s">
        <v>71</v>
      </c>
      <c r="F19" s="44" t="s">
        <v>14</v>
      </c>
      <c r="G19" s="1">
        <v>26100</v>
      </c>
      <c r="H19" s="45">
        <v>1</v>
      </c>
      <c r="I19" s="2">
        <f t="shared" ref="I19" si="1">G19*H19</f>
        <v>26100</v>
      </c>
      <c r="J19" s="46"/>
    </row>
    <row r="20" spans="1:10" s="39" customFormat="1" ht="372" x14ac:dyDescent="0.2">
      <c r="A20" s="42">
        <v>4</v>
      </c>
      <c r="B20" s="43" t="s">
        <v>42</v>
      </c>
      <c r="C20" s="43" t="s">
        <v>43</v>
      </c>
      <c r="D20" s="43" t="s">
        <v>83</v>
      </c>
      <c r="E20" s="62" t="s">
        <v>84</v>
      </c>
      <c r="F20" s="44" t="s">
        <v>14</v>
      </c>
      <c r="G20" s="1">
        <v>286350</v>
      </c>
      <c r="H20" s="45">
        <v>1</v>
      </c>
      <c r="I20" s="2">
        <f>G20*H20</f>
        <v>286350</v>
      </c>
      <c r="J20" s="64"/>
    </row>
    <row r="21" spans="1:10" s="39" customFormat="1" x14ac:dyDescent="0.2">
      <c r="A21" s="40" t="s">
        <v>40</v>
      </c>
      <c r="B21" s="7"/>
      <c r="C21" s="7"/>
      <c r="D21" s="7"/>
      <c r="E21" s="7"/>
      <c r="F21" s="7"/>
      <c r="G21" s="7"/>
      <c r="H21" s="7"/>
      <c r="I21" s="7"/>
      <c r="J21" s="41"/>
    </row>
    <row r="22" spans="1:10" s="39" customFormat="1" ht="36" x14ac:dyDescent="0.2">
      <c r="A22" s="42">
        <v>5</v>
      </c>
      <c r="B22" s="43" t="s">
        <v>80</v>
      </c>
      <c r="C22" s="43" t="s">
        <v>45</v>
      </c>
      <c r="D22" s="43" t="s">
        <v>44</v>
      </c>
      <c r="E22" s="63" t="s">
        <v>79</v>
      </c>
      <c r="F22" s="44" t="s">
        <v>14</v>
      </c>
      <c r="G22" s="1">
        <v>16500</v>
      </c>
      <c r="H22" s="45">
        <v>2</v>
      </c>
      <c r="I22" s="2">
        <f t="shared" si="0"/>
        <v>33000</v>
      </c>
      <c r="J22" s="46"/>
    </row>
    <row r="23" spans="1:10" s="39" customFormat="1" ht="60" x14ac:dyDescent="0.2">
      <c r="A23" s="42">
        <v>6</v>
      </c>
      <c r="B23" s="43" t="s">
        <v>67</v>
      </c>
      <c r="C23" s="43" t="s">
        <v>70</v>
      </c>
      <c r="D23" s="43" t="s">
        <v>68</v>
      </c>
      <c r="E23" s="63" t="s">
        <v>78</v>
      </c>
      <c r="F23" s="44" t="s">
        <v>14</v>
      </c>
      <c r="G23" s="1">
        <v>4350</v>
      </c>
      <c r="H23" s="45">
        <v>1</v>
      </c>
      <c r="I23" s="2">
        <f t="shared" si="0"/>
        <v>4350</v>
      </c>
      <c r="J23" s="46" t="s">
        <v>69</v>
      </c>
    </row>
    <row r="24" spans="1:10" s="39" customFormat="1" ht="60" x14ac:dyDescent="0.2">
      <c r="A24" s="42">
        <v>7</v>
      </c>
      <c r="B24" s="43" t="s">
        <v>51</v>
      </c>
      <c r="C24" s="43" t="s">
        <v>52</v>
      </c>
      <c r="D24" s="43" t="s">
        <v>53</v>
      </c>
      <c r="E24" s="63" t="s">
        <v>73</v>
      </c>
      <c r="F24" s="44" t="s">
        <v>14</v>
      </c>
      <c r="G24" s="1">
        <v>2610</v>
      </c>
      <c r="H24" s="45">
        <v>2</v>
      </c>
      <c r="I24" s="2">
        <f t="shared" si="0"/>
        <v>5220</v>
      </c>
      <c r="J24" s="46"/>
    </row>
    <row r="25" spans="1:10" s="39" customFormat="1" ht="216" x14ac:dyDescent="0.2">
      <c r="A25" s="42">
        <v>8</v>
      </c>
      <c r="B25" s="43" t="s">
        <v>54</v>
      </c>
      <c r="C25" s="43" t="s">
        <v>55</v>
      </c>
      <c r="D25" s="43" t="s">
        <v>56</v>
      </c>
      <c r="E25" s="63" t="s">
        <v>74</v>
      </c>
      <c r="F25" s="44" t="s">
        <v>14</v>
      </c>
      <c r="G25" s="1">
        <v>27336.85</v>
      </c>
      <c r="H25" s="45">
        <v>1</v>
      </c>
      <c r="I25" s="2">
        <f t="shared" ref="I25:I27" si="2">G25*H25</f>
        <v>27336.85</v>
      </c>
      <c r="J25" s="46"/>
    </row>
    <row r="26" spans="1:10" s="39" customFormat="1" ht="36" x14ac:dyDescent="0.2">
      <c r="A26" s="42">
        <v>9</v>
      </c>
      <c r="B26" s="43" t="s">
        <v>57</v>
      </c>
      <c r="C26" s="43" t="s">
        <v>58</v>
      </c>
      <c r="D26" s="43" t="s">
        <v>59</v>
      </c>
      <c r="E26" s="63" t="s">
        <v>75</v>
      </c>
      <c r="F26" s="44" t="s">
        <v>14</v>
      </c>
      <c r="G26" s="1">
        <v>725</v>
      </c>
      <c r="H26" s="45">
        <v>2</v>
      </c>
      <c r="I26" s="2">
        <f t="shared" si="2"/>
        <v>1450</v>
      </c>
      <c r="J26" s="46"/>
    </row>
    <row r="27" spans="1:10" s="39" customFormat="1" ht="60" x14ac:dyDescent="0.2">
      <c r="A27" s="42">
        <v>10</v>
      </c>
      <c r="B27" s="43" t="s">
        <v>61</v>
      </c>
      <c r="C27" s="43" t="s">
        <v>66</v>
      </c>
      <c r="D27" s="43" t="s">
        <v>65</v>
      </c>
      <c r="E27" s="63" t="s">
        <v>77</v>
      </c>
      <c r="F27" s="44" t="s">
        <v>14</v>
      </c>
      <c r="G27" s="1">
        <v>7540</v>
      </c>
      <c r="H27" s="45">
        <v>2</v>
      </c>
      <c r="I27" s="2">
        <f t="shared" si="2"/>
        <v>15080</v>
      </c>
      <c r="J27" s="46"/>
    </row>
    <row r="28" spans="1:10" s="39" customFormat="1" ht="96" x14ac:dyDescent="0.2">
      <c r="A28" s="42">
        <v>11</v>
      </c>
      <c r="B28" s="43" t="s">
        <v>62</v>
      </c>
      <c r="C28" s="43" t="s">
        <v>63</v>
      </c>
      <c r="D28" s="43" t="s">
        <v>64</v>
      </c>
      <c r="E28" s="63" t="s">
        <v>76</v>
      </c>
      <c r="F28" s="44" t="s">
        <v>14</v>
      </c>
      <c r="G28" s="1">
        <v>7569</v>
      </c>
      <c r="H28" s="45">
        <v>1</v>
      </c>
      <c r="I28" s="2">
        <f t="shared" si="0"/>
        <v>7569</v>
      </c>
      <c r="J28" s="46"/>
    </row>
    <row r="29" spans="1:10" s="39" customFormat="1" ht="20.100000000000001" customHeight="1" x14ac:dyDescent="0.2">
      <c r="A29" s="47"/>
      <c r="B29" s="48"/>
      <c r="C29" s="48"/>
      <c r="D29" s="48"/>
      <c r="E29" s="48"/>
      <c r="F29" s="49"/>
      <c r="G29" s="8"/>
      <c r="H29" s="50" t="s">
        <v>32</v>
      </c>
      <c r="I29" s="51">
        <f>SUM(I17:I28)*12%</f>
        <v>52291.901999999995</v>
      </c>
      <c r="J29" s="52"/>
    </row>
    <row r="30" spans="1:10" s="39" customFormat="1" ht="20.100000000000001" customHeight="1" x14ac:dyDescent="0.2">
      <c r="A30" s="47"/>
      <c r="B30" s="48"/>
      <c r="C30" s="48"/>
      <c r="D30" s="48"/>
      <c r="E30" s="48"/>
      <c r="F30" s="49"/>
      <c r="G30" s="8"/>
      <c r="H30" s="50" t="s">
        <v>33</v>
      </c>
      <c r="I30" s="2">
        <f>SUM(I17:I29)</f>
        <v>488057.75199999998</v>
      </c>
      <c r="J30" s="46"/>
    </row>
    <row r="31" spans="1:10" s="39" customFormat="1" ht="20.100000000000001" customHeight="1" x14ac:dyDescent="0.2">
      <c r="A31" s="47"/>
      <c r="B31" s="48"/>
      <c r="C31" s="48"/>
      <c r="D31" s="48"/>
      <c r="E31" s="48"/>
      <c r="F31" s="49"/>
      <c r="G31" s="8"/>
      <c r="H31" s="50" t="s">
        <v>34</v>
      </c>
      <c r="I31" s="53">
        <v>0.06</v>
      </c>
      <c r="J31" s="54"/>
    </row>
    <row r="32" spans="1:10" s="39" customFormat="1" ht="20.100000000000001" customHeight="1" x14ac:dyDescent="0.2">
      <c r="A32" s="47"/>
      <c r="B32" s="48"/>
      <c r="C32" s="48"/>
      <c r="D32" s="48"/>
      <c r="E32" s="48"/>
      <c r="F32" s="49"/>
      <c r="G32" s="8"/>
      <c r="H32" s="50" t="s">
        <v>35</v>
      </c>
      <c r="I32" s="2">
        <f>I30*I31</f>
        <v>29283.465119999997</v>
      </c>
      <c r="J32" s="46"/>
    </row>
    <row r="33" spans="1:10" s="39" customFormat="1" ht="20.100000000000001" customHeight="1" x14ac:dyDescent="0.2">
      <c r="A33" s="47"/>
      <c r="B33" s="48"/>
      <c r="C33" s="48"/>
      <c r="D33" s="48"/>
      <c r="E33" s="48"/>
      <c r="F33" s="49"/>
      <c r="G33" s="8"/>
      <c r="H33" s="50" t="s">
        <v>36</v>
      </c>
      <c r="I33" s="55">
        <v>0</v>
      </c>
      <c r="J33" s="56"/>
    </row>
    <row r="34" spans="1:10" s="39" customFormat="1" ht="20.100000000000001" customHeight="1" x14ac:dyDescent="0.2">
      <c r="A34" s="57"/>
      <c r="B34" s="8"/>
      <c r="C34" s="8"/>
      <c r="D34" s="8"/>
      <c r="E34" s="8"/>
      <c r="F34" s="49"/>
      <c r="G34" s="8"/>
      <c r="H34" s="58" t="s">
        <v>37</v>
      </c>
      <c r="I34" s="59">
        <f>I30+I32+I33</f>
        <v>517341.21711999999</v>
      </c>
      <c r="J34" s="60"/>
    </row>
    <row r="35" spans="1:10" s="39" customFormat="1" ht="12" customHeight="1" x14ac:dyDescent="0.2">
      <c r="A35" s="57"/>
      <c r="B35" s="8"/>
      <c r="C35" s="8"/>
      <c r="D35" s="8"/>
      <c r="E35" s="8"/>
      <c r="F35" s="49"/>
      <c r="G35" s="8"/>
      <c r="H35" s="58"/>
      <c r="I35" s="59"/>
      <c r="J35" s="60"/>
    </row>
    <row r="36" spans="1:10" s="39" customFormat="1" ht="12" customHeight="1" x14ac:dyDescent="0.2">
      <c r="A36" s="57"/>
      <c r="B36" s="8"/>
      <c r="C36" s="8"/>
      <c r="D36" s="8"/>
      <c r="E36" s="8"/>
      <c r="F36" s="49"/>
      <c r="G36" s="8"/>
      <c r="H36" s="58"/>
      <c r="I36" s="59"/>
      <c r="J36" s="60"/>
    </row>
    <row r="37" spans="1:10" s="39" customFormat="1" ht="12" customHeight="1" x14ac:dyDescent="0.2">
      <c r="A37" s="57"/>
      <c r="B37" s="8"/>
      <c r="C37" s="8"/>
      <c r="D37" s="8"/>
      <c r="E37" s="8"/>
      <c r="F37" s="49"/>
      <c r="G37" s="8"/>
      <c r="H37" s="58"/>
      <c r="I37" s="59"/>
      <c r="J37" s="60"/>
    </row>
  </sheetData>
  <sheetProtection formatCells="0" formatColumns="0" formatRows="0" insertColumns="0" insertRows="0" insertHyperlinks="0" deleteColumns="0" deleteRows="0" sort="0" autoFilter="0" pivotTables="0"/>
  <protectedRanges>
    <protectedRange sqref="A22:F28 I29 I31:I32 J24:K28 A15:J16 A21:J21 J22:J23 A17:F20 J29:J34 H22:H28 K15:K17 H17:H20 J17 K21:K23 J18:K20 A1:K14" name="区域1"/>
  </protectedRanges>
  <autoFilter ref="A15:J15"/>
  <mergeCells count="9">
    <mergeCell ref="C13:F13"/>
    <mergeCell ref="A4:B4"/>
    <mergeCell ref="A5:B5"/>
    <mergeCell ref="A6:C6"/>
    <mergeCell ref="C8:F8"/>
    <mergeCell ref="C9:F9"/>
    <mergeCell ref="C10:F10"/>
    <mergeCell ref="C11:F11"/>
    <mergeCell ref="C12:F12"/>
  </mergeCells>
  <phoneticPr fontId="1" type="noConversion"/>
  <printOptions horizontalCentered="1"/>
  <pageMargins left="0.5" right="0.5" top="0.5" bottom="0.5" header="0.5" footer="0.5"/>
  <pageSetup paperSize="9" scale="65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2.75" x14ac:dyDescent="0.2"/>
  <sheetData/>
  <phoneticPr fontId="1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F2EBCAF-22C7-46FC-9E78-D35099106C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Quotation</vt:lpstr>
      <vt:lpstr>Sheet1</vt:lpstr>
      <vt:lpstr>Quotation!Print_Area</vt:lpstr>
      <vt:lpstr>Quotation!Print_Titles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 quote with tax calculation</dc:title>
  <dc:creator>Felix Hsu</dc:creator>
  <cp:keywords/>
  <cp:lastModifiedBy>Sky123.Org</cp:lastModifiedBy>
  <cp:lastPrinted>2014-11-23T16:40:14Z</cp:lastPrinted>
  <dcterms:created xsi:type="dcterms:W3CDTF">2014-09-24T10:18:22Z</dcterms:created>
  <dcterms:modified xsi:type="dcterms:W3CDTF">2015-11-17T03:33:50Z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TC010184641033</vt:lpwstr>
  </property>
</Properties>
</file>