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240" yWindow="105" windowWidth="14805" windowHeight="8010"/>
  </bookViews>
  <sheets>
    <sheet name="中西对比" sheetId="1" r:id="rId1"/>
    <sheet name="机动车类型" sheetId="2" r:id="rId2"/>
  </sheets>
  <calcPr calcId="125725" concurrentCalc="0"/>
</workbook>
</file>

<file path=xl/calcChain.xml><?xml version="1.0" encoding="utf-8"?>
<calcChain xmlns="http://schemas.openxmlformats.org/spreadsheetml/2006/main">
  <c r="N45" i="1"/>
  <c r="N34"/>
  <c r="N26"/>
  <c r="F13" i="2"/>
  <c r="G14"/>
  <c r="F14"/>
  <c r="G13"/>
  <c r="G12"/>
  <c r="F12"/>
  <c r="G11"/>
  <c r="F11"/>
  <c r="P10"/>
  <c r="O10"/>
  <c r="G10"/>
  <c r="F10"/>
  <c r="P9"/>
  <c r="O9"/>
  <c r="G9"/>
  <c r="F9"/>
  <c r="P8"/>
  <c r="O8"/>
  <c r="G8"/>
  <c r="F8"/>
  <c r="P7"/>
  <c r="O7"/>
  <c r="G7"/>
  <c r="F7"/>
  <c r="P6"/>
  <c r="O6"/>
  <c r="G6"/>
  <c r="F6"/>
  <c r="P5"/>
  <c r="O5"/>
  <c r="G5"/>
  <c r="F5"/>
  <c r="P4"/>
  <c r="O4"/>
  <c r="C4"/>
  <c r="G4"/>
  <c r="F4"/>
  <c r="P3"/>
  <c r="O3"/>
  <c r="C3"/>
  <c r="G3"/>
  <c r="F3"/>
  <c r="P2"/>
  <c r="O2"/>
  <c r="C2"/>
  <c r="F2"/>
  <c r="B75" i="1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L76"/>
  <c r="M76"/>
  <c r="B77"/>
  <c r="C77"/>
  <c r="I77"/>
  <c r="J77"/>
  <c r="K77"/>
  <c r="L77"/>
  <c r="M77"/>
  <c r="N77"/>
  <c r="C74"/>
  <c r="D74"/>
  <c r="E74"/>
  <c r="F74"/>
  <c r="G74"/>
  <c r="H74"/>
  <c r="I74"/>
  <c r="J74"/>
  <c r="K74"/>
  <c r="L74"/>
  <c r="M74"/>
  <c r="N74"/>
  <c r="B74"/>
  <c r="C45"/>
  <c r="D45"/>
  <c r="E45"/>
  <c r="F45"/>
  <c r="G45"/>
  <c r="H45"/>
  <c r="I45"/>
  <c r="J45"/>
  <c r="K45"/>
  <c r="L45"/>
  <c r="M45"/>
  <c r="B45"/>
  <c r="M35"/>
  <c r="M36"/>
  <c r="M37"/>
  <c r="M38"/>
  <c r="M39"/>
  <c r="M27"/>
  <c r="M28"/>
  <c r="M29"/>
  <c r="M30"/>
  <c r="M31"/>
  <c r="M34"/>
  <c r="M26"/>
  <c r="B35"/>
  <c r="C35"/>
  <c r="D35"/>
  <c r="E35"/>
  <c r="F35"/>
  <c r="G35"/>
  <c r="H35"/>
  <c r="I35"/>
  <c r="J35"/>
  <c r="K35"/>
  <c r="L35"/>
  <c r="B36"/>
  <c r="C36"/>
  <c r="D36"/>
  <c r="E36"/>
  <c r="F36"/>
  <c r="G36"/>
  <c r="H36"/>
  <c r="I36"/>
  <c r="J36"/>
  <c r="K36"/>
  <c r="L36"/>
  <c r="B37"/>
  <c r="C37"/>
  <c r="D37"/>
  <c r="E37"/>
  <c r="F37"/>
  <c r="G37"/>
  <c r="H37"/>
  <c r="I37"/>
  <c r="J37"/>
  <c r="K37"/>
  <c r="L37"/>
  <c r="B38"/>
  <c r="C38"/>
  <c r="D38"/>
  <c r="E38"/>
  <c r="F38"/>
  <c r="G38"/>
  <c r="H38"/>
  <c r="I38"/>
  <c r="J38"/>
  <c r="K38"/>
  <c r="L38"/>
  <c r="B39"/>
  <c r="C39"/>
  <c r="D39"/>
  <c r="E39"/>
  <c r="F39"/>
  <c r="G39"/>
  <c r="H39"/>
  <c r="I39"/>
  <c r="J39"/>
  <c r="K39"/>
  <c r="L39"/>
  <c r="C34"/>
  <c r="D34"/>
  <c r="E34"/>
  <c r="F34"/>
  <c r="G34"/>
  <c r="H34"/>
  <c r="I34"/>
  <c r="J34"/>
  <c r="K34"/>
  <c r="L34"/>
  <c r="B34"/>
  <c r="B27"/>
  <c r="C27"/>
  <c r="D27"/>
  <c r="E27"/>
  <c r="F27"/>
  <c r="G27"/>
  <c r="H27"/>
  <c r="I27"/>
  <c r="J27"/>
  <c r="K27"/>
  <c r="L27"/>
  <c r="B28"/>
  <c r="C28"/>
  <c r="D28"/>
  <c r="E28"/>
  <c r="F28"/>
  <c r="G28"/>
  <c r="H28"/>
  <c r="I28"/>
  <c r="J28"/>
  <c r="K28"/>
  <c r="L28"/>
  <c r="B29"/>
  <c r="C29"/>
  <c r="D29"/>
  <c r="E29"/>
  <c r="F29"/>
  <c r="G29"/>
  <c r="H29"/>
  <c r="I29"/>
  <c r="J29"/>
  <c r="K29"/>
  <c r="L29"/>
  <c r="B30"/>
  <c r="C30"/>
  <c r="D30"/>
  <c r="E30"/>
  <c r="F30"/>
  <c r="G30"/>
  <c r="H30"/>
  <c r="I30"/>
  <c r="J30"/>
  <c r="K30"/>
  <c r="L30"/>
  <c r="B31"/>
  <c r="C31"/>
  <c r="D31"/>
  <c r="E31"/>
  <c r="F31"/>
  <c r="G31"/>
  <c r="H31"/>
  <c r="I31"/>
  <c r="J31"/>
  <c r="K31"/>
  <c r="L31"/>
  <c r="C26"/>
  <c r="D26"/>
  <c r="E26"/>
  <c r="F26"/>
  <c r="G26"/>
  <c r="H26"/>
  <c r="I26"/>
  <c r="J26"/>
  <c r="K26"/>
  <c r="L26"/>
  <c r="B26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http://ec.europa.eu/transport/road_safety/pdf/observatory/historical_evol.pdf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年度道路交通事故统计年报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http://www.rita.dot.gov/bts/sites/rita.dot.gov.bts/files/publications/national_transportation_statistics/index.html#chapter_2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https://www.gov.uk/government/publications/reported-road-casualties-great-britain-annual-report-2012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
http://en.istat.it/dati/i_stat.html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Source: Traffic Management Bureau, Ministry of Public Security, Statistical Yearbook of Road Traffic Accidents, 2006-2010, A Compilation of Road Traffic Accidents Statistics, 2001-2005.</t>
        </r>
      </text>
    </comment>
  </commentList>
</comments>
</file>

<file path=xl/sharedStrings.xml><?xml version="1.0" encoding="utf-8"?>
<sst xmlns="http://schemas.openxmlformats.org/spreadsheetml/2006/main" count="84" uniqueCount="41">
  <si>
    <t>Fatality</t>
    <phoneticPr fontId="1" type="noConversion"/>
  </si>
  <si>
    <t>CN</t>
    <phoneticPr fontId="1" type="noConversion"/>
  </si>
  <si>
    <t>US</t>
    <phoneticPr fontId="1" type="noConversion"/>
  </si>
  <si>
    <t>UK</t>
    <phoneticPr fontId="1" type="noConversion"/>
  </si>
  <si>
    <t>IT</t>
    <phoneticPr fontId="1" type="noConversion"/>
  </si>
  <si>
    <t>FR</t>
    <phoneticPr fontId="1" type="noConversion"/>
  </si>
  <si>
    <t>DE</t>
    <phoneticPr fontId="1" type="noConversion"/>
  </si>
  <si>
    <t>Injury</t>
    <phoneticPr fontId="1" type="noConversion"/>
  </si>
  <si>
    <t>Accidents</t>
    <phoneticPr fontId="1" type="noConversion"/>
  </si>
  <si>
    <t>IT</t>
    <phoneticPr fontId="1" type="noConversion"/>
  </si>
  <si>
    <t>(F+I)/A</t>
  </si>
  <si>
    <t>F/(F+I)</t>
  </si>
  <si>
    <t>F/A</t>
    <phoneticPr fontId="1" type="noConversion"/>
  </si>
  <si>
    <t>Fatalities</t>
    <phoneticPr fontId="1" type="noConversion"/>
  </si>
  <si>
    <t>VEHICLE</t>
  </si>
  <si>
    <t>All vehicles (except trailers and motorcycles)</t>
  </si>
  <si>
    <t>UNIT</t>
  </si>
  <si>
    <t>Thousands</t>
  </si>
  <si>
    <t>GEO/TIME</t>
  </si>
  <si>
    <t>Germany (until 1990 former territory of the FRG)</t>
  </si>
  <si>
    <t>France</t>
  </si>
  <si>
    <t>:</t>
  </si>
  <si>
    <t>Italy</t>
  </si>
  <si>
    <t>United Kingdom</t>
  </si>
  <si>
    <t>INDIC_DE</t>
  </si>
  <si>
    <t xml:space="preserve">Population on 1 January - total </t>
  </si>
  <si>
    <t>Ownership of vehicle per 1,000 capita</t>
    <phoneticPr fontId="1" type="noConversion"/>
  </si>
  <si>
    <t>Germany</t>
    <phoneticPr fontId="1" type="noConversion"/>
  </si>
  <si>
    <t>Year</t>
  </si>
  <si>
    <t>Motor Vehicle</t>
  </si>
  <si>
    <t>Automobile</t>
  </si>
  <si>
    <t>Passenger cars (EU category M)</t>
  </si>
  <si>
    <r>
      <t>Passenger cars (</t>
    </r>
    <r>
      <rPr>
        <sz val="11"/>
        <color theme="1"/>
        <rFont val="Calibri"/>
        <family val="2"/>
      </rPr>
      <t>≤9 seats)</t>
    </r>
  </si>
  <si>
    <t>All vehicles</t>
  </si>
  <si>
    <t>Two wheelers</t>
  </si>
  <si>
    <t>Cars, Jeeps and Taxis</t>
  </si>
  <si>
    <t>Buses</t>
  </si>
  <si>
    <t>Goods Vehicle</t>
  </si>
  <si>
    <t>Others</t>
  </si>
  <si>
    <t>Proportion of two wheelers</t>
  </si>
  <si>
    <t>Proportion of Cars, Jeeps and Taxis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</si>
</sst>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2" applyFont="1"/>
    <xf numFmtId="10" fontId="0" fillId="0" borderId="0" xfId="3" applyNumberFormat="1" applyFont="1"/>
  </cellXfs>
  <cellStyles count="4">
    <cellStyle name="Comma 2" xfId="2"/>
    <cellStyle name="Normal 2" xfId="1"/>
    <cellStyle name="Percent 2" xfId="3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6257559523809523"/>
          <c:y val="7.108472222222223E-2"/>
          <c:w val="0.6886402777777777"/>
          <c:h val="0.73839583333333392"/>
        </c:manualLayout>
      </c:layout>
      <c:lineChart>
        <c:grouping val="standard"/>
        <c:ser>
          <c:idx val="0"/>
          <c:order val="0"/>
          <c:tx>
            <c:strRef>
              <c:f>中西对比!$A$26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中西对比!$B$26:$N$26</c:f>
              <c:numCache>
                <c:formatCode>General</c:formatCode>
                <c:ptCount val="13"/>
                <c:pt idx="0">
                  <c:v>0.8642185453008866</c:v>
                </c:pt>
                <c:pt idx="1">
                  <c:v>0.86848126528674741</c:v>
                </c:pt>
                <c:pt idx="2">
                  <c:v>0.89668872386357001</c:v>
                </c:pt>
                <c:pt idx="3">
                  <c:v>1.1352645064869114</c:v>
                </c:pt>
                <c:pt idx="4">
                  <c:v>1.2629515784423904</c:v>
                </c:pt>
                <c:pt idx="5">
                  <c:v>1.3743931189790406</c:v>
                </c:pt>
                <c:pt idx="6">
                  <c:v>1.4122197127829614</c:v>
                </c:pt>
                <c:pt idx="7">
                  <c:v>1.4268374534320749</c:v>
                </c:pt>
                <c:pt idx="8">
                  <c:v>1.4385674908013812</c:v>
                </c:pt>
                <c:pt idx="9">
                  <c:v>1.4545305460525417</c:v>
                </c:pt>
                <c:pt idx="10">
                  <c:v>1.422158131415669</c:v>
                </c:pt>
                <c:pt idx="11">
                  <c:v>1.3924072949519088</c:v>
                </c:pt>
                <c:pt idx="12">
                  <c:v>1.3723348488361544</c:v>
                </c:pt>
              </c:numCache>
            </c:numRef>
          </c:val>
        </c:ser>
        <c:ser>
          <c:idx val="1"/>
          <c:order val="1"/>
          <c:tx>
            <c:strRef>
              <c:f>中西对比!$A$27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中西对比!$B$27:$N$27</c:f>
              <c:numCache>
                <c:formatCode>General</c:formatCode>
                <c:ptCount val="13"/>
                <c:pt idx="0">
                  <c:v>0.48630175441482104</c:v>
                </c:pt>
                <c:pt idx="1">
                  <c:v>0.47006020544331689</c:v>
                </c:pt>
                <c:pt idx="2">
                  <c:v>0.46325945743925168</c:v>
                </c:pt>
                <c:pt idx="3">
                  <c:v>0.45804912355179811</c:v>
                </c:pt>
                <c:pt idx="4">
                  <c:v>0.44525574938914009</c:v>
                </c:pt>
                <c:pt idx="5">
                  <c:v>0.43818494334623592</c:v>
                </c:pt>
                <c:pt idx="6">
                  <c:v>0.42028363840154265</c:v>
                </c:pt>
                <c:pt idx="7">
                  <c:v>0.41012272567540081</c:v>
                </c:pt>
                <c:pt idx="8">
                  <c:v>0.40891632971129011</c:v>
                </c:pt>
                <c:pt idx="9">
                  <c:v>0.41924459054386565</c:v>
                </c:pt>
                <c:pt idx="10">
                  <c:v>0.42141496102628989</c:v>
                </c:pt>
                <c:pt idx="11">
                  <c:v>0.42667937584675181</c:v>
                </c:pt>
              </c:numCache>
            </c:numRef>
          </c:val>
        </c:ser>
        <c:ser>
          <c:idx val="2"/>
          <c:order val="2"/>
          <c:tx>
            <c:strRef>
              <c:f>中西对比!$A$28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中西对比!$B$28:$N$28</c:f>
              <c:numCache>
                <c:formatCode>General</c:formatCode>
                <c:ptCount val="13"/>
                <c:pt idx="0">
                  <c:v>1.357111743585623</c:v>
                </c:pt>
                <c:pt idx="1">
                  <c:v>1.3214214056103173</c:v>
                </c:pt>
                <c:pt idx="2">
                  <c:v>1.3673817129303569</c:v>
                </c:pt>
                <c:pt idx="3">
                  <c:v>1.3628563247795047</c:v>
                </c:pt>
                <c:pt idx="4">
                  <c:v>1.3704445491674522</c:v>
                </c:pt>
                <c:pt idx="5">
                  <c:v>1.3737223354501538</c:v>
                </c:pt>
                <c:pt idx="6">
                  <c:v>1.3674224502272667</c:v>
                </c:pt>
                <c:pt idx="7">
                  <c:v>1.3599375615053106</c:v>
                </c:pt>
                <c:pt idx="8">
                  <c:v>1.3657607255381172</c:v>
                </c:pt>
                <c:pt idx="9">
                  <c:v>1.3593515742128937</c:v>
                </c:pt>
                <c:pt idx="10">
                  <c:v>1.3541969083454299</c:v>
                </c:pt>
                <c:pt idx="11">
                  <c:v>1.3527480078759928</c:v>
                </c:pt>
              </c:numCache>
            </c:numRef>
          </c:val>
        </c:ser>
        <c:ser>
          <c:idx val="3"/>
          <c:order val="3"/>
          <c:tx>
            <c:strRef>
              <c:f>中西对比!$A$29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中西对比!$B$29:$N$29</c:f>
              <c:numCache>
                <c:formatCode>General</c:formatCode>
                <c:ptCount val="13"/>
                <c:pt idx="0">
                  <c:v>1.4457696693272519</c:v>
                </c:pt>
                <c:pt idx="1">
                  <c:v>1.4524042772850243</c:v>
                </c:pt>
                <c:pt idx="2">
                  <c:v>1.4390794027058202</c:v>
                </c:pt>
                <c:pt idx="3">
                  <c:v>1.434569402062533</c:v>
                </c:pt>
                <c:pt idx="4">
                  <c:v>1.4194116911795343</c:v>
                </c:pt>
                <c:pt idx="5">
                  <c:v>1.4220333359930455</c:v>
                </c:pt>
                <c:pt idx="6">
                  <c:v>1.4336244087530536</c:v>
                </c:pt>
                <c:pt idx="7">
                  <c:v>1.4407456967615533</c:v>
                </c:pt>
                <c:pt idx="8">
                  <c:v>1.4460966370169541</c:v>
                </c:pt>
                <c:pt idx="9">
                  <c:v>1.4431697640621131</c:v>
                </c:pt>
                <c:pt idx="10">
                  <c:v>1.4388342621499917</c:v>
                </c:pt>
                <c:pt idx="11">
                  <c:v>1.4372342362606172</c:v>
                </c:pt>
              </c:numCache>
            </c:numRef>
          </c:val>
        </c:ser>
        <c:ser>
          <c:idx val="4"/>
          <c:order val="4"/>
          <c:tx>
            <c:strRef>
              <c:f>中西对比!$A$30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中西对比!$B$30:$N$30</c:f>
              <c:numCache>
                <c:formatCode>General</c:formatCode>
                <c:ptCount val="13"/>
                <c:pt idx="0">
                  <c:v>1.3847873570602596</c:v>
                </c:pt>
                <c:pt idx="1">
                  <c:v>1.3755665118043046</c:v>
                </c:pt>
                <c:pt idx="2">
                  <c:v>1.3484814896918644</c:v>
                </c:pt>
                <c:pt idx="3">
                  <c:v>1.3345707928328845</c:v>
                </c:pt>
                <c:pt idx="4">
                  <c:v>1.3415439219165928</c:v>
                </c:pt>
                <c:pt idx="5">
                  <c:v>1.3302867673610679</c:v>
                </c:pt>
                <c:pt idx="6">
                  <c:v>1.3266684713062309</c:v>
                </c:pt>
                <c:pt idx="7">
                  <c:v>1.3166458576664384</c:v>
                </c:pt>
                <c:pt idx="8">
                  <c:v>1.3165594966466154</c:v>
                </c:pt>
                <c:pt idx="9">
                  <c:v>1.3145434549994055</c:v>
                </c:pt>
                <c:pt idx="10">
                  <c:v>1.3105007381889764</c:v>
                </c:pt>
                <c:pt idx="11">
                  <c:v>1.3161639393087017</c:v>
                </c:pt>
              </c:numCache>
            </c:numRef>
          </c:val>
        </c:ser>
        <c:ser>
          <c:idx val="5"/>
          <c:order val="5"/>
          <c:tx>
            <c:strRef>
              <c:f>中西对比!$A$31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中西对比!$B$25:$N$25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中西对比!$B$31:$N$31</c:f>
              <c:numCache>
                <c:formatCode>General</c:formatCode>
                <c:ptCount val="13"/>
                <c:pt idx="0">
                  <c:v>1.3367754998734498</c:v>
                </c:pt>
                <c:pt idx="1">
                  <c:v>1.334759455771791</c:v>
                </c:pt>
                <c:pt idx="2">
                  <c:v>1.3222511804227521</c:v>
                </c:pt>
                <c:pt idx="3">
                  <c:v>1.3143456682424228</c:v>
                </c:pt>
                <c:pt idx="4">
                  <c:v>1.3035666541896156</c:v>
                </c:pt>
                <c:pt idx="5">
                  <c:v>1.303197716961803</c:v>
                </c:pt>
                <c:pt idx="6">
                  <c:v>1.2993136714853579</c:v>
                </c:pt>
                <c:pt idx="7">
                  <c:v>1.2897877198126095</c:v>
                </c:pt>
                <c:pt idx="8">
                  <c:v>1.2934202860297359</c:v>
                </c:pt>
                <c:pt idx="9">
                  <c:v>1.300110649781302</c:v>
                </c:pt>
                <c:pt idx="10">
                  <c:v>1.2942148328577119</c:v>
                </c:pt>
                <c:pt idx="11">
                  <c:v>1.294546401145386</c:v>
                </c:pt>
              </c:numCache>
            </c:numRef>
          </c:val>
        </c:ser>
        <c:marker val="1"/>
        <c:axId val="110400640"/>
        <c:axId val="110402560"/>
      </c:lineChart>
      <c:catAx>
        <c:axId val="110400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0402560"/>
        <c:crosses val="autoZero"/>
        <c:auto val="1"/>
        <c:lblAlgn val="ctr"/>
        <c:lblOffset val="100"/>
      </c:catAx>
      <c:valAx>
        <c:axId val="110402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Human Damage (injuries and fatalities per accident)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04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6230462962962958"/>
          <c:y val="6.4675925925925928E-2"/>
          <c:w val="0.69773078703703706"/>
          <c:h val="0.75656388888888892"/>
        </c:manualLayout>
      </c:layout>
      <c:lineChart>
        <c:grouping val="standard"/>
        <c:ser>
          <c:idx val="0"/>
          <c:order val="0"/>
          <c:tx>
            <c:strRef>
              <c:f>中西对比!$A$34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中西对比!$B$34:$N$34</c:f>
              <c:numCache>
                <c:formatCode>General</c:formatCode>
                <c:ptCount val="13"/>
                <c:pt idx="0">
                  <c:v>0.16236597870987024</c:v>
                </c:pt>
                <c:pt idx="1">
                  <c:v>0.16290146026167054</c:v>
                </c:pt>
                <c:pt idx="2">
                  <c:v>0.17437590427469235</c:v>
                </c:pt>
                <c:pt idx="3">
                  <c:v>0.1821220156444269</c:v>
                </c:pt>
                <c:pt idx="4">
                  <c:v>0.17363610944536964</c:v>
                </c:pt>
                <c:pt idx="5">
                  <c:v>0.17183256049820014</c:v>
                </c:pt>
                <c:pt idx="6">
                  <c:v>0.17669463374097311</c:v>
                </c:pt>
                <c:pt idx="7">
                  <c:v>0.19419507773458455</c:v>
                </c:pt>
                <c:pt idx="8">
                  <c:v>0.19761493682994832</c:v>
                </c:pt>
                <c:pt idx="9">
                  <c:v>0.20427497651111806</c:v>
                </c:pt>
                <c:pt idx="10">
                  <c:v>0.20808984416693349</c:v>
                </c:pt>
                <c:pt idx="11">
                  <c:v>0.21101630534179316</c:v>
                </c:pt>
                <c:pt idx="12">
                  <c:v>0.21500901701663466</c:v>
                </c:pt>
              </c:numCache>
            </c:numRef>
          </c:val>
        </c:ser>
        <c:ser>
          <c:idx val="1"/>
          <c:order val="1"/>
          <c:tx>
            <c:strRef>
              <c:f>中西对比!$A$35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中西对比!$B$35:$N$35</c:f>
              <c:numCache>
                <c:formatCode>General</c:formatCode>
                <c:ptCount val="13"/>
                <c:pt idx="0">
                  <c:v>1.3722865501868698E-2</c:v>
                </c:pt>
                <c:pt idx="1">
                  <c:v>1.4485831304149236E-2</c:v>
                </c:pt>
                <c:pt idx="2">
                  <c:v>1.4628763237744693E-2</c:v>
                </c:pt>
                <c:pt idx="3">
                  <c:v>1.512990540453671E-2</c:v>
                </c:pt>
                <c:pt idx="4">
                  <c:v>1.5865167588822695E-2</c:v>
                </c:pt>
                <c:pt idx="5">
                  <c:v>1.6317130312389679E-2</c:v>
                </c:pt>
                <c:pt idx="6">
                  <c:v>1.6296362418397721E-2</c:v>
                </c:pt>
                <c:pt idx="7">
                  <c:v>1.5703100085600632E-2</c:v>
                </c:pt>
                <c:pt idx="8">
                  <c:v>1.5051364675424827E-2</c:v>
                </c:pt>
                <c:pt idx="9">
                  <c:v>1.4523741094586309E-2</c:v>
                </c:pt>
                <c:pt idx="10">
                  <c:v>1.4438698325495089E-2</c:v>
                </c:pt>
                <c:pt idx="11">
                  <c:v>1.4008638681390604E-2</c:v>
                </c:pt>
              </c:numCache>
            </c:numRef>
          </c:val>
        </c:ser>
        <c:ser>
          <c:idx val="2"/>
          <c:order val="2"/>
          <c:tx>
            <c:strRef>
              <c:f>中西对比!$A$36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中西对比!$B$36:$N$36</c:f>
              <c:numCache>
                <c:formatCode>General</c:formatCode>
                <c:ptCount val="13"/>
                <c:pt idx="0">
                  <c:v>1.1212075885623115E-2</c:v>
                </c:pt>
                <c:pt idx="1">
                  <c:v>1.1568816853449808E-2</c:v>
                </c:pt>
                <c:pt idx="2">
                  <c:v>1.2155570029109566E-2</c:v>
                </c:pt>
                <c:pt idx="3">
                  <c:v>1.1599913207300231E-2</c:v>
                </c:pt>
                <c:pt idx="4">
                  <c:v>1.1949451242227125E-2</c:v>
                </c:pt>
                <c:pt idx="5">
                  <c:v>1.2325009529646543E-2</c:v>
                </c:pt>
                <c:pt idx="6">
                  <c:v>1.1892589583195643E-2</c:v>
                </c:pt>
                <c:pt idx="7">
                  <c:v>1.0999933459759789E-2</c:v>
                </c:pt>
                <c:pt idx="8">
                  <c:v>1.0077054757603067E-2</c:v>
                </c:pt>
                <c:pt idx="9">
                  <c:v>8.75439443027504E-3</c:v>
                </c:pt>
                <c:pt idx="10">
                  <c:v>9.2148132824951458E-3</c:v>
                </c:pt>
                <c:pt idx="11">
                  <c:v>8.8017075898853634E-3</c:v>
                </c:pt>
              </c:numCache>
            </c:numRef>
          </c:val>
        </c:ser>
        <c:ser>
          <c:idx val="3"/>
          <c:order val="3"/>
          <c:tx>
            <c:strRef>
              <c:f>中西对比!$A$37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中西对比!$B$37:$N$37</c:f>
              <c:numCache>
                <c:formatCode>General</c:formatCode>
                <c:ptCount val="13"/>
                <c:pt idx="0">
                  <c:v>1.8654931095582861E-2</c:v>
                </c:pt>
                <c:pt idx="1">
                  <c:v>1.8107717571490461E-2</c:v>
                </c:pt>
                <c:pt idx="2">
                  <c:v>1.807799734463059E-2</c:v>
                </c:pt>
                <c:pt idx="3">
                  <c:v>1.7526531710654769E-2</c:v>
                </c:pt>
                <c:pt idx="4">
                  <c:v>1.7077960390168873E-2</c:v>
                </c:pt>
                <c:pt idx="5">
                  <c:v>1.6741677888818012E-2</c:v>
                </c:pt>
                <c:pt idx="6">
                  <c:v>1.5502540954383675E-2</c:v>
                </c:pt>
                <c:pt idx="7">
                  <c:v>1.4977652391669573E-2</c:v>
                </c:pt>
                <c:pt idx="8">
                  <c:v>1.3602144496701392E-2</c:v>
                </c:pt>
                <c:pt idx="9">
                  <c:v>1.3321072161743849E-2</c:v>
                </c:pt>
                <c:pt idx="10">
                  <c:v>1.3045873482065304E-2</c:v>
                </c:pt>
                <c:pt idx="11">
                  <c:v>1.3611855318609825E-2</c:v>
                </c:pt>
              </c:numCache>
            </c:numRef>
          </c:val>
        </c:ser>
        <c:ser>
          <c:idx val="4"/>
          <c:order val="4"/>
          <c:tx>
            <c:strRef>
              <c:f>中西对比!$A$38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中西对比!$B$38:$N$38</c:f>
              <c:numCache>
                <c:formatCode>General</c:formatCode>
                <c:ptCount val="13"/>
                <c:pt idx="0">
                  <c:v>5.0486493842280739E-2</c:v>
                </c:pt>
                <c:pt idx="1">
                  <c:v>5.2763628593682152E-2</c:v>
                </c:pt>
                <c:pt idx="2">
                  <c:v>4.9794509288180175E-2</c:v>
                </c:pt>
                <c:pt idx="3">
                  <c:v>4.8526224343842961E-2</c:v>
                </c:pt>
                <c:pt idx="4">
                  <c:v>4.6898424960756302E-2</c:v>
                </c:pt>
                <c:pt idx="5">
                  <c:v>4.4077728064099445E-2</c:v>
                </c:pt>
                <c:pt idx="6">
                  <c:v>4.2848795689151467E-2</c:v>
                </c:pt>
                <c:pt idx="7">
                  <c:v>4.358997889327338E-2</c:v>
                </c:pt>
                <c:pt idx="8">
                  <c:v>4.4881153696681969E-2</c:v>
                </c:pt>
                <c:pt idx="9">
                  <c:v>4.5131312674527718E-2</c:v>
                </c:pt>
                <c:pt idx="10">
                  <c:v>4.6506442603328091E-2</c:v>
                </c:pt>
                <c:pt idx="11">
                  <c:v>4.5923690992519958E-2</c:v>
                </c:pt>
              </c:numCache>
            </c:numRef>
          </c:val>
        </c:ser>
        <c:ser>
          <c:idx val="5"/>
          <c:order val="5"/>
          <c:tx>
            <c:strRef>
              <c:f>中西对比!$A$39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中西对比!$B$33:$N$33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中西对比!$B$39:$N$39</c:f>
              <c:numCache>
                <c:formatCode>General</c:formatCode>
                <c:ptCount val="13"/>
                <c:pt idx="0">
                  <c:v>1.3905275913200147E-2</c:v>
                </c:pt>
                <c:pt idx="1">
                  <c:v>1.4158156666770132E-2</c:v>
                </c:pt>
                <c:pt idx="2">
                  <c:v>1.4106740218821929E-2</c:v>
                </c:pt>
                <c:pt idx="3">
                  <c:v>1.309959458974635E-2</c:v>
                </c:pt>
                <c:pt idx="4">
                  <c:v>1.221729975114174E-2</c:v>
                </c:pt>
                <c:pt idx="5">
                  <c:v>1.1910777955585502E-2</c:v>
                </c:pt>
                <c:pt idx="6">
                  <c:v>1.1341344919884134E-2</c:v>
                </c:pt>
                <c:pt idx="7">
                  <c:v>1.0826457472843172E-2</c:v>
                </c:pt>
                <c:pt idx="8">
                  <c:v>1.0332907772825348E-2</c:v>
                </c:pt>
                <c:pt idx="9">
                  <c:v>9.7327236151945745E-3</c:v>
                </c:pt>
                <c:pt idx="10">
                  <c:v>1.0114185087821099E-2</c:v>
                </c:pt>
                <c:pt idx="11">
                  <c:v>9.2808860152515885E-3</c:v>
                </c:pt>
              </c:numCache>
            </c:numRef>
          </c:val>
        </c:ser>
        <c:marker val="1"/>
        <c:axId val="110945408"/>
        <c:axId val="110947328"/>
      </c:lineChart>
      <c:catAx>
        <c:axId val="110945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0947328"/>
        <c:crosses val="autoZero"/>
        <c:auto val="1"/>
        <c:lblAlgn val="ctr"/>
        <c:lblOffset val="100"/>
      </c:catAx>
      <c:valAx>
        <c:axId val="110947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Fatality rate (fatalities per human damage)</a:t>
                </a:r>
              </a:p>
            </c:rich>
          </c:tx>
          <c:layout>
            <c:manualLayout>
              <c:xMode val="edge"/>
              <c:yMode val="edge"/>
              <c:x val="1.1759259259259261E-2"/>
              <c:y val="0.12188611111111114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09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5463928571428578"/>
          <c:y val="5.0926111111111123E-2"/>
          <c:w val="0.72953115079365061"/>
          <c:h val="0.81101388888888892"/>
        </c:manualLayout>
      </c:layout>
      <c:lineChart>
        <c:grouping val="standard"/>
        <c:ser>
          <c:idx val="2"/>
          <c:order val="1"/>
          <c:tx>
            <c:strRef>
              <c:f>中西对比!$A$46</c:f>
              <c:strCache>
                <c:ptCount val="1"/>
                <c:pt idx="0">
                  <c:v>Fatalities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中西对比!$B$46:$N$46</c:f>
              <c:numCache>
                <c:formatCode>General</c:formatCode>
                <c:ptCount val="13"/>
                <c:pt idx="0">
                  <c:v>105930</c:v>
                </c:pt>
                <c:pt idx="1">
                  <c:v>109381</c:v>
                </c:pt>
                <c:pt idx="2">
                  <c:v>104372</c:v>
                </c:pt>
                <c:pt idx="3">
                  <c:v>107077</c:v>
                </c:pt>
                <c:pt idx="4">
                  <c:v>98738</c:v>
                </c:pt>
                <c:pt idx="5">
                  <c:v>89455</c:v>
                </c:pt>
                <c:pt idx="6">
                  <c:v>81649</c:v>
                </c:pt>
                <c:pt idx="7">
                  <c:v>73484</c:v>
                </c:pt>
                <c:pt idx="8">
                  <c:v>67759</c:v>
                </c:pt>
                <c:pt idx="9">
                  <c:v>65225</c:v>
                </c:pt>
                <c:pt idx="10">
                  <c:v>62387</c:v>
                </c:pt>
                <c:pt idx="11">
                  <c:v>59997</c:v>
                </c:pt>
                <c:pt idx="12">
                  <c:v>58539</c:v>
                </c:pt>
              </c:numCache>
            </c:numRef>
          </c:val>
        </c:ser>
        <c:marker val="1"/>
        <c:axId val="111072768"/>
        <c:axId val="111074304"/>
      </c:lineChart>
      <c:lineChart>
        <c:grouping val="standard"/>
        <c:ser>
          <c:idx val="1"/>
          <c:order val="0"/>
          <c:tx>
            <c:strRef>
              <c:f>中西对比!$A$45</c:f>
              <c:strCache>
                <c:ptCount val="1"/>
                <c:pt idx="0">
                  <c:v>F/A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中西对比!$B$45:$N$45</c:f>
              <c:numCache>
                <c:formatCode>General</c:formatCode>
                <c:ptCount val="13"/>
                <c:pt idx="0">
                  <c:v>0.14031968992699878</c:v>
                </c:pt>
                <c:pt idx="1">
                  <c:v>0.14147686632511444</c:v>
                </c:pt>
                <c:pt idx="2">
                  <c:v>0.15636090707662992</c:v>
                </c:pt>
                <c:pt idx="3">
                  <c:v>0.20675666021097186</c:v>
                </c:pt>
                <c:pt idx="4">
                  <c:v>0.21929399849862521</c:v>
                </c:pt>
                <c:pt idx="5">
                  <c:v>0.23616548876527599</c:v>
                </c:pt>
                <c:pt idx="6">
                  <c:v>0.24953164491196758</c:v>
                </c:pt>
                <c:pt idx="7">
                  <c:v>0.27708481018385844</c:v>
                </c:pt>
                <c:pt idx="8">
                  <c:v>0.2842824238203322</c:v>
                </c:pt>
                <c:pt idx="9">
                  <c:v>0.29712419312958671</c:v>
                </c:pt>
                <c:pt idx="10">
                  <c:v>0.29593666394702389</c:v>
                </c:pt>
                <c:pt idx="11">
                  <c:v>0.29382064291171228</c:v>
                </c:pt>
                <c:pt idx="12">
                  <c:v>0.29506436686593346</c:v>
                </c:pt>
              </c:numCache>
            </c:numRef>
          </c:val>
        </c:ser>
        <c:marker val="1"/>
        <c:axId val="111082880"/>
        <c:axId val="111080960"/>
      </c:lineChart>
      <c:catAx>
        <c:axId val="11107276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74304"/>
        <c:crosses val="autoZero"/>
        <c:auto val="1"/>
        <c:lblAlgn val="ctr"/>
        <c:lblOffset val="100"/>
      </c:catAx>
      <c:valAx>
        <c:axId val="11107430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Number of fataliites</a:t>
                </a:r>
              </a:p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(in thousands)</a:t>
                </a:r>
              </a:p>
            </c:rich>
          </c:tx>
          <c:layout>
            <c:manualLayout>
              <c:xMode val="edge"/>
              <c:yMode val="edge"/>
              <c:x val="1.4395436507936505E-2"/>
              <c:y val="0.12291666666666666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72768"/>
        <c:crosses val="autoZero"/>
        <c:crossBetween val="between"/>
        <c:dispUnits>
          <c:builtInUnit val="thousands"/>
        </c:dispUnits>
      </c:valAx>
      <c:valAx>
        <c:axId val="111080960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Fatalities per accident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082880"/>
        <c:crosses val="max"/>
        <c:crossBetween val="between"/>
      </c:valAx>
      <c:catAx>
        <c:axId val="111082880"/>
        <c:scaling>
          <c:orientation val="minMax"/>
        </c:scaling>
        <c:delete val="1"/>
        <c:axPos val="b"/>
        <c:numFmt formatCode="General" sourceLinked="1"/>
        <c:tickLblPos val="none"/>
        <c:crossAx val="11108096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18194444444449"/>
          <c:y val="0.58744833333333335"/>
          <c:w val="0.19429483814523194"/>
          <c:h val="0.20423666666666671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5463928571428578"/>
          <c:y val="5.0926111111111123E-2"/>
          <c:w val="0.72953115079365061"/>
          <c:h val="0.81101388888888892"/>
        </c:manualLayout>
      </c:layout>
      <c:lineChart>
        <c:grouping val="standard"/>
        <c:ser>
          <c:idx val="1"/>
          <c:order val="0"/>
          <c:tx>
            <c:strRef>
              <c:f>中西对比!$A$74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中西对比!$B$74:$N$74</c:f>
              <c:numCache>
                <c:formatCode>#,##0</c:formatCode>
                <c:ptCount val="13"/>
                <c:pt idx="0">
                  <c:v>1710.8836206896551</c:v>
                </c:pt>
                <c:pt idx="1">
                  <c:v>1676.1322004197486</c:v>
                </c:pt>
                <c:pt idx="2">
                  <c:v>1657.1249472351203</c:v>
                </c:pt>
                <c:pt idx="3">
                  <c:v>1650.7666153323066</c:v>
                </c:pt>
                <c:pt idx="4">
                  <c:v>1639.5826330532213</c:v>
                </c:pt>
                <c:pt idx="5">
                  <c:v>1627.4924840211472</c:v>
                </c:pt>
                <c:pt idx="6">
                  <c:v>1616.209441841316</c:v>
                </c:pt>
                <c:pt idx="7">
                  <c:v>1597.0452446548445</c:v>
                </c:pt>
                <c:pt idx="8">
                  <c:v>1796.5614238265887</c:v>
                </c:pt>
                <c:pt idx="9">
                  <c:v>1784.832752916594</c:v>
                </c:pt>
                <c:pt idx="10">
                  <c:v>1762.1441773297145</c:v>
                </c:pt>
                <c:pt idx="11">
                  <c:v>1736.6614691761906</c:v>
                </c:pt>
                <c:pt idx="12">
                  <c:v>1679.5512994751919</c:v>
                </c:pt>
              </c:numCache>
            </c:numRef>
          </c:val>
        </c:ser>
        <c:ser>
          <c:idx val="2"/>
          <c:order val="1"/>
          <c:tx>
            <c:strRef>
              <c:f>中西对比!$A$75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中西对比!$B$75:$N$75</c:f>
              <c:numCache>
                <c:formatCode>#,##0</c:formatCode>
                <c:ptCount val="13"/>
                <c:pt idx="0">
                  <c:v>1715.8369324944738</c:v>
                </c:pt>
                <c:pt idx="1">
                  <c:v>1697.4061238691718</c:v>
                </c:pt>
                <c:pt idx="2">
                  <c:v>1694.9237306843268</c:v>
                </c:pt>
                <c:pt idx="3">
                  <c:v>1706.5484538357562</c:v>
                </c:pt>
                <c:pt idx="4">
                  <c:v>1719.0231255346746</c:v>
                </c:pt>
                <c:pt idx="5">
                  <c:v>1731.9520472354045</c:v>
                </c:pt>
                <c:pt idx="6">
                  <c:v>1719.7387603013572</c:v>
                </c:pt>
                <c:pt idx="7">
                  <c:v>1703.470504790964</c:v>
                </c:pt>
                <c:pt idx="8">
                  <c:v>1740.4609799869479</c:v>
                </c:pt>
                <c:pt idx="9">
                  <c:v>1734.4606883911486</c:v>
                </c:pt>
              </c:numCache>
            </c:numRef>
          </c:val>
        </c:ser>
        <c:ser>
          <c:idx val="0"/>
          <c:order val="2"/>
          <c:tx>
            <c:strRef>
              <c:f>中西对比!$A$76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中西对比!$B$76:$N$76</c:f>
              <c:numCache>
                <c:formatCode>#,##0</c:formatCode>
                <c:ptCount val="13"/>
                <c:pt idx="0">
                  <c:v>1573.9513355084887</c:v>
                </c:pt>
                <c:pt idx="1">
                  <c:v>1539.6862278686308</c:v>
                </c:pt>
                <c:pt idx="2">
                  <c:v>1512.2868932940582</c:v>
                </c:pt>
                <c:pt idx="3">
                  <c:v>1484.796267900304</c:v>
                </c:pt>
                <c:pt idx="4">
                  <c:v>1505.7589566310496</c:v>
                </c:pt>
                <c:pt idx="5">
                  <c:v>1481.9161417524454</c:v>
                </c:pt>
                <c:pt idx="6">
                  <c:v>1457.5082584467091</c:v>
                </c:pt>
                <c:pt idx="7">
                  <c:v>1443.5042518904177</c:v>
                </c:pt>
                <c:pt idx="8">
                  <c:v>1435.4946278665655</c:v>
                </c:pt>
                <c:pt idx="9">
                  <c:v>1432.7137757703795</c:v>
                </c:pt>
                <c:pt idx="10">
                  <c:v>1422.1904178380066</c:v>
                </c:pt>
                <c:pt idx="11">
                  <c:v>1411.8986348285212</c:v>
                </c:pt>
              </c:numCache>
            </c:numRef>
          </c:val>
        </c:ser>
        <c:ser>
          <c:idx val="3"/>
          <c:order val="3"/>
          <c:tx>
            <c:strRef>
              <c:f>中西对比!$A$77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中西对比!$B$44:$N$44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中西对比!$B$77:$N$77</c:f>
              <c:numCache>
                <c:formatCode>#,##0</c:formatCode>
                <c:ptCount val="13"/>
                <c:pt idx="0">
                  <c:v>2075.237264800367</c:v>
                </c:pt>
                <c:pt idx="1">
                  <c:v>2025.3958462066598</c:v>
                </c:pt>
                <c:pt idx="7">
                  <c:v>1887.9495193050791</c:v>
                </c:pt>
                <c:pt idx="8">
                  <c:v>1934.2688803719527</c:v>
                </c:pt>
                <c:pt idx="9">
                  <c:v>1903.0809791110703</c:v>
                </c:pt>
                <c:pt idx="10">
                  <c:v>1921.3806172004672</c:v>
                </c:pt>
                <c:pt idx="11">
                  <c:v>1938.7968990340246</c:v>
                </c:pt>
                <c:pt idx="12">
                  <c:v>1936.4818384214218</c:v>
                </c:pt>
              </c:numCache>
            </c:numRef>
          </c:val>
        </c:ser>
        <c:marker val="1"/>
        <c:axId val="111217280"/>
        <c:axId val="111255936"/>
      </c:lineChart>
      <c:catAx>
        <c:axId val="111217280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255936"/>
        <c:crosses val="autoZero"/>
        <c:auto val="1"/>
        <c:lblAlgn val="ctr"/>
        <c:lblOffset val="100"/>
      </c:catAx>
      <c:valAx>
        <c:axId val="111255936"/>
        <c:scaling>
          <c:orientation val="minMax"/>
          <c:max val="22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fataliites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(in thousands)</a:t>
                </a:r>
              </a:p>
            </c:rich>
          </c:tx>
          <c:layout>
            <c:manualLayout>
              <c:xMode val="edge"/>
              <c:yMode val="edge"/>
              <c:x val="1.4395436507936505E-2"/>
              <c:y val="0.12291666666666666"/>
            </c:manualLayout>
          </c:layout>
          <c:spPr>
            <a:noFill/>
            <a:ln>
              <a:noFill/>
            </a:ln>
            <a:effectLst/>
          </c:spPr>
        </c:title>
        <c:numFmt formatCode="#,##0" sourceLinked="1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21728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33670634920661"/>
          <c:y val="0.45854861111111112"/>
          <c:w val="0.26210773809523796"/>
          <c:h val="0.35149412393162405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机动车类型!$C$1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2"/>
              <c:layout>
                <c:manualLayout>
                  <c:x val="-3.9361041672921752E-2"/>
                  <c:y val="-3.9381161058612474E-2"/>
                </c:manualLayout>
              </c:layout>
              <c:showVal val="1"/>
            </c:dLbl>
            <c:delete val="1"/>
          </c:dLbls>
          <c:cat>
            <c:numRef>
              <c:f>机动车类型!$A$2:$A$14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机动车类型!$C$2:$C$14</c:f>
              <c:numCache>
                <c:formatCode>_ * #,##0.00_ ;_ * \-#,##0.00_ ;_ * "-"??_ ;_ @_ </c:formatCode>
                <c:ptCount val="13"/>
                <c:pt idx="0">
                  <c:v>22571391</c:v>
                </c:pt>
                <c:pt idx="1">
                  <c:v>26613051</c:v>
                </c:pt>
                <c:pt idx="2">
                  <c:v>31623914</c:v>
                </c:pt>
                <c:pt idx="3">
                  <c:v>35883593</c:v>
                </c:pt>
                <c:pt idx="4">
                  <c:v>43286938</c:v>
                </c:pt>
                <c:pt idx="5">
                  <c:v>49847807</c:v>
                </c:pt>
                <c:pt idx="6">
                  <c:v>56967765</c:v>
                </c:pt>
                <c:pt idx="7">
                  <c:v>64672053</c:v>
                </c:pt>
                <c:pt idx="8">
                  <c:v>76193055</c:v>
                </c:pt>
                <c:pt idx="9">
                  <c:v>90859439</c:v>
                </c:pt>
                <c:pt idx="10">
                  <c:v>105787698</c:v>
                </c:pt>
                <c:pt idx="11">
                  <c:v>120892032</c:v>
                </c:pt>
                <c:pt idx="12">
                  <c:v>137406846</c:v>
                </c:pt>
              </c:numCache>
            </c:numRef>
          </c:val>
        </c:ser>
        <c:ser>
          <c:idx val="1"/>
          <c:order val="1"/>
          <c:tx>
            <c:strRef>
              <c:f>机动车类型!$D$1</c:f>
              <c:strCache>
                <c:ptCount val="1"/>
                <c:pt idx="0">
                  <c:v>Passenger cars (EU category M)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2"/>
              <c:layout>
                <c:manualLayout>
                  <c:x val="-1.722045573190327E-2"/>
                  <c:y val="-3.5005476496544424E-2"/>
                </c:manualLayout>
              </c:layout>
              <c:showVal val="1"/>
            </c:dLbl>
            <c:delete val="1"/>
          </c:dLbls>
          <c:cat>
            <c:numRef>
              <c:f>机动车类型!$A$2:$A$14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机动车类型!$D$2:$D$14</c:f>
              <c:numCache>
                <c:formatCode>_ * #,##0.00_ ;_ * \-#,##0.00_ ;_ * "-"??_ ;_ @_ </c:formatCode>
                <c:ptCount val="13"/>
                <c:pt idx="0">
                  <c:v>10186314</c:v>
                </c:pt>
                <c:pt idx="1">
                  <c:v>12439175</c:v>
                </c:pt>
                <c:pt idx="2">
                  <c:v>15043305</c:v>
                </c:pt>
                <c:pt idx="3">
                  <c:v>17497258</c:v>
                </c:pt>
                <c:pt idx="4">
                  <c:v>21341370</c:v>
                </c:pt>
                <c:pt idx="5">
                  <c:v>26117415</c:v>
                </c:pt>
                <c:pt idx="6">
                  <c:v>31827355</c:v>
                </c:pt>
                <c:pt idx="7">
                  <c:v>38502646</c:v>
                </c:pt>
                <c:pt idx="8">
                  <c:v>48408063</c:v>
                </c:pt>
                <c:pt idx="9">
                  <c:v>61194447</c:v>
                </c:pt>
                <c:pt idx="10">
                  <c:v>74692064</c:v>
                </c:pt>
                <c:pt idx="11">
                  <c:v>89445067</c:v>
                </c:pt>
                <c:pt idx="12">
                  <c:v>105637296</c:v>
                </c:pt>
              </c:numCache>
            </c:numRef>
          </c:val>
        </c:ser>
        <c:ser>
          <c:idx val="2"/>
          <c:order val="2"/>
          <c:tx>
            <c:strRef>
              <c:f>机动车类型!$E$1</c:f>
              <c:strCache>
                <c:ptCount val="1"/>
                <c:pt idx="0">
                  <c:v>Passenger cars (≤9 seats)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2"/>
              <c:layout>
                <c:manualLayout>
                  <c:x val="-1.9680520836460883E-2"/>
                  <c:y val="-4.375684562068051E-2"/>
                </c:manualLayout>
              </c:layout>
              <c:showVal val="1"/>
            </c:dLbl>
            <c:delete val="1"/>
          </c:dLbls>
          <c:cat>
            <c:numRef>
              <c:f>机动车类型!$A$2:$A$14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机动车类型!$E$2:$E$14</c:f>
              <c:numCache>
                <c:formatCode>_ * #,##0.00_ ;_ * \-#,##0.00_ ;_ * "-"??_ ;_ @_ </c:formatCode>
                <c:ptCount val="13"/>
                <c:pt idx="1">
                  <c:v>6206253</c:v>
                </c:pt>
                <c:pt idx="2">
                  <c:v>7713401</c:v>
                </c:pt>
                <c:pt idx="3">
                  <c:v>9200482</c:v>
                </c:pt>
                <c:pt idx="4">
                  <c:v>12151634</c:v>
                </c:pt>
                <c:pt idx="5">
                  <c:v>15452060</c:v>
                </c:pt>
                <c:pt idx="6">
                  <c:v>19577977</c:v>
                </c:pt>
                <c:pt idx="7">
                  <c:v>24382320</c:v>
                </c:pt>
                <c:pt idx="8">
                  <c:v>31368908</c:v>
                </c:pt>
                <c:pt idx="9">
                  <c:v>40290637</c:v>
                </c:pt>
                <c:pt idx="10">
                  <c:v>49617556</c:v>
                </c:pt>
                <c:pt idx="11">
                  <c:v>59887054</c:v>
                </c:pt>
                <c:pt idx="12">
                  <c:v>71261720</c:v>
                </c:pt>
              </c:numCache>
            </c:numRef>
          </c:val>
        </c:ser>
        <c:marker val="1"/>
        <c:axId val="111328640"/>
        <c:axId val="111343104"/>
      </c:lineChart>
      <c:catAx>
        <c:axId val="1113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343104"/>
        <c:crosses val="autoZero"/>
        <c:auto val="1"/>
        <c:lblAlgn val="ctr"/>
        <c:lblOffset val="100"/>
      </c:catAx>
      <c:valAx>
        <c:axId val="111343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Motor Vehicle (in millions)</a:t>
                </a:r>
              </a:p>
            </c:rich>
          </c:tx>
        </c:title>
        <c:numFmt formatCode="_ * #,##0.00_ ;_ * \-#,##0.00_ ;_ * &quot;-&quot;??_ ;_ @_ 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328640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19820878104703477"/>
          <c:y val="0.11835470566179228"/>
          <c:w val="0.40842928078131435"/>
          <c:h val="0.20625134624129443"/>
        </c:manualLayout>
      </c:layout>
      <c:overlay val="1"/>
    </c:legend>
    <c:plotVisOnly val="1"/>
    <c:dispBlanksAs val="gap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机动车类型!$F$1</c:f>
              <c:strCache>
                <c:ptCount val="1"/>
                <c:pt idx="0">
                  <c:v>Passenger cars (EU category M)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dLblPos val="b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LblPos val="b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dLblPos val="b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机动车类型!$F$2:$F$11</c:f>
              <c:numCache>
                <c:formatCode>0.00%</c:formatCode>
                <c:ptCount val="10"/>
                <c:pt idx="0">
                  <c:v>0.45129314360820738</c:v>
                </c:pt>
                <c:pt idx="1">
                  <c:v>0.4674088288486728</c:v>
                </c:pt>
                <c:pt idx="2">
                  <c:v>0.47569396375160899</c:v>
                </c:pt>
                <c:pt idx="3">
                  <c:v>0.48761165026032927</c:v>
                </c:pt>
                <c:pt idx="4">
                  <c:v>0.49302101248187158</c:v>
                </c:pt>
                <c:pt idx="5">
                  <c:v>0.52394310947320111</c:v>
                </c:pt>
                <c:pt idx="6">
                  <c:v>0.5586906033613922</c:v>
                </c:pt>
                <c:pt idx="7">
                  <c:v>0.59535215311627732</c:v>
                </c:pt>
                <c:pt idx="8">
                  <c:v>0.63533432279359314</c:v>
                </c:pt>
                <c:pt idx="9">
                  <c:v>0.67350676686436506</c:v>
                </c:pt>
              </c:numCache>
            </c:numRef>
          </c:val>
        </c:ser>
        <c:ser>
          <c:idx val="1"/>
          <c:order val="1"/>
          <c:tx>
            <c:strRef>
              <c:f>机动车类型!$G$1</c:f>
              <c:strCache>
                <c:ptCount val="1"/>
                <c:pt idx="0">
                  <c:v>Passenger cars (≤9 seats)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dLblPos val="t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机动车类型!$G$2:$G$11</c:f>
              <c:numCache>
                <c:formatCode>0.00%</c:formatCode>
                <c:ptCount val="10"/>
                <c:pt idx="1">
                  <c:v>0.23320336326714289</c:v>
                </c:pt>
                <c:pt idx="2">
                  <c:v>0.24391038376843549</c:v>
                </c:pt>
                <c:pt idx="3">
                  <c:v>0.25639801454664812</c:v>
                </c:pt>
                <c:pt idx="4">
                  <c:v>0.28072288226993558</c:v>
                </c:pt>
                <c:pt idx="5">
                  <c:v>0.30998475018168803</c:v>
                </c:pt>
                <c:pt idx="6">
                  <c:v>0.34366763379254917</c:v>
                </c:pt>
                <c:pt idx="7">
                  <c:v>0.37701478256767262</c:v>
                </c:pt>
                <c:pt idx="8">
                  <c:v>0.41170298264060945</c:v>
                </c:pt>
                <c:pt idx="9">
                  <c:v>0.44343920063164821</c:v>
                </c:pt>
              </c:numCache>
            </c:numRef>
          </c:val>
        </c:ser>
        <c:marker val="1"/>
        <c:axId val="111389696"/>
        <c:axId val="111453312"/>
      </c:lineChart>
      <c:catAx>
        <c:axId val="1113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453312"/>
        <c:crosses val="autoZero"/>
        <c:auto val="1"/>
        <c:lblAlgn val="ctr"/>
        <c:lblOffset val="100"/>
      </c:catAx>
      <c:valAx>
        <c:axId val="1114533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Proportion of Types</a:t>
                </a:r>
                <a:r>
                  <a:rPr lang="en-GB" baseline="0"/>
                  <a:t> of  Vehicles</a:t>
                </a:r>
                <a:endParaRPr lang="en-GB"/>
              </a:p>
            </c:rich>
          </c:tx>
        </c:title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38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66323529411771"/>
          <c:y val="7.782782471340019E-2"/>
          <c:w val="0.4196622549019608"/>
          <c:h val="0.14546107268506334"/>
        </c:manualLayout>
      </c:layout>
      <c:overlay val="1"/>
    </c:legend>
    <c:plotVisOnly val="1"/>
    <c:dispBlanksAs val="gap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机动车类型!$O$1</c:f>
              <c:strCache>
                <c:ptCount val="1"/>
                <c:pt idx="0">
                  <c:v>Proportion of two wheelers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"/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elete val="1"/>
            <c:spPr>
              <a:noFill/>
              <a:ln>
                <a:noFill/>
              </a:ln>
              <a:effectLst/>
            </c:spPr>
            <c:dLblPos val="l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机动车类型!$O$2:$O$10</c:f>
              <c:numCache>
                <c:formatCode>0.00%</c:formatCode>
                <c:ptCount val="9"/>
                <c:pt idx="0">
                  <c:v>0.70113291265843503</c:v>
                </c:pt>
                <c:pt idx="1">
                  <c:v>0.70567171271468332</c:v>
                </c:pt>
                <c:pt idx="2">
                  <c:v>0.70916471413434412</c:v>
                </c:pt>
                <c:pt idx="3">
                  <c:v>0.71401853736351384</c:v>
                </c:pt>
                <c:pt idx="4">
                  <c:v>0.72145127053655789</c:v>
                </c:pt>
                <c:pt idx="5">
                  <c:v>0.72243299337186728</c:v>
                </c:pt>
                <c:pt idx="6">
                  <c:v>0.71482932983134628</c:v>
                </c:pt>
                <c:pt idx="7">
                  <c:v>0.71508167778800791</c:v>
                </c:pt>
                <c:pt idx="8">
                  <c:v>0.71684456855529743</c:v>
                </c:pt>
              </c:numCache>
            </c:numRef>
          </c:val>
        </c:ser>
        <c:ser>
          <c:idx val="1"/>
          <c:order val="1"/>
          <c:tx>
            <c:strRef>
              <c:f>机动车类型!$P$1</c:f>
              <c:strCache>
                <c:ptCount val="1"/>
                <c:pt idx="0">
                  <c:v>Proportion of Cars, Jeeps and Taxis</c:v>
                </c:pt>
              </c:strCache>
            </c:strRef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circle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9"/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elete val="1"/>
            <c:spPr>
              <a:noFill/>
              <a:ln>
                <a:noFill/>
              </a:ln>
              <a:effectLst/>
            </c:spP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机动车类型!$P$2:$P$10</c:f>
              <c:numCache>
                <c:formatCode>0.00%</c:formatCode>
                <c:ptCount val="9"/>
                <c:pt idx="0">
                  <c:v>0.12834827517230094</c:v>
                </c:pt>
                <c:pt idx="1">
                  <c:v>0.12920032584345936</c:v>
                </c:pt>
                <c:pt idx="2">
                  <c:v>0.12832987598310625</c:v>
                </c:pt>
                <c:pt idx="3">
                  <c:v>0.12996782089716438</c:v>
                </c:pt>
                <c:pt idx="4">
                  <c:v>0.12662421319983805</c:v>
                </c:pt>
                <c:pt idx="5">
                  <c:v>0.12861255551340134</c:v>
                </c:pt>
                <c:pt idx="6">
                  <c:v>0.13079715015459067</c:v>
                </c:pt>
                <c:pt idx="7">
                  <c:v>0.13241198636963353</c:v>
                </c:pt>
                <c:pt idx="8">
                  <c:v>0.13321328218110326</c:v>
                </c:pt>
              </c:numCache>
            </c:numRef>
          </c:val>
        </c:ser>
        <c:marker val="1"/>
        <c:axId val="111503616"/>
        <c:axId val="111509888"/>
      </c:lineChart>
      <c:catAx>
        <c:axId val="11150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509888"/>
        <c:crosses val="autoZero"/>
        <c:auto val="1"/>
        <c:lblAlgn val="ctr"/>
        <c:lblOffset val="100"/>
      </c:catAx>
      <c:valAx>
        <c:axId val="1115098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Motor Vehicle</a:t>
                </a:r>
              </a:p>
            </c:rich>
          </c:tx>
        </c:title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11150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445307747127638"/>
          <c:y val="0.34125234345706784"/>
          <c:w val="0.60827101910274461"/>
          <c:h val="0.18193523681880203"/>
        </c:manualLayout>
      </c:layout>
      <c:overlay val="1"/>
    </c:legend>
    <c:plotVisOnly val="1"/>
    <c:dispBlanksAs val="gap"/>
  </c:chart>
  <c:spPr>
    <a:ln>
      <a:noFill/>
    </a:ln>
  </c:spPr>
  <c:txPr>
    <a:bodyPr/>
    <a:lstStyle/>
    <a:p>
      <a:pPr>
        <a:defRPr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21527834452657757"/>
          <c:y val="7.7424547283702211E-2"/>
          <c:w val="0.73575455917724997"/>
          <c:h val="0.74249063937430382"/>
        </c:manualLayout>
      </c:layout>
      <c:lineChart>
        <c:grouping val="standard"/>
        <c:ser>
          <c:idx val="0"/>
          <c:order val="0"/>
          <c:tx>
            <c:strRef>
              <c:f>机动车类型!$C$1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"/>
              <c:dLblPos val="l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dLblPos val="l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机动车类型!$C$2:$C$11</c:f>
              <c:numCache>
                <c:formatCode>_ * #,##0.00_ ;_ * \-#,##0.00_ ;_ * "-"??_ ;_ @_ </c:formatCode>
                <c:ptCount val="10"/>
                <c:pt idx="0">
                  <c:v>22571391</c:v>
                </c:pt>
                <c:pt idx="1">
                  <c:v>26613051</c:v>
                </c:pt>
                <c:pt idx="2">
                  <c:v>31623914</c:v>
                </c:pt>
                <c:pt idx="3">
                  <c:v>35883593</c:v>
                </c:pt>
                <c:pt idx="4">
                  <c:v>43286938</c:v>
                </c:pt>
                <c:pt idx="5">
                  <c:v>49847807</c:v>
                </c:pt>
                <c:pt idx="6">
                  <c:v>56967765</c:v>
                </c:pt>
                <c:pt idx="7">
                  <c:v>64672053</c:v>
                </c:pt>
                <c:pt idx="8">
                  <c:v>76193055</c:v>
                </c:pt>
                <c:pt idx="9">
                  <c:v>90859439</c:v>
                </c:pt>
              </c:numCache>
            </c:numRef>
          </c:val>
        </c:ser>
        <c:ser>
          <c:idx val="1"/>
          <c:order val="1"/>
          <c:tx>
            <c:strRef>
              <c:f>机动车类型!$D$1</c:f>
              <c:strCache>
                <c:ptCount val="1"/>
                <c:pt idx="0">
                  <c:v>Passenger cars (EU category M)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9"/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机动车类型!$D$2:$D$11</c:f>
              <c:numCache>
                <c:formatCode>_ * #,##0.00_ ;_ * \-#,##0.00_ ;_ * "-"??_ ;_ @_ </c:formatCode>
                <c:ptCount val="10"/>
                <c:pt idx="0">
                  <c:v>10186314</c:v>
                </c:pt>
                <c:pt idx="1">
                  <c:v>12439175</c:v>
                </c:pt>
                <c:pt idx="2">
                  <c:v>15043305</c:v>
                </c:pt>
                <c:pt idx="3">
                  <c:v>17497258</c:v>
                </c:pt>
                <c:pt idx="4">
                  <c:v>21341370</c:v>
                </c:pt>
                <c:pt idx="5">
                  <c:v>26117415</c:v>
                </c:pt>
                <c:pt idx="6">
                  <c:v>31827355</c:v>
                </c:pt>
                <c:pt idx="7">
                  <c:v>38502646</c:v>
                </c:pt>
                <c:pt idx="8">
                  <c:v>48408063</c:v>
                </c:pt>
                <c:pt idx="9">
                  <c:v>61194447</c:v>
                </c:pt>
              </c:numCache>
            </c:numRef>
          </c:val>
        </c:ser>
        <c:ser>
          <c:idx val="2"/>
          <c:order val="2"/>
          <c:tx>
            <c:strRef>
              <c:f>机动车类型!$E$1</c:f>
              <c:strCache>
                <c:ptCount val="1"/>
                <c:pt idx="0">
                  <c:v>Passenger cars (≤9 seats)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olid"/>
            </a:ln>
          </c:spPr>
          <c:marker>
            <c:symbol val="triangl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"/>
              <c:dLblPos val="b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机动车类型!$A$2:$A$11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机动车类型!$E$2:$E$11</c:f>
              <c:numCache>
                <c:formatCode>_ * #,##0.00_ ;_ * \-#,##0.00_ ;_ * "-"??_ ;_ @_ </c:formatCode>
                <c:ptCount val="10"/>
                <c:pt idx="1">
                  <c:v>6206253</c:v>
                </c:pt>
                <c:pt idx="2">
                  <c:v>7713401</c:v>
                </c:pt>
                <c:pt idx="3">
                  <c:v>9200482</c:v>
                </c:pt>
                <c:pt idx="4">
                  <c:v>12151634</c:v>
                </c:pt>
                <c:pt idx="5">
                  <c:v>15452060</c:v>
                </c:pt>
                <c:pt idx="6">
                  <c:v>19577977</c:v>
                </c:pt>
                <c:pt idx="7">
                  <c:v>24382320</c:v>
                </c:pt>
                <c:pt idx="8">
                  <c:v>31368908</c:v>
                </c:pt>
                <c:pt idx="9">
                  <c:v>40290637</c:v>
                </c:pt>
              </c:numCache>
            </c:numRef>
          </c:val>
        </c:ser>
        <c:marker val="1"/>
        <c:axId val="98409088"/>
        <c:axId val="98431744"/>
      </c:lineChart>
      <c:catAx>
        <c:axId val="9840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crossAx val="98431744"/>
        <c:crosses val="autoZero"/>
        <c:auto val="1"/>
        <c:lblAlgn val="ctr"/>
        <c:lblOffset val="100"/>
      </c:catAx>
      <c:valAx>
        <c:axId val="984317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Motor Vehicle (in millions)</a:t>
                </a:r>
              </a:p>
            </c:rich>
          </c:tx>
        </c:title>
        <c:numFmt formatCode="_ * #,##0.00_ ;_ * \-#,##0.00_ ;_ * &quot;-&quot;??_ ;_ @_ " sourceLinked="1"/>
        <c:tickLblPos val="nextTo"/>
        <c:crossAx val="98409088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24513558166420016"/>
          <c:y val="0.11030635255100156"/>
          <c:w val="0.49208140362060931"/>
          <c:h val="0.18478915487676731"/>
        </c:manualLayout>
      </c:layout>
      <c:overlay val="1"/>
    </c:legend>
    <c:plotVisOnly val="1"/>
    <c:dispBlanksAs val="gap"/>
  </c:chart>
  <c:spPr>
    <a:ln>
      <a:noFill/>
    </a:ln>
  </c:spPr>
  <c:txPr>
    <a:bodyPr/>
    <a:lstStyle/>
    <a:p>
      <a:pPr>
        <a:defRPr sz="1600" b="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279586</xdr:colOff>
      <xdr:row>1</xdr:row>
      <xdr:rowOff>114019</xdr:rowOff>
    </xdr:from>
    <xdr:to>
      <xdr:col>21</xdr:col>
      <xdr:colOff>534675</xdr:colOff>
      <xdr:row>12</xdr:row>
      <xdr:rowOff>65048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204506</xdr:colOff>
      <xdr:row>17</xdr:row>
      <xdr:rowOff>78721</xdr:rowOff>
    </xdr:from>
    <xdr:to>
      <xdr:col>21</xdr:col>
      <xdr:colOff>459595</xdr:colOff>
      <xdr:row>27</xdr:row>
      <xdr:rowOff>161839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34</xdr:row>
      <xdr:rowOff>119060</xdr:rowOff>
    </xdr:from>
    <xdr:to>
      <xdr:col>21</xdr:col>
      <xdr:colOff>340814</xdr:colOff>
      <xdr:row>45</xdr:row>
      <xdr:rowOff>70089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145676</xdr:colOff>
      <xdr:row>63</xdr:row>
      <xdr:rowOff>89648</xdr:rowOff>
    </xdr:from>
    <xdr:to>
      <xdr:col>21</xdr:col>
      <xdr:colOff>400765</xdr:colOff>
      <xdr:row>74</xdr:row>
      <xdr:rowOff>112678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16</xdr:row>
      <xdr:rowOff>166008</xdr:rowOff>
    </xdr:from>
    <xdr:to>
      <xdr:col>4</xdr:col>
      <xdr:colOff>855123</xdr:colOff>
      <xdr:row>33</xdr:row>
      <xdr:rowOff>61233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61911</xdr:colOff>
      <xdr:row>15</xdr:row>
      <xdr:rowOff>155122</xdr:rowOff>
    </xdr:from>
    <xdr:to>
      <xdr:col>11</xdr:col>
      <xdr:colOff>324036</xdr:colOff>
      <xdr:row>32</xdr:row>
      <xdr:rowOff>50346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47625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1243013</xdr:colOff>
      <xdr:row>58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tabSelected="1" topLeftCell="I7" zoomScale="85" zoomScaleNormal="85" workbookViewId="0">
      <selection activeCell="V27" sqref="V27"/>
    </sheetView>
  </sheetViews>
  <sheetFormatPr defaultRowHeight="13.5"/>
  <sheetData>
    <row r="1" spans="1:14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</row>
    <row r="2" spans="1:14">
      <c r="A2" t="s">
        <v>1</v>
      </c>
      <c r="B2">
        <v>105930</v>
      </c>
      <c r="C2">
        <v>109381</v>
      </c>
      <c r="D2">
        <v>104372</v>
      </c>
      <c r="E2">
        <v>107077</v>
      </c>
      <c r="F2">
        <v>98738</v>
      </c>
      <c r="G2">
        <v>89455</v>
      </c>
      <c r="H2">
        <v>81649</v>
      </c>
      <c r="I2">
        <v>73484</v>
      </c>
      <c r="J2">
        <v>67759</v>
      </c>
      <c r="K2">
        <v>65225</v>
      </c>
      <c r="L2">
        <v>62387</v>
      </c>
      <c r="M2">
        <v>59997</v>
      </c>
      <c r="N2">
        <v>58539</v>
      </c>
    </row>
    <row r="3" spans="1:14">
      <c r="A3" t="s">
        <v>2</v>
      </c>
      <c r="B3">
        <v>42196</v>
      </c>
      <c r="C3">
        <v>43005</v>
      </c>
      <c r="D3">
        <v>42884</v>
      </c>
      <c r="E3">
        <v>42836</v>
      </c>
      <c r="F3">
        <v>43510</v>
      </c>
      <c r="G3">
        <v>42708</v>
      </c>
      <c r="H3">
        <v>41259</v>
      </c>
      <c r="I3">
        <v>37423</v>
      </c>
      <c r="J3">
        <v>33883</v>
      </c>
      <c r="K3">
        <v>32999</v>
      </c>
      <c r="L3">
        <v>32479</v>
      </c>
      <c r="M3">
        <v>33561</v>
      </c>
    </row>
    <row r="4" spans="1:14">
      <c r="A4" t="s">
        <v>3</v>
      </c>
      <c r="B4">
        <v>3598</v>
      </c>
      <c r="C4">
        <v>3581</v>
      </c>
      <c r="D4">
        <v>3658</v>
      </c>
      <c r="E4">
        <v>3368</v>
      </c>
      <c r="F4">
        <v>3336</v>
      </c>
      <c r="G4">
        <v>3298</v>
      </c>
      <c r="H4">
        <v>3059</v>
      </c>
      <c r="I4">
        <v>2645</v>
      </c>
      <c r="J4">
        <v>2337</v>
      </c>
      <c r="K4">
        <v>1905</v>
      </c>
      <c r="L4">
        <v>1960</v>
      </c>
      <c r="M4">
        <v>1802</v>
      </c>
    </row>
    <row r="5" spans="1:14">
      <c r="A5" t="s">
        <v>4</v>
      </c>
      <c r="B5">
        <v>7096</v>
      </c>
      <c r="C5">
        <v>6980</v>
      </c>
      <c r="D5">
        <v>6563</v>
      </c>
      <c r="E5">
        <v>6122</v>
      </c>
      <c r="F5">
        <v>5818</v>
      </c>
      <c r="G5">
        <v>5669</v>
      </c>
      <c r="H5">
        <v>5131</v>
      </c>
      <c r="I5">
        <v>4725</v>
      </c>
      <c r="J5">
        <v>4237</v>
      </c>
      <c r="K5">
        <v>4114</v>
      </c>
      <c r="L5">
        <v>3860</v>
      </c>
      <c r="M5">
        <v>3653</v>
      </c>
    </row>
    <row r="6" spans="1:14">
      <c r="A6" t="s">
        <v>5</v>
      </c>
      <c r="B6">
        <v>8162</v>
      </c>
      <c r="C6">
        <v>7655</v>
      </c>
      <c r="D6">
        <v>6058</v>
      </c>
      <c r="E6">
        <v>5530</v>
      </c>
      <c r="F6">
        <v>5318</v>
      </c>
      <c r="G6">
        <v>4709</v>
      </c>
      <c r="H6">
        <v>4620</v>
      </c>
      <c r="I6">
        <v>4275</v>
      </c>
      <c r="J6">
        <v>4273</v>
      </c>
      <c r="K6">
        <v>3992</v>
      </c>
      <c r="L6">
        <v>3963</v>
      </c>
      <c r="M6">
        <v>3653</v>
      </c>
    </row>
    <row r="7" spans="1:14">
      <c r="A7" t="s">
        <v>6</v>
      </c>
      <c r="B7">
        <v>6977</v>
      </c>
      <c r="C7">
        <v>6842</v>
      </c>
      <c r="D7">
        <v>6613</v>
      </c>
      <c r="E7">
        <v>5842</v>
      </c>
      <c r="F7">
        <v>5361</v>
      </c>
      <c r="G7">
        <v>5091</v>
      </c>
      <c r="H7">
        <v>4949</v>
      </c>
      <c r="I7">
        <v>4477</v>
      </c>
      <c r="J7">
        <v>4152</v>
      </c>
      <c r="K7">
        <v>3648</v>
      </c>
      <c r="L7">
        <v>4009</v>
      </c>
      <c r="M7">
        <v>3600</v>
      </c>
    </row>
    <row r="9" spans="1:14">
      <c r="A9" t="s">
        <v>7</v>
      </c>
      <c r="B9">
        <v>2001</v>
      </c>
      <c r="C9">
        <v>2002</v>
      </c>
      <c r="D9">
        <v>2003</v>
      </c>
      <c r="E9">
        <v>2004</v>
      </c>
      <c r="F9">
        <v>2005</v>
      </c>
      <c r="G9">
        <v>2006</v>
      </c>
      <c r="H9">
        <v>2007</v>
      </c>
      <c r="I9">
        <v>2008</v>
      </c>
      <c r="J9">
        <v>2009</v>
      </c>
      <c r="K9">
        <v>2010</v>
      </c>
      <c r="L9">
        <v>2011</v>
      </c>
      <c r="M9">
        <v>2012</v>
      </c>
      <c r="N9">
        <v>2013</v>
      </c>
    </row>
    <row r="10" spans="1:14">
      <c r="A10" t="s">
        <v>1</v>
      </c>
      <c r="B10">
        <v>546485</v>
      </c>
      <c r="C10">
        <v>562074</v>
      </c>
      <c r="D10">
        <v>494174</v>
      </c>
      <c r="E10">
        <v>480864</v>
      </c>
      <c r="F10">
        <v>469911</v>
      </c>
      <c r="G10">
        <v>431139</v>
      </c>
      <c r="H10">
        <v>380442</v>
      </c>
      <c r="I10">
        <v>304919</v>
      </c>
      <c r="J10">
        <v>275125</v>
      </c>
      <c r="K10">
        <v>254075</v>
      </c>
      <c r="L10">
        <v>237421</v>
      </c>
      <c r="M10">
        <v>224327</v>
      </c>
      <c r="N10">
        <v>213724</v>
      </c>
    </row>
    <row r="11" spans="1:14">
      <c r="A11" t="s">
        <v>2</v>
      </c>
      <c r="B11">
        <v>3032672</v>
      </c>
      <c r="C11">
        <v>2925758</v>
      </c>
      <c r="D11">
        <v>2888601</v>
      </c>
      <c r="E11">
        <v>2788378</v>
      </c>
      <c r="F11">
        <v>2698976</v>
      </c>
      <c r="G11">
        <v>2574664</v>
      </c>
      <c r="H11">
        <v>2490533</v>
      </c>
      <c r="I11">
        <v>2345737</v>
      </c>
      <c r="J11">
        <v>2217275</v>
      </c>
      <c r="K11">
        <v>2239074</v>
      </c>
      <c r="L11">
        <v>2216962</v>
      </c>
      <c r="M11">
        <v>2362175</v>
      </c>
    </row>
    <row r="12" spans="1:14">
      <c r="A12" t="s">
        <v>3</v>
      </c>
      <c r="B12">
        <v>317306</v>
      </c>
      <c r="C12">
        <v>305958</v>
      </c>
      <c r="D12">
        <v>297274</v>
      </c>
      <c r="E12">
        <v>286979</v>
      </c>
      <c r="F12">
        <v>275840</v>
      </c>
      <c r="G12">
        <v>264288</v>
      </c>
      <c r="H12">
        <v>254160</v>
      </c>
      <c r="I12">
        <v>237811</v>
      </c>
      <c r="J12">
        <v>229576</v>
      </c>
      <c r="K12">
        <v>215700</v>
      </c>
      <c r="L12">
        <v>210741</v>
      </c>
      <c r="M12">
        <v>202931</v>
      </c>
    </row>
    <row r="13" spans="1:14">
      <c r="A13" t="s">
        <v>9</v>
      </c>
      <c r="B13">
        <v>373286</v>
      </c>
      <c r="C13">
        <v>378491</v>
      </c>
      <c r="D13">
        <v>356475</v>
      </c>
      <c r="E13">
        <v>343177</v>
      </c>
      <c r="F13">
        <v>334855</v>
      </c>
      <c r="G13">
        <v>332947</v>
      </c>
      <c r="H13">
        <v>325847</v>
      </c>
      <c r="I13">
        <v>310745</v>
      </c>
      <c r="J13">
        <v>307258</v>
      </c>
      <c r="K13">
        <v>304720</v>
      </c>
      <c r="L13">
        <v>292019</v>
      </c>
      <c r="M13">
        <v>264716</v>
      </c>
    </row>
    <row r="14" spans="1:14">
      <c r="A14" t="s">
        <v>5</v>
      </c>
      <c r="B14">
        <v>153505</v>
      </c>
      <c r="C14">
        <v>137426</v>
      </c>
      <c r="D14">
        <v>115602</v>
      </c>
      <c r="E14">
        <v>108429</v>
      </c>
      <c r="F14">
        <v>108076</v>
      </c>
      <c r="G14">
        <v>102125</v>
      </c>
      <c r="H14">
        <v>103201</v>
      </c>
      <c r="I14">
        <v>93798</v>
      </c>
      <c r="J14">
        <v>90934</v>
      </c>
      <c r="K14">
        <v>84461</v>
      </c>
      <c r="L14">
        <v>81251</v>
      </c>
      <c r="M14">
        <v>75892</v>
      </c>
    </row>
    <row r="15" spans="1:14">
      <c r="A15" t="s">
        <v>6</v>
      </c>
      <c r="B15">
        <v>494775</v>
      </c>
      <c r="C15">
        <v>476413</v>
      </c>
      <c r="D15">
        <v>462170</v>
      </c>
      <c r="E15">
        <v>440126</v>
      </c>
      <c r="F15">
        <v>433443</v>
      </c>
      <c r="G15">
        <v>422337</v>
      </c>
      <c r="H15">
        <v>431419</v>
      </c>
      <c r="I15">
        <v>409047</v>
      </c>
      <c r="J15">
        <v>397671</v>
      </c>
      <c r="K15">
        <v>371170</v>
      </c>
      <c r="L15">
        <v>392365</v>
      </c>
      <c r="M15">
        <v>384294</v>
      </c>
    </row>
    <row r="17" spans="1:14">
      <c r="A17" t="s">
        <v>8</v>
      </c>
      <c r="B17">
        <v>2001</v>
      </c>
      <c r="C17">
        <v>2002</v>
      </c>
      <c r="D17">
        <v>2003</v>
      </c>
      <c r="E17">
        <v>2004</v>
      </c>
      <c r="F17">
        <v>2005</v>
      </c>
      <c r="G17">
        <v>2006</v>
      </c>
      <c r="H17">
        <v>2007</v>
      </c>
      <c r="I17">
        <v>2008</v>
      </c>
      <c r="J17">
        <v>2009</v>
      </c>
      <c r="K17">
        <v>2010</v>
      </c>
      <c r="L17">
        <v>2011</v>
      </c>
      <c r="M17">
        <v>2012</v>
      </c>
      <c r="N17">
        <v>2013</v>
      </c>
    </row>
    <row r="18" spans="1:14">
      <c r="A18" t="s">
        <v>1</v>
      </c>
      <c r="B18">
        <v>754919</v>
      </c>
      <c r="C18">
        <v>773137</v>
      </c>
      <c r="D18">
        <v>667507</v>
      </c>
      <c r="E18">
        <v>517889</v>
      </c>
      <c r="F18">
        <v>450254</v>
      </c>
      <c r="G18">
        <v>378781</v>
      </c>
      <c r="H18">
        <v>327209</v>
      </c>
      <c r="I18">
        <v>265204</v>
      </c>
      <c r="J18">
        <v>238351</v>
      </c>
      <c r="K18">
        <v>219521</v>
      </c>
      <c r="L18">
        <v>210812</v>
      </c>
      <c r="M18">
        <v>204196</v>
      </c>
      <c r="N18">
        <v>198394</v>
      </c>
    </row>
    <row r="19" spans="1:14">
      <c r="A19" t="s">
        <v>2</v>
      </c>
      <c r="B19">
        <v>6322963</v>
      </c>
      <c r="C19">
        <v>6315708</v>
      </c>
      <c r="D19">
        <v>6327955</v>
      </c>
      <c r="E19">
        <v>6181027</v>
      </c>
      <c r="F19">
        <v>6159350</v>
      </c>
      <c r="G19">
        <v>5973213</v>
      </c>
      <c r="H19">
        <v>6024008</v>
      </c>
      <c r="I19">
        <v>5810846</v>
      </c>
      <c r="J19">
        <v>5505180</v>
      </c>
      <c r="K19">
        <v>5419445</v>
      </c>
      <c r="L19">
        <v>5337829</v>
      </c>
      <c r="M19">
        <v>5614839</v>
      </c>
    </row>
    <row r="20" spans="1:14">
      <c r="A20" t="s">
        <v>3</v>
      </c>
      <c r="B20">
        <v>236461</v>
      </c>
      <c r="C20">
        <v>234247</v>
      </c>
      <c r="D20">
        <v>220079</v>
      </c>
      <c r="E20">
        <v>213043</v>
      </c>
      <c r="F20">
        <v>203712</v>
      </c>
      <c r="G20">
        <v>194789</v>
      </c>
      <c r="H20">
        <v>188105</v>
      </c>
      <c r="I20">
        <v>176814</v>
      </c>
      <c r="J20">
        <v>169805</v>
      </c>
      <c r="K20">
        <v>160080</v>
      </c>
      <c r="L20">
        <v>157068</v>
      </c>
      <c r="M20">
        <v>151346</v>
      </c>
    </row>
    <row r="21" spans="1:14">
      <c r="A21" t="s">
        <v>4</v>
      </c>
      <c r="B21">
        <v>263100</v>
      </c>
      <c r="C21">
        <v>265402</v>
      </c>
      <c r="D21">
        <v>252271</v>
      </c>
      <c r="E21">
        <v>243487</v>
      </c>
      <c r="F21">
        <v>240010</v>
      </c>
      <c r="G21">
        <v>238121</v>
      </c>
      <c r="H21">
        <v>230868</v>
      </c>
      <c r="I21">
        <v>218963</v>
      </c>
      <c r="J21">
        <v>215404</v>
      </c>
      <c r="K21">
        <v>213997</v>
      </c>
      <c r="L21">
        <v>205638</v>
      </c>
      <c r="M21">
        <v>186726</v>
      </c>
    </row>
    <row r="22" spans="1:14">
      <c r="A22" t="s">
        <v>5</v>
      </c>
      <c r="B22">
        <v>116745</v>
      </c>
      <c r="C22">
        <v>105470</v>
      </c>
      <c r="D22">
        <v>90220</v>
      </c>
      <c r="E22">
        <v>85390</v>
      </c>
      <c r="F22">
        <v>84525</v>
      </c>
      <c r="G22">
        <v>80309</v>
      </c>
      <c r="H22">
        <v>81272</v>
      </c>
      <c r="I22">
        <v>74487</v>
      </c>
      <c r="J22">
        <v>72315</v>
      </c>
      <c r="K22">
        <v>67288</v>
      </c>
      <c r="L22">
        <v>65024</v>
      </c>
      <c r="M22">
        <v>60437</v>
      </c>
    </row>
    <row r="23" spans="1:14">
      <c r="A23" t="s">
        <v>6</v>
      </c>
      <c r="B23">
        <v>375345</v>
      </c>
      <c r="C23">
        <v>362054</v>
      </c>
      <c r="D23">
        <v>354534</v>
      </c>
      <c r="E23">
        <v>339308</v>
      </c>
      <c r="F23">
        <v>336618</v>
      </c>
      <c r="G23">
        <v>327984</v>
      </c>
      <c r="H23">
        <v>335845</v>
      </c>
      <c r="I23">
        <v>320614</v>
      </c>
      <c r="J23">
        <v>310667</v>
      </c>
      <c r="K23">
        <v>288297</v>
      </c>
      <c r="L23">
        <v>306266</v>
      </c>
      <c r="M23">
        <v>299637</v>
      </c>
    </row>
    <row r="25" spans="1:14">
      <c r="A25" t="s">
        <v>10</v>
      </c>
      <c r="B25">
        <v>2001</v>
      </c>
      <c r="C25">
        <v>2002</v>
      </c>
      <c r="D25">
        <v>2003</v>
      </c>
      <c r="E25">
        <v>2004</v>
      </c>
      <c r="F25">
        <v>2005</v>
      </c>
      <c r="G25">
        <v>2006</v>
      </c>
      <c r="H25">
        <v>2007</v>
      </c>
      <c r="I25">
        <v>2008</v>
      </c>
      <c r="J25">
        <v>2009</v>
      </c>
      <c r="K25">
        <v>2010</v>
      </c>
      <c r="L25">
        <v>2011</v>
      </c>
      <c r="M25">
        <v>2012</v>
      </c>
      <c r="N25">
        <v>2013</v>
      </c>
    </row>
    <row r="26" spans="1:14">
      <c r="A26" t="s">
        <v>1</v>
      </c>
      <c r="B26">
        <f t="shared" ref="B26:N26" si="0">(B2+B10)/B18</f>
        <v>0.8642185453008866</v>
      </c>
      <c r="C26">
        <f t="shared" si="0"/>
        <v>0.86848126528674741</v>
      </c>
      <c r="D26">
        <f t="shared" si="0"/>
        <v>0.89668872386357001</v>
      </c>
      <c r="E26">
        <f t="shared" si="0"/>
        <v>1.1352645064869114</v>
      </c>
      <c r="F26">
        <f t="shared" si="0"/>
        <v>1.2629515784423904</v>
      </c>
      <c r="G26">
        <f t="shared" si="0"/>
        <v>1.3743931189790406</v>
      </c>
      <c r="H26">
        <f t="shared" si="0"/>
        <v>1.4122197127829614</v>
      </c>
      <c r="I26">
        <f t="shared" si="0"/>
        <v>1.4268374534320749</v>
      </c>
      <c r="J26">
        <f t="shared" si="0"/>
        <v>1.4385674908013812</v>
      </c>
      <c r="K26">
        <f t="shared" si="0"/>
        <v>1.4545305460525417</v>
      </c>
      <c r="L26">
        <f t="shared" si="0"/>
        <v>1.422158131415669</v>
      </c>
      <c r="M26">
        <f t="shared" si="0"/>
        <v>1.3924072949519088</v>
      </c>
      <c r="N26">
        <f t="shared" si="0"/>
        <v>1.3723348488361544</v>
      </c>
    </row>
    <row r="27" spans="1:14">
      <c r="A27" t="s">
        <v>2</v>
      </c>
      <c r="B27">
        <f t="shared" ref="B27:M27" si="1">(B3+B11)/B19</f>
        <v>0.48630175441482104</v>
      </c>
      <c r="C27">
        <f t="shared" si="1"/>
        <v>0.47006020544331689</v>
      </c>
      <c r="D27">
        <f t="shared" si="1"/>
        <v>0.46325945743925168</v>
      </c>
      <c r="E27">
        <f t="shared" si="1"/>
        <v>0.45804912355179811</v>
      </c>
      <c r="F27">
        <f t="shared" si="1"/>
        <v>0.44525574938914009</v>
      </c>
      <c r="G27">
        <f t="shared" si="1"/>
        <v>0.43818494334623592</v>
      </c>
      <c r="H27">
        <f t="shared" si="1"/>
        <v>0.42028363840154265</v>
      </c>
      <c r="I27">
        <f t="shared" si="1"/>
        <v>0.41012272567540081</v>
      </c>
      <c r="J27">
        <f t="shared" si="1"/>
        <v>0.40891632971129011</v>
      </c>
      <c r="K27">
        <f t="shared" si="1"/>
        <v>0.41924459054386565</v>
      </c>
      <c r="L27">
        <f t="shared" si="1"/>
        <v>0.42141496102628989</v>
      </c>
      <c r="M27">
        <f t="shared" si="1"/>
        <v>0.42667937584675181</v>
      </c>
    </row>
    <row r="28" spans="1:14">
      <c r="A28" t="s">
        <v>3</v>
      </c>
      <c r="B28">
        <f t="shared" ref="B28:M28" si="2">(B4+B12)/B20</f>
        <v>1.357111743585623</v>
      </c>
      <c r="C28">
        <f t="shared" si="2"/>
        <v>1.3214214056103173</v>
      </c>
      <c r="D28">
        <f t="shared" si="2"/>
        <v>1.3673817129303569</v>
      </c>
      <c r="E28">
        <f t="shared" si="2"/>
        <v>1.3628563247795047</v>
      </c>
      <c r="F28">
        <f t="shared" si="2"/>
        <v>1.3704445491674522</v>
      </c>
      <c r="G28">
        <f t="shared" si="2"/>
        <v>1.3737223354501538</v>
      </c>
      <c r="H28">
        <f t="shared" si="2"/>
        <v>1.3674224502272667</v>
      </c>
      <c r="I28">
        <f t="shared" si="2"/>
        <v>1.3599375615053106</v>
      </c>
      <c r="J28">
        <f t="shared" si="2"/>
        <v>1.3657607255381172</v>
      </c>
      <c r="K28">
        <f t="shared" si="2"/>
        <v>1.3593515742128937</v>
      </c>
      <c r="L28">
        <f t="shared" si="2"/>
        <v>1.3541969083454299</v>
      </c>
      <c r="M28">
        <f t="shared" si="2"/>
        <v>1.3527480078759928</v>
      </c>
    </row>
    <row r="29" spans="1:14">
      <c r="A29" t="s">
        <v>4</v>
      </c>
      <c r="B29">
        <f t="shared" ref="B29:M29" si="3">(B5+B13)/B21</f>
        <v>1.4457696693272519</v>
      </c>
      <c r="C29">
        <f t="shared" si="3"/>
        <v>1.4524042772850243</v>
      </c>
      <c r="D29">
        <f t="shared" si="3"/>
        <v>1.4390794027058202</v>
      </c>
      <c r="E29">
        <f t="shared" si="3"/>
        <v>1.434569402062533</v>
      </c>
      <c r="F29">
        <f t="shared" si="3"/>
        <v>1.4194116911795343</v>
      </c>
      <c r="G29">
        <f t="shared" si="3"/>
        <v>1.4220333359930455</v>
      </c>
      <c r="H29">
        <f t="shared" si="3"/>
        <v>1.4336244087530536</v>
      </c>
      <c r="I29">
        <f t="shared" si="3"/>
        <v>1.4407456967615533</v>
      </c>
      <c r="J29">
        <f t="shared" si="3"/>
        <v>1.4460966370169541</v>
      </c>
      <c r="K29">
        <f t="shared" si="3"/>
        <v>1.4431697640621131</v>
      </c>
      <c r="L29">
        <f t="shared" si="3"/>
        <v>1.4388342621499917</v>
      </c>
      <c r="M29">
        <f t="shared" si="3"/>
        <v>1.4372342362606172</v>
      </c>
    </row>
    <row r="30" spans="1:14">
      <c r="A30" t="s">
        <v>5</v>
      </c>
      <c r="B30">
        <f t="shared" ref="B30:M30" si="4">(B6+B14)/B22</f>
        <v>1.3847873570602596</v>
      </c>
      <c r="C30">
        <f t="shared" si="4"/>
        <v>1.3755665118043046</v>
      </c>
      <c r="D30">
        <f t="shared" si="4"/>
        <v>1.3484814896918644</v>
      </c>
      <c r="E30">
        <f t="shared" si="4"/>
        <v>1.3345707928328845</v>
      </c>
      <c r="F30">
        <f t="shared" si="4"/>
        <v>1.3415439219165928</v>
      </c>
      <c r="G30">
        <f t="shared" si="4"/>
        <v>1.3302867673610679</v>
      </c>
      <c r="H30">
        <f t="shared" si="4"/>
        <v>1.3266684713062309</v>
      </c>
      <c r="I30">
        <f t="shared" si="4"/>
        <v>1.3166458576664384</v>
      </c>
      <c r="J30">
        <f t="shared" si="4"/>
        <v>1.3165594966466154</v>
      </c>
      <c r="K30">
        <f t="shared" si="4"/>
        <v>1.3145434549994055</v>
      </c>
      <c r="L30">
        <f t="shared" si="4"/>
        <v>1.3105007381889764</v>
      </c>
      <c r="M30">
        <f t="shared" si="4"/>
        <v>1.3161639393087017</v>
      </c>
    </row>
    <row r="31" spans="1:14">
      <c r="A31" t="s">
        <v>6</v>
      </c>
      <c r="B31">
        <f t="shared" ref="B31:M31" si="5">(B7+B15)/B23</f>
        <v>1.3367754998734498</v>
      </c>
      <c r="C31">
        <f t="shared" si="5"/>
        <v>1.334759455771791</v>
      </c>
      <c r="D31">
        <f t="shared" si="5"/>
        <v>1.3222511804227521</v>
      </c>
      <c r="E31">
        <f t="shared" si="5"/>
        <v>1.3143456682424228</v>
      </c>
      <c r="F31">
        <f t="shared" si="5"/>
        <v>1.3035666541896156</v>
      </c>
      <c r="G31">
        <f t="shared" si="5"/>
        <v>1.303197716961803</v>
      </c>
      <c r="H31">
        <f t="shared" si="5"/>
        <v>1.2993136714853579</v>
      </c>
      <c r="I31">
        <f t="shared" si="5"/>
        <v>1.2897877198126095</v>
      </c>
      <c r="J31">
        <f t="shared" si="5"/>
        <v>1.2934202860297359</v>
      </c>
      <c r="K31">
        <f t="shared" si="5"/>
        <v>1.300110649781302</v>
      </c>
      <c r="L31">
        <f t="shared" si="5"/>
        <v>1.2942148328577119</v>
      </c>
      <c r="M31">
        <f t="shared" si="5"/>
        <v>1.294546401145386</v>
      </c>
    </row>
    <row r="33" spans="1:14">
      <c r="A33" t="s">
        <v>11</v>
      </c>
      <c r="B33">
        <v>2001</v>
      </c>
      <c r="C33">
        <v>2002</v>
      </c>
      <c r="D33">
        <v>2003</v>
      </c>
      <c r="E33">
        <v>2004</v>
      </c>
      <c r="F33">
        <v>2005</v>
      </c>
      <c r="G33">
        <v>2006</v>
      </c>
      <c r="H33">
        <v>2007</v>
      </c>
      <c r="I33">
        <v>2008</v>
      </c>
      <c r="J33">
        <v>2009</v>
      </c>
      <c r="K33">
        <v>2010</v>
      </c>
      <c r="L33">
        <v>2011</v>
      </c>
      <c r="M33">
        <v>2012</v>
      </c>
      <c r="N33">
        <v>2013</v>
      </c>
    </row>
    <row r="34" spans="1:14">
      <c r="A34" t="s">
        <v>1</v>
      </c>
      <c r="B34">
        <f t="shared" ref="B34:N34" si="6">B2/(B2+B10)</f>
        <v>0.16236597870987024</v>
      </c>
      <c r="C34">
        <f t="shared" si="6"/>
        <v>0.16290146026167054</v>
      </c>
      <c r="D34">
        <f t="shared" si="6"/>
        <v>0.17437590427469235</v>
      </c>
      <c r="E34">
        <f t="shared" si="6"/>
        <v>0.1821220156444269</v>
      </c>
      <c r="F34">
        <f t="shared" si="6"/>
        <v>0.17363610944536964</v>
      </c>
      <c r="G34">
        <f t="shared" si="6"/>
        <v>0.17183256049820014</v>
      </c>
      <c r="H34">
        <f t="shared" si="6"/>
        <v>0.17669463374097311</v>
      </c>
      <c r="I34">
        <f t="shared" si="6"/>
        <v>0.19419507773458455</v>
      </c>
      <c r="J34">
        <f t="shared" si="6"/>
        <v>0.19761493682994832</v>
      </c>
      <c r="K34">
        <f t="shared" si="6"/>
        <v>0.20427497651111806</v>
      </c>
      <c r="L34">
        <f t="shared" si="6"/>
        <v>0.20808984416693349</v>
      </c>
      <c r="M34">
        <f t="shared" si="6"/>
        <v>0.21101630534179316</v>
      </c>
      <c r="N34">
        <f t="shared" si="6"/>
        <v>0.21500901701663466</v>
      </c>
    </row>
    <row r="35" spans="1:14">
      <c r="A35" t="s">
        <v>2</v>
      </c>
      <c r="B35">
        <f t="shared" ref="B35:M35" si="7">B3/(B3+B11)</f>
        <v>1.3722865501868698E-2</v>
      </c>
      <c r="C35">
        <f t="shared" si="7"/>
        <v>1.4485831304149236E-2</v>
      </c>
      <c r="D35">
        <f t="shared" si="7"/>
        <v>1.4628763237744693E-2</v>
      </c>
      <c r="E35">
        <f t="shared" si="7"/>
        <v>1.512990540453671E-2</v>
      </c>
      <c r="F35">
        <f t="shared" si="7"/>
        <v>1.5865167588822695E-2</v>
      </c>
      <c r="G35">
        <f t="shared" si="7"/>
        <v>1.6317130312389679E-2</v>
      </c>
      <c r="H35">
        <f t="shared" si="7"/>
        <v>1.6296362418397721E-2</v>
      </c>
      <c r="I35">
        <f t="shared" si="7"/>
        <v>1.5703100085600632E-2</v>
      </c>
      <c r="J35">
        <f t="shared" si="7"/>
        <v>1.5051364675424827E-2</v>
      </c>
      <c r="K35">
        <f t="shared" si="7"/>
        <v>1.4523741094586309E-2</v>
      </c>
      <c r="L35">
        <f t="shared" si="7"/>
        <v>1.4438698325495089E-2</v>
      </c>
      <c r="M35">
        <f t="shared" si="7"/>
        <v>1.4008638681390604E-2</v>
      </c>
    </row>
    <row r="36" spans="1:14">
      <c r="A36" t="s">
        <v>3</v>
      </c>
      <c r="B36">
        <f t="shared" ref="B36:M36" si="8">B4/(B4+B12)</f>
        <v>1.1212075885623115E-2</v>
      </c>
      <c r="C36">
        <f t="shared" si="8"/>
        <v>1.1568816853449808E-2</v>
      </c>
      <c r="D36">
        <f t="shared" si="8"/>
        <v>1.2155570029109566E-2</v>
      </c>
      <c r="E36">
        <f t="shared" si="8"/>
        <v>1.1599913207300231E-2</v>
      </c>
      <c r="F36">
        <f t="shared" si="8"/>
        <v>1.1949451242227125E-2</v>
      </c>
      <c r="G36">
        <f t="shared" si="8"/>
        <v>1.2325009529646543E-2</v>
      </c>
      <c r="H36">
        <f t="shared" si="8"/>
        <v>1.1892589583195643E-2</v>
      </c>
      <c r="I36">
        <f t="shared" si="8"/>
        <v>1.0999933459759789E-2</v>
      </c>
      <c r="J36">
        <f t="shared" si="8"/>
        <v>1.0077054757603067E-2</v>
      </c>
      <c r="K36">
        <f t="shared" si="8"/>
        <v>8.75439443027504E-3</v>
      </c>
      <c r="L36">
        <f t="shared" si="8"/>
        <v>9.2148132824951458E-3</v>
      </c>
      <c r="M36">
        <f t="shared" si="8"/>
        <v>8.8017075898853634E-3</v>
      </c>
    </row>
    <row r="37" spans="1:14">
      <c r="A37" t="s">
        <v>4</v>
      </c>
      <c r="B37">
        <f t="shared" ref="B37:M37" si="9">B5/(B5+B13)</f>
        <v>1.8654931095582861E-2</v>
      </c>
      <c r="C37">
        <f t="shared" si="9"/>
        <v>1.8107717571490461E-2</v>
      </c>
      <c r="D37">
        <f t="shared" si="9"/>
        <v>1.807799734463059E-2</v>
      </c>
      <c r="E37">
        <f t="shared" si="9"/>
        <v>1.7526531710654769E-2</v>
      </c>
      <c r="F37">
        <f t="shared" si="9"/>
        <v>1.7077960390168873E-2</v>
      </c>
      <c r="G37">
        <f t="shared" si="9"/>
        <v>1.6741677888818012E-2</v>
      </c>
      <c r="H37">
        <f t="shared" si="9"/>
        <v>1.5502540954383675E-2</v>
      </c>
      <c r="I37">
        <f t="shared" si="9"/>
        <v>1.4977652391669573E-2</v>
      </c>
      <c r="J37">
        <f t="shared" si="9"/>
        <v>1.3602144496701392E-2</v>
      </c>
      <c r="K37">
        <f t="shared" si="9"/>
        <v>1.3321072161743849E-2</v>
      </c>
      <c r="L37">
        <f t="shared" si="9"/>
        <v>1.3045873482065304E-2</v>
      </c>
      <c r="M37">
        <f t="shared" si="9"/>
        <v>1.3611855318609825E-2</v>
      </c>
    </row>
    <row r="38" spans="1:14">
      <c r="A38" t="s">
        <v>5</v>
      </c>
      <c r="B38">
        <f t="shared" ref="B38:M38" si="10">B6/(B6+B14)</f>
        <v>5.0486493842280739E-2</v>
      </c>
      <c r="C38">
        <f t="shared" si="10"/>
        <v>5.2763628593682152E-2</v>
      </c>
      <c r="D38">
        <f t="shared" si="10"/>
        <v>4.9794509288180175E-2</v>
      </c>
      <c r="E38">
        <f t="shared" si="10"/>
        <v>4.8526224343842961E-2</v>
      </c>
      <c r="F38">
        <f t="shared" si="10"/>
        <v>4.6898424960756302E-2</v>
      </c>
      <c r="G38">
        <f t="shared" si="10"/>
        <v>4.4077728064099445E-2</v>
      </c>
      <c r="H38">
        <f t="shared" si="10"/>
        <v>4.2848795689151467E-2</v>
      </c>
      <c r="I38">
        <f t="shared" si="10"/>
        <v>4.358997889327338E-2</v>
      </c>
      <c r="J38">
        <f t="shared" si="10"/>
        <v>4.4881153696681969E-2</v>
      </c>
      <c r="K38">
        <f t="shared" si="10"/>
        <v>4.5131312674527718E-2</v>
      </c>
      <c r="L38">
        <f t="shared" si="10"/>
        <v>4.6506442603328091E-2</v>
      </c>
      <c r="M38">
        <f t="shared" si="10"/>
        <v>4.5923690992519958E-2</v>
      </c>
    </row>
    <row r="39" spans="1:14">
      <c r="A39" t="s">
        <v>6</v>
      </c>
      <c r="B39">
        <f t="shared" ref="B39:M39" si="11">B7/(B7+B15)</f>
        <v>1.3905275913200147E-2</v>
      </c>
      <c r="C39">
        <f t="shared" si="11"/>
        <v>1.4158156666770132E-2</v>
      </c>
      <c r="D39">
        <f t="shared" si="11"/>
        <v>1.4106740218821929E-2</v>
      </c>
      <c r="E39">
        <f t="shared" si="11"/>
        <v>1.309959458974635E-2</v>
      </c>
      <c r="F39">
        <f t="shared" si="11"/>
        <v>1.221729975114174E-2</v>
      </c>
      <c r="G39">
        <f t="shared" si="11"/>
        <v>1.1910777955585502E-2</v>
      </c>
      <c r="H39">
        <f t="shared" si="11"/>
        <v>1.1341344919884134E-2</v>
      </c>
      <c r="I39">
        <f t="shared" si="11"/>
        <v>1.0826457472843172E-2</v>
      </c>
      <c r="J39">
        <f t="shared" si="11"/>
        <v>1.0332907772825348E-2</v>
      </c>
      <c r="K39">
        <f t="shared" si="11"/>
        <v>9.7327236151945745E-3</v>
      </c>
      <c r="L39">
        <f t="shared" si="11"/>
        <v>1.0114185087821099E-2</v>
      </c>
      <c r="M39">
        <f t="shared" si="11"/>
        <v>9.2808860152515885E-3</v>
      </c>
    </row>
    <row r="44" spans="1:14">
      <c r="B44">
        <v>2001</v>
      </c>
      <c r="C44">
        <v>2002</v>
      </c>
      <c r="D44">
        <v>2003</v>
      </c>
      <c r="E44">
        <v>2004</v>
      </c>
      <c r="F44">
        <v>2005</v>
      </c>
      <c r="G44">
        <v>2006</v>
      </c>
      <c r="H44">
        <v>2007</v>
      </c>
      <c r="I44">
        <v>2008</v>
      </c>
      <c r="J44">
        <v>2009</v>
      </c>
      <c r="K44">
        <v>2010</v>
      </c>
      <c r="L44">
        <v>2011</v>
      </c>
      <c r="M44">
        <v>2012</v>
      </c>
      <c r="N44">
        <v>2013</v>
      </c>
    </row>
    <row r="45" spans="1:14">
      <c r="A45" t="s">
        <v>12</v>
      </c>
      <c r="B45">
        <f>B2/B18</f>
        <v>0.14031968992699878</v>
      </c>
      <c r="C45">
        <f t="shared" ref="C45:N45" si="12">C2/C18</f>
        <v>0.14147686632511444</v>
      </c>
      <c r="D45">
        <f t="shared" si="12"/>
        <v>0.15636090707662992</v>
      </c>
      <c r="E45">
        <f t="shared" si="12"/>
        <v>0.20675666021097186</v>
      </c>
      <c r="F45">
        <f t="shared" si="12"/>
        <v>0.21929399849862521</v>
      </c>
      <c r="G45">
        <f t="shared" si="12"/>
        <v>0.23616548876527599</v>
      </c>
      <c r="H45">
        <f t="shared" si="12"/>
        <v>0.24953164491196758</v>
      </c>
      <c r="I45">
        <f t="shared" si="12"/>
        <v>0.27708481018385844</v>
      </c>
      <c r="J45">
        <f t="shared" si="12"/>
        <v>0.2842824238203322</v>
      </c>
      <c r="K45">
        <f t="shared" si="12"/>
        <v>0.29712419312958671</v>
      </c>
      <c r="L45">
        <f t="shared" si="12"/>
        <v>0.29593666394702389</v>
      </c>
      <c r="M45">
        <f t="shared" si="12"/>
        <v>0.29382064291171228</v>
      </c>
      <c r="N45">
        <f t="shared" si="12"/>
        <v>0.29506436686593346</v>
      </c>
    </row>
    <row r="46" spans="1:14">
      <c r="A46" t="s">
        <v>13</v>
      </c>
      <c r="B46">
        <v>105930</v>
      </c>
      <c r="C46">
        <v>109381</v>
      </c>
      <c r="D46">
        <v>104372</v>
      </c>
      <c r="E46">
        <v>107077</v>
      </c>
      <c r="F46">
        <v>98738</v>
      </c>
      <c r="G46">
        <v>89455</v>
      </c>
      <c r="H46">
        <v>81649</v>
      </c>
      <c r="I46">
        <v>73484</v>
      </c>
      <c r="J46">
        <v>67759</v>
      </c>
      <c r="K46">
        <v>65225</v>
      </c>
      <c r="L46">
        <v>62387</v>
      </c>
      <c r="M46">
        <v>59997</v>
      </c>
      <c r="N46">
        <v>58539</v>
      </c>
    </row>
    <row r="52" spans="1:14">
      <c r="A52" t="s">
        <v>14</v>
      </c>
      <c r="B52" t="s">
        <v>15</v>
      </c>
    </row>
    <row r="53" spans="1:14">
      <c r="A53" t="s">
        <v>16</v>
      </c>
      <c r="B53" t="s">
        <v>17</v>
      </c>
    </row>
    <row r="55" spans="1:14">
      <c r="A55" t="s">
        <v>18</v>
      </c>
      <c r="B55">
        <v>2000</v>
      </c>
      <c r="C55">
        <v>2001</v>
      </c>
      <c r="D55">
        <v>2002</v>
      </c>
      <c r="E55">
        <v>2003</v>
      </c>
      <c r="F55">
        <v>2004</v>
      </c>
      <c r="G55">
        <v>2005</v>
      </c>
      <c r="H55">
        <v>2006</v>
      </c>
      <c r="I55">
        <v>2007</v>
      </c>
      <c r="J55">
        <v>2008</v>
      </c>
      <c r="K55">
        <v>2009</v>
      </c>
      <c r="L55">
        <v>2010</v>
      </c>
      <c r="M55">
        <v>2011</v>
      </c>
      <c r="N55">
        <v>2012</v>
      </c>
    </row>
    <row r="56" spans="1:14">
      <c r="A56" t="s">
        <v>19</v>
      </c>
      <c r="B56" s="1">
        <v>48024</v>
      </c>
      <c r="C56" s="1">
        <v>49077</v>
      </c>
      <c r="D56" s="1">
        <v>49749</v>
      </c>
      <c r="E56" s="1">
        <v>49999</v>
      </c>
      <c r="F56" s="1">
        <v>50337</v>
      </c>
      <c r="G56" s="1">
        <v>50692</v>
      </c>
      <c r="H56" s="1">
        <v>51007</v>
      </c>
      <c r="I56" s="1">
        <v>51542</v>
      </c>
      <c r="J56" s="1">
        <v>45764</v>
      </c>
      <c r="K56" s="1">
        <v>45944</v>
      </c>
      <c r="L56" s="1">
        <v>46422</v>
      </c>
      <c r="M56" s="1">
        <v>47074</v>
      </c>
      <c r="N56" s="1">
        <v>47827</v>
      </c>
    </row>
    <row r="57" spans="1:14">
      <c r="A57" t="s">
        <v>20</v>
      </c>
      <c r="B57" s="1">
        <v>35286</v>
      </c>
      <c r="C57" s="1">
        <v>35925</v>
      </c>
      <c r="D57" s="1">
        <v>36240</v>
      </c>
      <c r="E57" s="1">
        <v>36251</v>
      </c>
      <c r="F57" s="1">
        <v>36237</v>
      </c>
      <c r="G57" s="1">
        <v>36244</v>
      </c>
      <c r="H57" s="1">
        <v>36767</v>
      </c>
      <c r="I57" s="1">
        <v>37362</v>
      </c>
      <c r="J57" s="1">
        <v>36776</v>
      </c>
      <c r="K57" s="1">
        <v>37101</v>
      </c>
      <c r="L57" t="s">
        <v>21</v>
      </c>
      <c r="M57" t="s">
        <v>21</v>
      </c>
      <c r="N57" t="s">
        <v>21</v>
      </c>
    </row>
    <row r="58" spans="1:14">
      <c r="A58" t="s">
        <v>22</v>
      </c>
      <c r="B58" s="1">
        <v>36166</v>
      </c>
      <c r="C58" s="1">
        <v>36995</v>
      </c>
      <c r="D58" s="1">
        <v>37683</v>
      </c>
      <c r="E58" s="1">
        <v>38477</v>
      </c>
      <c r="F58" s="1">
        <v>38184</v>
      </c>
      <c r="G58" s="1">
        <v>39054</v>
      </c>
      <c r="H58" s="1">
        <v>39838</v>
      </c>
      <c r="I58" s="1">
        <v>40335</v>
      </c>
      <c r="J58" s="1">
        <v>40859</v>
      </c>
      <c r="K58" s="1">
        <v>41181</v>
      </c>
      <c r="L58" s="1">
        <v>41619</v>
      </c>
      <c r="M58" s="1">
        <v>42046</v>
      </c>
      <c r="N58" t="s">
        <v>21</v>
      </c>
    </row>
    <row r="59" spans="1:14">
      <c r="A59" t="s">
        <v>23</v>
      </c>
      <c r="B59" s="1">
        <v>28327</v>
      </c>
      <c r="C59" s="1">
        <v>29130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s="1">
        <v>32349</v>
      </c>
      <c r="J59" s="1">
        <v>31832</v>
      </c>
      <c r="K59" s="1">
        <v>32601</v>
      </c>
      <c r="L59" s="1">
        <v>32534</v>
      </c>
      <c r="M59" s="1">
        <v>32506</v>
      </c>
      <c r="N59" s="1">
        <v>32789</v>
      </c>
    </row>
    <row r="62" spans="1:14">
      <c r="A62" t="s">
        <v>24</v>
      </c>
      <c r="B62" t="s">
        <v>25</v>
      </c>
    </row>
    <row r="64" spans="1:14">
      <c r="A64" t="s">
        <v>18</v>
      </c>
      <c r="B64">
        <v>2000</v>
      </c>
      <c r="C64">
        <v>2001</v>
      </c>
      <c r="D64">
        <v>2002</v>
      </c>
      <c r="E64">
        <v>2003</v>
      </c>
      <c r="F64">
        <v>2004</v>
      </c>
      <c r="G64">
        <v>2005</v>
      </c>
      <c r="H64">
        <v>2006</v>
      </c>
      <c r="I64">
        <v>2007</v>
      </c>
      <c r="J64">
        <v>2008</v>
      </c>
      <c r="K64">
        <v>2009</v>
      </c>
      <c r="L64">
        <v>2010</v>
      </c>
      <c r="M64">
        <v>2011</v>
      </c>
      <c r="N64">
        <v>2012</v>
      </c>
    </row>
    <row r="65" spans="1:14">
      <c r="A65" t="s">
        <v>19</v>
      </c>
      <c r="B65" s="1">
        <v>82163475</v>
      </c>
      <c r="C65" s="1">
        <v>82259540</v>
      </c>
      <c r="D65" s="1">
        <v>82440309</v>
      </c>
      <c r="E65" s="1">
        <v>82536680</v>
      </c>
      <c r="F65" s="1">
        <v>82531671</v>
      </c>
      <c r="G65" s="1">
        <v>82500849</v>
      </c>
      <c r="H65" s="1">
        <v>82437995</v>
      </c>
      <c r="I65" s="1">
        <v>82314906</v>
      </c>
      <c r="J65" s="1">
        <v>82217837</v>
      </c>
      <c r="K65" s="1">
        <v>82002356</v>
      </c>
      <c r="L65" s="1">
        <v>81802257</v>
      </c>
      <c r="M65" s="1">
        <v>81751602</v>
      </c>
      <c r="N65" s="1">
        <v>80327900</v>
      </c>
    </row>
    <row r="66" spans="1:14">
      <c r="A66" t="s">
        <v>20</v>
      </c>
      <c r="B66" s="1">
        <v>60545022</v>
      </c>
      <c r="C66" s="1">
        <v>60979315</v>
      </c>
      <c r="D66" s="1">
        <v>61424036</v>
      </c>
      <c r="E66" s="1">
        <v>61864088</v>
      </c>
      <c r="F66" s="1">
        <v>62292241</v>
      </c>
      <c r="G66" s="1">
        <v>62772870</v>
      </c>
      <c r="H66" s="1">
        <v>63229635</v>
      </c>
      <c r="I66" s="1">
        <v>63645065</v>
      </c>
      <c r="J66" s="1">
        <v>64007193</v>
      </c>
      <c r="K66" s="1">
        <v>64350226</v>
      </c>
      <c r="L66" s="1">
        <v>64658856</v>
      </c>
      <c r="M66" s="1">
        <v>64978721</v>
      </c>
      <c r="N66" s="1">
        <v>65287861</v>
      </c>
    </row>
    <row r="67" spans="1:14">
      <c r="A67" t="s">
        <v>22</v>
      </c>
      <c r="B67" s="1">
        <v>56923524</v>
      </c>
      <c r="C67" s="1">
        <v>56960692</v>
      </c>
      <c r="D67" s="1">
        <v>56987507</v>
      </c>
      <c r="E67" s="1">
        <v>57130506</v>
      </c>
      <c r="F67" s="1">
        <v>57495900</v>
      </c>
      <c r="G67" s="1">
        <v>57874753</v>
      </c>
      <c r="H67" s="1">
        <v>58064214</v>
      </c>
      <c r="I67" s="1">
        <v>58223744</v>
      </c>
      <c r="J67" s="1">
        <v>58652875</v>
      </c>
      <c r="K67" s="1">
        <v>59000586</v>
      </c>
      <c r="L67" s="1">
        <v>59190143</v>
      </c>
      <c r="M67" s="1">
        <v>59364690</v>
      </c>
      <c r="N67" s="1">
        <v>59394207</v>
      </c>
    </row>
    <row r="68" spans="1:14">
      <c r="A68" t="s">
        <v>23</v>
      </c>
      <c r="B68" s="1">
        <v>58785246</v>
      </c>
      <c r="C68" s="1">
        <v>58999781</v>
      </c>
      <c r="D68" s="1">
        <v>59239564</v>
      </c>
      <c r="E68" s="1">
        <v>59501394</v>
      </c>
      <c r="F68" s="1">
        <v>59793759</v>
      </c>
      <c r="G68" s="1">
        <v>60182050</v>
      </c>
      <c r="H68" s="1">
        <v>60620361</v>
      </c>
      <c r="I68" s="1">
        <v>61073279</v>
      </c>
      <c r="J68" s="1">
        <v>61571647</v>
      </c>
      <c r="K68" s="1">
        <v>62042343</v>
      </c>
      <c r="L68" s="1">
        <v>62510197</v>
      </c>
      <c r="M68" s="1">
        <v>63022532</v>
      </c>
      <c r="N68" s="1">
        <v>63495303</v>
      </c>
    </row>
    <row r="71" spans="1:14">
      <c r="A71" t="s">
        <v>26</v>
      </c>
      <c r="B71" t="s">
        <v>25</v>
      </c>
    </row>
    <row r="73" spans="1:14">
      <c r="A73" t="s">
        <v>18</v>
      </c>
      <c r="B73">
        <v>2000</v>
      </c>
      <c r="C73">
        <v>2001</v>
      </c>
      <c r="D73">
        <v>2002</v>
      </c>
      <c r="E73">
        <v>2003</v>
      </c>
      <c r="F73">
        <v>2004</v>
      </c>
      <c r="G73">
        <v>2005</v>
      </c>
      <c r="H73">
        <v>2006</v>
      </c>
      <c r="I73">
        <v>2007</v>
      </c>
      <c r="J73">
        <v>2008</v>
      </c>
      <c r="K73">
        <v>2009</v>
      </c>
      <c r="L73">
        <v>2010</v>
      </c>
      <c r="M73">
        <v>2011</v>
      </c>
      <c r="N73">
        <v>2012</v>
      </c>
    </row>
    <row r="74" spans="1:14">
      <c r="A74" t="s">
        <v>27</v>
      </c>
      <c r="B74" s="1">
        <f>B65/B56</f>
        <v>1710.8836206896551</v>
      </c>
      <c r="C74" s="1">
        <f t="shared" ref="C74:N74" si="13">C65/C56</f>
        <v>1676.1322004197486</v>
      </c>
      <c r="D74" s="1">
        <f t="shared" si="13"/>
        <v>1657.1249472351203</v>
      </c>
      <c r="E74" s="1">
        <f t="shared" si="13"/>
        <v>1650.7666153323066</v>
      </c>
      <c r="F74" s="1">
        <f t="shared" si="13"/>
        <v>1639.5826330532213</v>
      </c>
      <c r="G74" s="1">
        <f t="shared" si="13"/>
        <v>1627.4924840211472</v>
      </c>
      <c r="H74" s="1">
        <f t="shared" si="13"/>
        <v>1616.209441841316</v>
      </c>
      <c r="I74" s="1">
        <f t="shared" si="13"/>
        <v>1597.0452446548445</v>
      </c>
      <c r="J74" s="1">
        <f t="shared" si="13"/>
        <v>1796.5614238265887</v>
      </c>
      <c r="K74" s="1">
        <f t="shared" si="13"/>
        <v>1784.832752916594</v>
      </c>
      <c r="L74" s="1">
        <f t="shared" si="13"/>
        <v>1762.1441773297145</v>
      </c>
      <c r="M74" s="1">
        <f t="shared" si="13"/>
        <v>1736.6614691761906</v>
      </c>
      <c r="N74" s="1">
        <f t="shared" si="13"/>
        <v>1679.5512994751919</v>
      </c>
    </row>
    <row r="75" spans="1:14">
      <c r="A75" t="s">
        <v>20</v>
      </c>
      <c r="B75" s="1">
        <f t="shared" ref="B75:K75" si="14">B66/B57</f>
        <v>1715.8369324944738</v>
      </c>
      <c r="C75" s="1">
        <f t="shared" si="14"/>
        <v>1697.4061238691718</v>
      </c>
      <c r="D75" s="1">
        <f t="shared" si="14"/>
        <v>1694.9237306843268</v>
      </c>
      <c r="E75" s="1">
        <f t="shared" si="14"/>
        <v>1706.5484538357562</v>
      </c>
      <c r="F75" s="1">
        <f t="shared" si="14"/>
        <v>1719.0231255346746</v>
      </c>
      <c r="G75" s="1">
        <f t="shared" si="14"/>
        <v>1731.9520472354045</v>
      </c>
      <c r="H75" s="1">
        <f t="shared" si="14"/>
        <v>1719.7387603013572</v>
      </c>
      <c r="I75" s="1">
        <f t="shared" si="14"/>
        <v>1703.470504790964</v>
      </c>
      <c r="J75" s="1">
        <f t="shared" si="14"/>
        <v>1740.4609799869479</v>
      </c>
      <c r="K75" s="1">
        <f t="shared" si="14"/>
        <v>1734.4606883911486</v>
      </c>
      <c r="L75" s="1"/>
      <c r="M75" s="1"/>
      <c r="N75" s="1"/>
    </row>
    <row r="76" spans="1:14">
      <c r="A76" t="s">
        <v>22</v>
      </c>
      <c r="B76" s="1">
        <f t="shared" ref="B76:M76" si="15">B67/B58</f>
        <v>1573.9513355084887</v>
      </c>
      <c r="C76" s="1">
        <f t="shared" si="15"/>
        <v>1539.6862278686308</v>
      </c>
      <c r="D76" s="1">
        <f t="shared" si="15"/>
        <v>1512.2868932940582</v>
      </c>
      <c r="E76" s="1">
        <f t="shared" si="15"/>
        <v>1484.796267900304</v>
      </c>
      <c r="F76" s="1">
        <f t="shared" si="15"/>
        <v>1505.7589566310496</v>
      </c>
      <c r="G76" s="1">
        <f t="shared" si="15"/>
        <v>1481.9161417524454</v>
      </c>
      <c r="H76" s="1">
        <f t="shared" si="15"/>
        <v>1457.5082584467091</v>
      </c>
      <c r="I76" s="1">
        <f t="shared" si="15"/>
        <v>1443.5042518904177</v>
      </c>
      <c r="J76" s="1">
        <f t="shared" si="15"/>
        <v>1435.4946278665655</v>
      </c>
      <c r="K76" s="1">
        <f t="shared" si="15"/>
        <v>1432.7137757703795</v>
      </c>
      <c r="L76" s="1">
        <f t="shared" si="15"/>
        <v>1422.1904178380066</v>
      </c>
      <c r="M76" s="1">
        <f t="shared" si="15"/>
        <v>1411.8986348285212</v>
      </c>
      <c r="N76" s="1"/>
    </row>
    <row r="77" spans="1:14">
      <c r="A77" t="s">
        <v>23</v>
      </c>
      <c r="B77" s="1">
        <f t="shared" ref="B77:N77" si="16">B68/B59</f>
        <v>2075.237264800367</v>
      </c>
      <c r="C77" s="1">
        <f t="shared" si="16"/>
        <v>2025.3958462066598</v>
      </c>
      <c r="D77" s="1"/>
      <c r="E77" s="1"/>
      <c r="F77" s="1"/>
      <c r="G77" s="1"/>
      <c r="H77" s="1"/>
      <c r="I77" s="1">
        <f t="shared" si="16"/>
        <v>1887.9495193050791</v>
      </c>
      <c r="J77" s="1">
        <f t="shared" si="16"/>
        <v>1934.2688803719527</v>
      </c>
      <c r="K77" s="1">
        <f t="shared" si="16"/>
        <v>1903.0809791110703</v>
      </c>
      <c r="L77" s="1">
        <f t="shared" si="16"/>
        <v>1921.3806172004672</v>
      </c>
      <c r="M77" s="1">
        <f t="shared" si="16"/>
        <v>1938.7968990340246</v>
      </c>
      <c r="N77" s="1">
        <f t="shared" si="16"/>
        <v>1936.4818384214218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topLeftCell="A7" zoomScale="70" zoomScaleNormal="70" workbookViewId="0">
      <selection activeCell="F23" sqref="F23"/>
    </sheetView>
  </sheetViews>
  <sheetFormatPr defaultRowHeight="13.5"/>
  <cols>
    <col min="2" max="2" width="19.375" bestFit="1" customWidth="1"/>
    <col min="3" max="3" width="15.625" customWidth="1"/>
    <col min="4" max="4" width="15.375" customWidth="1"/>
    <col min="5" max="5" width="22.125" bestFit="1" customWidth="1"/>
    <col min="6" max="6" width="23.75" bestFit="1" customWidth="1"/>
    <col min="7" max="7" width="34.375" bestFit="1" customWidth="1"/>
    <col min="9" max="9" width="11.125" bestFit="1" customWidth="1"/>
    <col min="10" max="10" width="13.625" bestFit="1" customWidth="1"/>
    <col min="11" max="11" width="19.625" bestFit="1" customWidth="1"/>
    <col min="12" max="12" width="8" bestFit="1" customWidth="1"/>
    <col min="13" max="13" width="13.875" bestFit="1" customWidth="1"/>
    <col min="14" max="14" width="8" bestFit="1" customWidth="1"/>
    <col min="15" max="15" width="26" bestFit="1" customWidth="1"/>
    <col min="16" max="16" width="32.25" bestFit="1" customWidth="1"/>
  </cols>
  <sheetData>
    <row r="1" spans="1:16" ht="1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31</v>
      </c>
      <c r="G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>
      <c r="A2">
        <v>2001</v>
      </c>
      <c r="B2" s="2">
        <v>68518778</v>
      </c>
      <c r="C2" s="2">
        <f>18445486+4125905</f>
        <v>22571391</v>
      </c>
      <c r="D2" s="2">
        <v>10186314</v>
      </c>
      <c r="E2" s="2"/>
      <c r="F2" s="3">
        <f t="shared" ref="F2:F6" si="0">D2/C2</f>
        <v>0.45129314360820738</v>
      </c>
      <c r="G2" s="3"/>
      <c r="H2">
        <v>2001</v>
      </c>
      <c r="I2">
        <v>54991000</v>
      </c>
      <c r="J2">
        <v>38556000</v>
      </c>
      <c r="K2">
        <v>7058000</v>
      </c>
      <c r="L2">
        <v>634000</v>
      </c>
      <c r="M2">
        <v>2948000</v>
      </c>
      <c r="N2">
        <v>5795000</v>
      </c>
      <c r="O2" s="3">
        <f>J2/I2</f>
        <v>0.70113291265843503</v>
      </c>
      <c r="P2" s="3">
        <f t="shared" ref="P2:P10" si="1">K2/I2</f>
        <v>0.12834827517230094</v>
      </c>
    </row>
    <row r="3" spans="1:16">
      <c r="A3">
        <v>2002</v>
      </c>
      <c r="B3" s="2">
        <v>79756763</v>
      </c>
      <c r="C3" s="2">
        <f>21417279+5195772</f>
        <v>26613051</v>
      </c>
      <c r="D3" s="2">
        <v>12439175</v>
      </c>
      <c r="E3" s="2">
        <v>6206253</v>
      </c>
      <c r="F3" s="3">
        <f t="shared" si="0"/>
        <v>0.4674088288486728</v>
      </c>
      <c r="G3" s="3">
        <f t="shared" ref="G3:G6" si="2">E3/C3</f>
        <v>0.23320336326714289</v>
      </c>
      <c r="H3">
        <v>2002</v>
      </c>
      <c r="I3">
        <v>58924000</v>
      </c>
      <c r="J3">
        <v>41581000</v>
      </c>
      <c r="K3">
        <v>7613000</v>
      </c>
      <c r="L3">
        <v>635000</v>
      </c>
      <c r="M3">
        <v>2974000</v>
      </c>
      <c r="N3">
        <v>6121000</v>
      </c>
      <c r="O3" s="3">
        <f t="shared" ref="O3:O10" si="3">J3/I3</f>
        <v>0.70567171271468332</v>
      </c>
      <c r="P3" s="3">
        <f t="shared" si="1"/>
        <v>0.12920032584345936</v>
      </c>
    </row>
    <row r="4" spans="1:16">
      <c r="A4">
        <v>2003</v>
      </c>
      <c r="B4" s="2">
        <v>96499597</v>
      </c>
      <c r="C4" s="2">
        <f>24211615+7412299</f>
        <v>31623914</v>
      </c>
      <c r="D4" s="2">
        <v>15043305</v>
      </c>
      <c r="E4" s="2">
        <v>7713401</v>
      </c>
      <c r="F4" s="3">
        <f t="shared" si="0"/>
        <v>0.47569396375160899</v>
      </c>
      <c r="G4" s="3">
        <f t="shared" si="2"/>
        <v>0.24391038376843549</v>
      </c>
      <c r="H4">
        <v>2003</v>
      </c>
      <c r="I4">
        <v>67007000</v>
      </c>
      <c r="J4">
        <v>47519000</v>
      </c>
      <c r="K4">
        <v>8599000</v>
      </c>
      <c r="L4">
        <v>721000</v>
      </c>
      <c r="M4">
        <v>3492000</v>
      </c>
      <c r="N4">
        <v>6676000</v>
      </c>
      <c r="O4" s="3">
        <f t="shared" si="3"/>
        <v>0.70916471413434412</v>
      </c>
      <c r="P4" s="3">
        <f t="shared" si="1"/>
        <v>0.12832987598310625</v>
      </c>
    </row>
    <row r="5" spans="1:16">
      <c r="A5">
        <v>2004</v>
      </c>
      <c r="B5" s="2">
        <v>107834424</v>
      </c>
      <c r="C5" s="2">
        <v>35883593</v>
      </c>
      <c r="D5" s="2">
        <v>17497258</v>
      </c>
      <c r="E5" s="2">
        <v>9200482</v>
      </c>
      <c r="F5" s="3">
        <f t="shared" si="0"/>
        <v>0.48761165026032927</v>
      </c>
      <c r="G5" s="3">
        <f t="shared" si="2"/>
        <v>0.25639801454664812</v>
      </c>
      <c r="H5">
        <v>2004</v>
      </c>
      <c r="I5">
        <v>72718000</v>
      </c>
      <c r="J5">
        <v>51922000</v>
      </c>
      <c r="K5">
        <v>9451000</v>
      </c>
      <c r="L5">
        <v>768000</v>
      </c>
      <c r="M5">
        <v>3749000</v>
      </c>
      <c r="N5">
        <v>6828000</v>
      </c>
      <c r="O5" s="3">
        <f t="shared" si="3"/>
        <v>0.71401853736351384</v>
      </c>
      <c r="P5" s="3">
        <f t="shared" si="1"/>
        <v>0.12996782089716438</v>
      </c>
    </row>
    <row r="6" spans="1:16">
      <c r="A6">
        <v>2005</v>
      </c>
      <c r="B6" s="2">
        <v>130394525</v>
      </c>
      <c r="C6" s="2">
        <v>43286938</v>
      </c>
      <c r="D6" s="2">
        <v>21341370</v>
      </c>
      <c r="E6" s="2">
        <v>12151634</v>
      </c>
      <c r="F6" s="3">
        <f t="shared" si="0"/>
        <v>0.49302101248187158</v>
      </c>
      <c r="G6" s="3">
        <f t="shared" si="2"/>
        <v>0.28072288226993558</v>
      </c>
      <c r="H6">
        <v>2005</v>
      </c>
      <c r="I6">
        <v>81501000</v>
      </c>
      <c r="J6">
        <v>58799000</v>
      </c>
      <c r="K6">
        <v>10320000</v>
      </c>
      <c r="L6">
        <v>892000</v>
      </c>
      <c r="M6">
        <v>4031000</v>
      </c>
      <c r="N6">
        <v>7457000</v>
      </c>
      <c r="O6" s="3">
        <f t="shared" si="3"/>
        <v>0.72145127053655789</v>
      </c>
      <c r="P6" s="3">
        <f t="shared" si="1"/>
        <v>0.12662421319983805</v>
      </c>
    </row>
    <row r="7" spans="1:16">
      <c r="A7">
        <v>2006</v>
      </c>
      <c r="B7" s="2">
        <v>145228994</v>
      </c>
      <c r="C7" s="2">
        <v>49847807</v>
      </c>
      <c r="D7" s="2">
        <v>26117415</v>
      </c>
      <c r="E7" s="2">
        <v>15452060</v>
      </c>
      <c r="F7" s="3">
        <f>D7/C7</f>
        <v>0.52394310947320111</v>
      </c>
      <c r="G7" s="3">
        <f>E7/C7</f>
        <v>0.30998475018168803</v>
      </c>
      <c r="H7">
        <v>2006</v>
      </c>
      <c r="I7">
        <v>89618000</v>
      </c>
      <c r="J7">
        <v>64743000</v>
      </c>
      <c r="K7">
        <v>11526000</v>
      </c>
      <c r="L7">
        <v>992000</v>
      </c>
      <c r="M7">
        <v>4436000</v>
      </c>
      <c r="N7">
        <v>7921000</v>
      </c>
      <c r="O7" s="3">
        <f t="shared" si="3"/>
        <v>0.72243299337186728</v>
      </c>
      <c r="P7" s="3">
        <f t="shared" si="1"/>
        <v>0.12861255551340134</v>
      </c>
    </row>
    <row r="8" spans="1:16">
      <c r="A8">
        <v>2007</v>
      </c>
      <c r="B8" s="2">
        <v>159777589</v>
      </c>
      <c r="C8" s="2">
        <v>56967765</v>
      </c>
      <c r="D8" s="2">
        <v>31827355</v>
      </c>
      <c r="E8" s="2">
        <v>19577977</v>
      </c>
      <c r="F8" s="3">
        <f t="shared" ref="F8:F10" si="4">D8/C8</f>
        <v>0.5586906033613922</v>
      </c>
      <c r="G8" s="3">
        <f t="shared" ref="G8:G14" si="5">E8/C8</f>
        <v>0.34366763379254917</v>
      </c>
      <c r="H8">
        <v>2007</v>
      </c>
      <c r="I8">
        <v>96707000</v>
      </c>
      <c r="J8">
        <v>69129000</v>
      </c>
      <c r="K8">
        <v>12649000</v>
      </c>
      <c r="L8">
        <v>1350000</v>
      </c>
      <c r="M8">
        <v>5119000</v>
      </c>
      <c r="N8">
        <v>8460000</v>
      </c>
      <c r="O8" s="3">
        <f t="shared" si="3"/>
        <v>0.71482932983134628</v>
      </c>
      <c r="P8" s="3">
        <f t="shared" si="1"/>
        <v>0.13079715015459067</v>
      </c>
    </row>
    <row r="9" spans="1:16">
      <c r="A9">
        <v>2008</v>
      </c>
      <c r="B9" s="2">
        <v>169887744</v>
      </c>
      <c r="C9" s="2">
        <v>64672053</v>
      </c>
      <c r="D9" s="2">
        <v>38502646</v>
      </c>
      <c r="E9" s="2">
        <v>24382320</v>
      </c>
      <c r="F9" s="3">
        <f t="shared" si="4"/>
        <v>0.59535215311627732</v>
      </c>
      <c r="G9" s="3">
        <f t="shared" si="5"/>
        <v>0.37701478256767262</v>
      </c>
      <c r="H9">
        <v>2008</v>
      </c>
      <c r="I9">
        <v>105353000</v>
      </c>
      <c r="J9">
        <v>75336000</v>
      </c>
      <c r="K9">
        <v>13950000</v>
      </c>
      <c r="L9">
        <v>1427000</v>
      </c>
      <c r="M9">
        <v>5601000</v>
      </c>
      <c r="N9">
        <v>9039000</v>
      </c>
      <c r="O9" s="3">
        <f t="shared" si="3"/>
        <v>0.71508167778800791</v>
      </c>
      <c r="P9" s="3">
        <f t="shared" si="1"/>
        <v>0.13241198636963353</v>
      </c>
    </row>
    <row r="10" spans="1:16">
      <c r="A10">
        <v>2009</v>
      </c>
      <c r="B10" s="2">
        <v>186580658</v>
      </c>
      <c r="C10" s="2">
        <v>76193055</v>
      </c>
      <c r="D10" s="2">
        <v>48408063</v>
      </c>
      <c r="E10" s="2">
        <v>31368908</v>
      </c>
      <c r="F10" s="3">
        <f t="shared" si="4"/>
        <v>0.63533432279359314</v>
      </c>
      <c r="G10" s="3">
        <f t="shared" si="5"/>
        <v>0.41170298264060945</v>
      </c>
      <c r="H10">
        <v>2009</v>
      </c>
      <c r="I10">
        <v>114951000</v>
      </c>
      <c r="J10">
        <v>82402000</v>
      </c>
      <c r="K10">
        <v>15313000</v>
      </c>
      <c r="L10">
        <v>1486000</v>
      </c>
      <c r="M10">
        <v>6041000</v>
      </c>
      <c r="N10">
        <v>9710000</v>
      </c>
      <c r="O10" s="3">
        <f t="shared" si="3"/>
        <v>0.71684456855529743</v>
      </c>
      <c r="P10" s="3">
        <f t="shared" si="1"/>
        <v>0.13321328218110326</v>
      </c>
    </row>
    <row r="11" spans="1:16">
      <c r="A11">
        <v>2010</v>
      </c>
      <c r="B11" s="2">
        <v>207061286</v>
      </c>
      <c r="C11" s="2">
        <v>90859439</v>
      </c>
      <c r="D11" s="2">
        <v>61194447</v>
      </c>
      <c r="E11" s="2">
        <v>40290637</v>
      </c>
      <c r="F11" s="3">
        <f>D11/C11</f>
        <v>0.67350676686436506</v>
      </c>
      <c r="G11" s="3">
        <f t="shared" si="5"/>
        <v>0.44343920063164821</v>
      </c>
      <c r="H11">
        <v>2010</v>
      </c>
    </row>
    <row r="12" spans="1:16">
      <c r="A12">
        <v>2011</v>
      </c>
      <c r="B12" s="2">
        <v>224788638</v>
      </c>
      <c r="C12" s="2">
        <v>105787698</v>
      </c>
      <c r="D12" s="2">
        <v>74692064</v>
      </c>
      <c r="E12" s="2">
        <v>49617556</v>
      </c>
      <c r="F12" s="3">
        <f>D12/C12</f>
        <v>0.70605623727628519</v>
      </c>
      <c r="G12" s="3">
        <f t="shared" si="5"/>
        <v>0.4690295463277781</v>
      </c>
      <c r="H12">
        <v>2011</v>
      </c>
    </row>
    <row r="13" spans="1:16">
      <c r="A13">
        <v>2012</v>
      </c>
      <c r="B13" s="2">
        <v>239889550</v>
      </c>
      <c r="C13" s="2">
        <v>120892032</v>
      </c>
      <c r="D13" s="2">
        <v>89445067</v>
      </c>
      <c r="E13" s="2">
        <v>59887054</v>
      </c>
      <c r="F13" s="3">
        <f>D13/C13</f>
        <v>0.73987561893243714</v>
      </c>
      <c r="G13" s="3">
        <f t="shared" si="5"/>
        <v>0.49537635367068694</v>
      </c>
      <c r="H13">
        <v>2012</v>
      </c>
    </row>
    <row r="14" spans="1:16">
      <c r="A14">
        <v>2013</v>
      </c>
      <c r="B14" s="2">
        <v>250138212</v>
      </c>
      <c r="C14" s="2">
        <v>137406846</v>
      </c>
      <c r="D14" s="2">
        <v>105637296</v>
      </c>
      <c r="E14" s="2">
        <v>71261720</v>
      </c>
      <c r="F14" s="3">
        <f>D14/C14</f>
        <v>0.76879208769554319</v>
      </c>
      <c r="G14" s="3">
        <f t="shared" si="5"/>
        <v>0.51861841003176801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中西对比</vt:lpstr>
      <vt:lpstr>机动车类型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2014-10-03T01:24:53Z</dcterms:modified>
</cp:coreProperties>
</file>