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HN-Data-1\教育\講義\AI-人工知能-機械学習-深層学習-教育\講義2年生-AI\"/>
    </mc:Choice>
  </mc:AlternateContent>
  <xr:revisionPtr revIDLastSave="0" documentId="13_ncr:1_{2F96D9B3-AA9D-4CDF-B783-6160C1477D99}" xr6:coauthVersionLast="47" xr6:coauthVersionMax="47" xr10:uidLastSave="{00000000-0000-0000-0000-000000000000}"/>
  <bookViews>
    <workbookView xWindow="-120" yWindow="-120" windowWidth="29040" windowHeight="15840" activeTab="1" xr2:uid="{EB08A484-005D-4F71-B2D3-681DCA114F4E}"/>
  </bookViews>
  <sheets>
    <sheet name="演習・確認用" sheetId="2" r:id="rId1"/>
    <sheet name="完成版" sheetId="4" r:id="rId2"/>
    <sheet name="GLCM-右隣り" sheetId="5" r:id="rId3"/>
    <sheet name="GLCM-8近傍" sheetId="6" r:id="rId4"/>
    <sheet name="2D-Wavelet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9" i="5" l="1"/>
  <c r="AP7" i="5"/>
  <c r="AP8" i="5" s="1"/>
  <c r="AP6" i="5"/>
  <c r="T47" i="6"/>
  <c r="K48" i="6"/>
  <c r="L48" i="6"/>
  <c r="M48" i="6"/>
  <c r="N48" i="6"/>
  <c r="O48" i="6"/>
  <c r="P48" i="6"/>
  <c r="Q48" i="6"/>
  <c r="R48" i="6"/>
  <c r="K49" i="6"/>
  <c r="L49" i="6"/>
  <c r="M49" i="6"/>
  <c r="N49" i="6"/>
  <c r="O49" i="6"/>
  <c r="P49" i="6"/>
  <c r="Q49" i="6"/>
  <c r="R49" i="6"/>
  <c r="K50" i="6"/>
  <c r="L50" i="6"/>
  <c r="M50" i="6"/>
  <c r="N50" i="6"/>
  <c r="O50" i="6"/>
  <c r="P50" i="6"/>
  <c r="Q50" i="6"/>
  <c r="R50" i="6"/>
  <c r="K51" i="6"/>
  <c r="L51" i="6"/>
  <c r="M51" i="6"/>
  <c r="N51" i="6"/>
  <c r="O51" i="6"/>
  <c r="P51" i="6"/>
  <c r="Q51" i="6"/>
  <c r="R51" i="6"/>
  <c r="K52" i="6"/>
  <c r="L52" i="6"/>
  <c r="M52" i="6"/>
  <c r="N52" i="6"/>
  <c r="O52" i="6"/>
  <c r="P52" i="6"/>
  <c r="Q52" i="6"/>
  <c r="R52" i="6"/>
  <c r="K53" i="6"/>
  <c r="L53" i="6"/>
  <c r="M53" i="6"/>
  <c r="N53" i="6"/>
  <c r="O53" i="6"/>
  <c r="P53" i="6"/>
  <c r="Q53" i="6"/>
  <c r="R53" i="6"/>
  <c r="K54" i="6"/>
  <c r="L54" i="6"/>
  <c r="M54" i="6"/>
  <c r="N54" i="6"/>
  <c r="O54" i="6"/>
  <c r="P54" i="6"/>
  <c r="Q54" i="6"/>
  <c r="R54" i="6"/>
  <c r="L47" i="6"/>
  <c r="M47" i="6"/>
  <c r="N47" i="6"/>
  <c r="O47" i="6"/>
  <c r="P47" i="6"/>
  <c r="Q47" i="6"/>
  <c r="R47" i="6"/>
  <c r="K47" i="6"/>
  <c r="B48" i="6"/>
  <c r="C48" i="6"/>
  <c r="D48" i="6"/>
  <c r="E48" i="6"/>
  <c r="F48" i="6"/>
  <c r="G48" i="6"/>
  <c r="H48" i="6"/>
  <c r="I48" i="6"/>
  <c r="B49" i="6"/>
  <c r="C49" i="6"/>
  <c r="D49" i="6"/>
  <c r="E49" i="6"/>
  <c r="F49" i="6"/>
  <c r="G49" i="6"/>
  <c r="H49" i="6"/>
  <c r="I49" i="6"/>
  <c r="B50" i="6"/>
  <c r="C50" i="6"/>
  <c r="D50" i="6"/>
  <c r="E50" i="6"/>
  <c r="F50" i="6"/>
  <c r="G50" i="6"/>
  <c r="H50" i="6"/>
  <c r="I50" i="6"/>
  <c r="B51" i="6"/>
  <c r="C51" i="6"/>
  <c r="D51" i="6"/>
  <c r="E51" i="6"/>
  <c r="F51" i="6"/>
  <c r="G51" i="6"/>
  <c r="H51" i="6"/>
  <c r="I51" i="6"/>
  <c r="B52" i="6"/>
  <c r="C52" i="6"/>
  <c r="D52" i="6"/>
  <c r="E52" i="6"/>
  <c r="F52" i="6"/>
  <c r="G52" i="6"/>
  <c r="H52" i="6"/>
  <c r="I52" i="6"/>
  <c r="B53" i="6"/>
  <c r="C53" i="6"/>
  <c r="D53" i="6"/>
  <c r="E53" i="6"/>
  <c r="F53" i="6"/>
  <c r="G53" i="6"/>
  <c r="H53" i="6"/>
  <c r="I53" i="6"/>
  <c r="B54" i="6"/>
  <c r="C54" i="6"/>
  <c r="D54" i="6"/>
  <c r="E54" i="6"/>
  <c r="F54" i="6"/>
  <c r="G54" i="6"/>
  <c r="H54" i="6"/>
  <c r="I54" i="6"/>
  <c r="C47" i="6"/>
  <c r="D47" i="6"/>
  <c r="E47" i="6"/>
  <c r="F47" i="6"/>
  <c r="G47" i="6"/>
  <c r="H47" i="6"/>
  <c r="I47" i="6"/>
  <c r="B47" i="6"/>
  <c r="T48" i="6"/>
  <c r="U48" i="6"/>
  <c r="V48" i="6"/>
  <c r="W48" i="6"/>
  <c r="X48" i="6"/>
  <c r="Y48" i="6"/>
  <c r="Z48" i="6"/>
  <c r="AA48" i="6"/>
  <c r="T49" i="6"/>
  <c r="U49" i="6"/>
  <c r="V49" i="6"/>
  <c r="W49" i="6"/>
  <c r="X49" i="6"/>
  <c r="Y49" i="6"/>
  <c r="Z49" i="6"/>
  <c r="AA49" i="6"/>
  <c r="T50" i="6"/>
  <c r="U50" i="6"/>
  <c r="V50" i="6"/>
  <c r="W50" i="6"/>
  <c r="X50" i="6"/>
  <c r="Y50" i="6"/>
  <c r="Z50" i="6"/>
  <c r="AA50" i="6"/>
  <c r="T51" i="6"/>
  <c r="U51" i="6"/>
  <c r="V51" i="6"/>
  <c r="W51" i="6"/>
  <c r="X51" i="6"/>
  <c r="Y51" i="6"/>
  <c r="Z51" i="6"/>
  <c r="AA51" i="6"/>
  <c r="T52" i="6"/>
  <c r="U52" i="6"/>
  <c r="V52" i="6"/>
  <c r="W52" i="6"/>
  <c r="X52" i="6"/>
  <c r="Y52" i="6"/>
  <c r="Z52" i="6"/>
  <c r="AA52" i="6"/>
  <c r="T53" i="6"/>
  <c r="U53" i="6"/>
  <c r="V53" i="6"/>
  <c r="W53" i="6"/>
  <c r="X53" i="6"/>
  <c r="Y53" i="6"/>
  <c r="Z53" i="6"/>
  <c r="AA53" i="6"/>
  <c r="T54" i="6"/>
  <c r="U54" i="6"/>
  <c r="V54" i="6"/>
  <c r="W54" i="6"/>
  <c r="X54" i="6"/>
  <c r="Y54" i="6"/>
  <c r="Z54" i="6"/>
  <c r="AA54" i="6"/>
  <c r="U47" i="6"/>
  <c r="V47" i="6"/>
  <c r="W47" i="6"/>
  <c r="X47" i="6"/>
  <c r="Y47" i="6"/>
  <c r="Z47" i="6"/>
  <c r="AA47" i="6"/>
  <c r="AC48" i="6"/>
  <c r="AD48" i="6"/>
  <c r="AE48" i="6"/>
  <c r="AF48" i="6"/>
  <c r="AG48" i="6"/>
  <c r="AH48" i="6"/>
  <c r="AI48" i="6"/>
  <c r="AJ48" i="6"/>
  <c r="AC49" i="6"/>
  <c r="AD49" i="6"/>
  <c r="AE49" i="6"/>
  <c r="AF49" i="6"/>
  <c r="AG49" i="6"/>
  <c r="AH49" i="6"/>
  <c r="AI49" i="6"/>
  <c r="AJ49" i="6"/>
  <c r="AC50" i="6"/>
  <c r="AD50" i="6"/>
  <c r="AE50" i="6"/>
  <c r="AF50" i="6"/>
  <c r="AG50" i="6"/>
  <c r="AH50" i="6"/>
  <c r="AI50" i="6"/>
  <c r="AJ50" i="6"/>
  <c r="AC51" i="6"/>
  <c r="AD51" i="6"/>
  <c r="AE51" i="6"/>
  <c r="AF51" i="6"/>
  <c r="AG51" i="6"/>
  <c r="AH51" i="6"/>
  <c r="AI51" i="6"/>
  <c r="AJ51" i="6"/>
  <c r="AC52" i="6"/>
  <c r="AD52" i="6"/>
  <c r="AE52" i="6"/>
  <c r="AF52" i="6"/>
  <c r="AG52" i="6"/>
  <c r="AH52" i="6"/>
  <c r="AI52" i="6"/>
  <c r="AJ52" i="6"/>
  <c r="AC53" i="6"/>
  <c r="AD53" i="6"/>
  <c r="AE53" i="6"/>
  <c r="AF53" i="6"/>
  <c r="AG53" i="6"/>
  <c r="AH53" i="6"/>
  <c r="AI53" i="6"/>
  <c r="AJ53" i="6"/>
  <c r="AC54" i="6"/>
  <c r="AD54" i="6"/>
  <c r="AE54" i="6"/>
  <c r="AF54" i="6"/>
  <c r="AG54" i="6"/>
  <c r="AH54" i="6"/>
  <c r="AI54" i="6"/>
  <c r="AJ54" i="6"/>
  <c r="AD47" i="6"/>
  <c r="AE47" i="6"/>
  <c r="AF47" i="6"/>
  <c r="AG47" i="6"/>
  <c r="AH47" i="6"/>
  <c r="AI47" i="6"/>
  <c r="AJ47" i="6"/>
  <c r="AC47" i="6"/>
  <c r="AC38" i="6"/>
  <c r="AD38" i="6"/>
  <c r="AE38" i="6"/>
  <c r="AF38" i="6"/>
  <c r="AG38" i="6"/>
  <c r="AH38" i="6"/>
  <c r="AI38" i="6"/>
  <c r="AJ38" i="6"/>
  <c r="AC39" i="6"/>
  <c r="AD39" i="6"/>
  <c r="AE39" i="6"/>
  <c r="AF39" i="6"/>
  <c r="AG39" i="6"/>
  <c r="AH39" i="6"/>
  <c r="AI39" i="6"/>
  <c r="AJ39" i="6"/>
  <c r="AC40" i="6"/>
  <c r="AD40" i="6"/>
  <c r="AE40" i="6"/>
  <c r="AF40" i="6"/>
  <c r="AG40" i="6"/>
  <c r="AH40" i="6"/>
  <c r="AI40" i="6"/>
  <c r="AJ40" i="6"/>
  <c r="AC41" i="6"/>
  <c r="AD41" i="6"/>
  <c r="AE41" i="6"/>
  <c r="AF41" i="6"/>
  <c r="AG41" i="6"/>
  <c r="AH41" i="6"/>
  <c r="AI41" i="6"/>
  <c r="AJ41" i="6"/>
  <c r="AC42" i="6"/>
  <c r="AD42" i="6"/>
  <c r="AE42" i="6"/>
  <c r="AF42" i="6"/>
  <c r="AG42" i="6"/>
  <c r="AH42" i="6"/>
  <c r="AI42" i="6"/>
  <c r="AJ42" i="6"/>
  <c r="AC43" i="6"/>
  <c r="AD43" i="6"/>
  <c r="AE43" i="6"/>
  <c r="AF43" i="6"/>
  <c r="AG43" i="6"/>
  <c r="AH43" i="6"/>
  <c r="AI43" i="6"/>
  <c r="AJ43" i="6"/>
  <c r="AC44" i="6"/>
  <c r="AD44" i="6"/>
  <c r="AE44" i="6"/>
  <c r="AF44" i="6"/>
  <c r="AG44" i="6"/>
  <c r="AH44" i="6"/>
  <c r="AI44" i="6"/>
  <c r="AJ44" i="6"/>
  <c r="AD37" i="6"/>
  <c r="AE37" i="6"/>
  <c r="AF37" i="6"/>
  <c r="AG37" i="6"/>
  <c r="AH37" i="6"/>
  <c r="AI37" i="6"/>
  <c r="AJ37" i="6"/>
  <c r="AC37" i="6"/>
  <c r="T38" i="6"/>
  <c r="U38" i="6"/>
  <c r="V38" i="6"/>
  <c r="W38" i="6"/>
  <c r="X38" i="6"/>
  <c r="Y38" i="6"/>
  <c r="Z38" i="6"/>
  <c r="AA38" i="6"/>
  <c r="T39" i="6"/>
  <c r="U39" i="6"/>
  <c r="V39" i="6"/>
  <c r="W39" i="6"/>
  <c r="X39" i="6"/>
  <c r="Y39" i="6"/>
  <c r="Z39" i="6"/>
  <c r="AA39" i="6"/>
  <c r="T40" i="6"/>
  <c r="U40" i="6"/>
  <c r="V40" i="6"/>
  <c r="W40" i="6"/>
  <c r="X40" i="6"/>
  <c r="Y40" i="6"/>
  <c r="Z40" i="6"/>
  <c r="AA40" i="6"/>
  <c r="T41" i="6"/>
  <c r="U41" i="6"/>
  <c r="V41" i="6"/>
  <c r="W41" i="6"/>
  <c r="X41" i="6"/>
  <c r="Y41" i="6"/>
  <c r="Z41" i="6"/>
  <c r="AA41" i="6"/>
  <c r="T42" i="6"/>
  <c r="U42" i="6"/>
  <c r="V42" i="6"/>
  <c r="W42" i="6"/>
  <c r="X42" i="6"/>
  <c r="Y42" i="6"/>
  <c r="Z42" i="6"/>
  <c r="AA42" i="6"/>
  <c r="T43" i="6"/>
  <c r="U43" i="6"/>
  <c r="V43" i="6"/>
  <c r="W43" i="6"/>
  <c r="X43" i="6"/>
  <c r="Y43" i="6"/>
  <c r="Z43" i="6"/>
  <c r="AA43" i="6"/>
  <c r="T44" i="6"/>
  <c r="U44" i="6"/>
  <c r="V44" i="6"/>
  <c r="W44" i="6"/>
  <c r="X44" i="6"/>
  <c r="Y44" i="6"/>
  <c r="Z44" i="6"/>
  <c r="AA44" i="6"/>
  <c r="U37" i="6"/>
  <c r="V37" i="6"/>
  <c r="W37" i="6"/>
  <c r="X37" i="6"/>
  <c r="Y37" i="6"/>
  <c r="Z37" i="6"/>
  <c r="AA37" i="6"/>
  <c r="T37" i="6"/>
  <c r="K38" i="6"/>
  <c r="L38" i="6"/>
  <c r="M38" i="6"/>
  <c r="N38" i="6"/>
  <c r="O38" i="6"/>
  <c r="P38" i="6"/>
  <c r="Q38" i="6"/>
  <c r="R38" i="6"/>
  <c r="K39" i="6"/>
  <c r="L39" i="6"/>
  <c r="M39" i="6"/>
  <c r="N39" i="6"/>
  <c r="O39" i="6"/>
  <c r="P39" i="6"/>
  <c r="Q39" i="6"/>
  <c r="R39" i="6"/>
  <c r="K40" i="6"/>
  <c r="L40" i="6"/>
  <c r="M40" i="6"/>
  <c r="N40" i="6"/>
  <c r="O40" i="6"/>
  <c r="P40" i="6"/>
  <c r="Q40" i="6"/>
  <c r="R40" i="6"/>
  <c r="K41" i="6"/>
  <c r="L41" i="6"/>
  <c r="M41" i="6"/>
  <c r="N41" i="6"/>
  <c r="O41" i="6"/>
  <c r="P41" i="6"/>
  <c r="Q41" i="6"/>
  <c r="R41" i="6"/>
  <c r="K42" i="6"/>
  <c r="L42" i="6"/>
  <c r="M42" i="6"/>
  <c r="N42" i="6"/>
  <c r="O42" i="6"/>
  <c r="P42" i="6"/>
  <c r="Q42" i="6"/>
  <c r="R42" i="6"/>
  <c r="K43" i="6"/>
  <c r="L43" i="6"/>
  <c r="M43" i="6"/>
  <c r="N43" i="6"/>
  <c r="O43" i="6"/>
  <c r="P43" i="6"/>
  <c r="Q43" i="6"/>
  <c r="R43" i="6"/>
  <c r="K44" i="6"/>
  <c r="L44" i="6"/>
  <c r="M44" i="6"/>
  <c r="N44" i="6"/>
  <c r="O44" i="6"/>
  <c r="P44" i="6"/>
  <c r="Q44" i="6"/>
  <c r="R44" i="6"/>
  <c r="L37" i="6"/>
  <c r="M37" i="6"/>
  <c r="N37" i="6"/>
  <c r="O37" i="6"/>
  <c r="P37" i="6"/>
  <c r="Q37" i="6"/>
  <c r="R37" i="6"/>
  <c r="K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B43" i="6"/>
  <c r="C43" i="6"/>
  <c r="D43" i="6"/>
  <c r="E43" i="6"/>
  <c r="F43" i="6"/>
  <c r="G43" i="6"/>
  <c r="H43" i="6"/>
  <c r="I43" i="6"/>
  <c r="B44" i="6"/>
  <c r="C44" i="6"/>
  <c r="D44" i="6"/>
  <c r="E44" i="6"/>
  <c r="F44" i="6"/>
  <c r="G44" i="6"/>
  <c r="H44" i="6"/>
  <c r="I44" i="6"/>
  <c r="C37" i="6"/>
  <c r="D37" i="6"/>
  <c r="E37" i="6"/>
  <c r="F37" i="6"/>
  <c r="G37" i="6"/>
  <c r="H37" i="6"/>
  <c r="I37" i="6"/>
  <c r="B3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C27" i="6"/>
  <c r="D27" i="6"/>
  <c r="E27" i="6"/>
  <c r="F27" i="6"/>
  <c r="G27" i="6"/>
  <c r="H27" i="6"/>
  <c r="I27" i="6"/>
  <c r="B27" i="6"/>
  <c r="K28" i="6"/>
  <c r="L28" i="6"/>
  <c r="M28" i="6"/>
  <c r="N28" i="6"/>
  <c r="O28" i="6"/>
  <c r="P28" i="6"/>
  <c r="Q28" i="6"/>
  <c r="R28" i="6"/>
  <c r="K29" i="6"/>
  <c r="L29" i="6"/>
  <c r="M29" i="6"/>
  <c r="N29" i="6"/>
  <c r="O29" i="6"/>
  <c r="P29" i="6"/>
  <c r="Q29" i="6"/>
  <c r="R29" i="6"/>
  <c r="K30" i="6"/>
  <c r="L30" i="6"/>
  <c r="M30" i="6"/>
  <c r="N30" i="6"/>
  <c r="O30" i="6"/>
  <c r="P30" i="6"/>
  <c r="Q30" i="6"/>
  <c r="R30" i="6"/>
  <c r="K31" i="6"/>
  <c r="L31" i="6"/>
  <c r="M31" i="6"/>
  <c r="N31" i="6"/>
  <c r="O31" i="6"/>
  <c r="P31" i="6"/>
  <c r="Q31" i="6"/>
  <c r="R31" i="6"/>
  <c r="K32" i="6"/>
  <c r="L32" i="6"/>
  <c r="M32" i="6"/>
  <c r="N32" i="6"/>
  <c r="O32" i="6"/>
  <c r="P32" i="6"/>
  <c r="Q32" i="6"/>
  <c r="R32" i="6"/>
  <c r="K33" i="6"/>
  <c r="L33" i="6"/>
  <c r="M33" i="6"/>
  <c r="N33" i="6"/>
  <c r="O33" i="6"/>
  <c r="P33" i="6"/>
  <c r="Q33" i="6"/>
  <c r="R33" i="6"/>
  <c r="K34" i="6"/>
  <c r="L34" i="6"/>
  <c r="M34" i="6"/>
  <c r="N34" i="6"/>
  <c r="O34" i="6"/>
  <c r="P34" i="6"/>
  <c r="Q34" i="6"/>
  <c r="R34" i="6"/>
  <c r="L27" i="6"/>
  <c r="M27" i="6"/>
  <c r="N27" i="6"/>
  <c r="O27" i="6"/>
  <c r="P27" i="6"/>
  <c r="Q27" i="6"/>
  <c r="R27" i="6"/>
  <c r="K27" i="6"/>
  <c r="T28" i="6"/>
  <c r="U28" i="6"/>
  <c r="V28" i="6"/>
  <c r="W28" i="6"/>
  <c r="X28" i="6"/>
  <c r="Y28" i="6"/>
  <c r="Z28" i="6"/>
  <c r="AA28" i="6"/>
  <c r="T29" i="6"/>
  <c r="U29" i="6"/>
  <c r="V29" i="6"/>
  <c r="W29" i="6"/>
  <c r="X29" i="6"/>
  <c r="Y29" i="6"/>
  <c r="Z29" i="6"/>
  <c r="AA29" i="6"/>
  <c r="T30" i="6"/>
  <c r="U30" i="6"/>
  <c r="V30" i="6"/>
  <c r="W30" i="6"/>
  <c r="X30" i="6"/>
  <c r="Y30" i="6"/>
  <c r="Z30" i="6"/>
  <c r="AA30" i="6"/>
  <c r="T31" i="6"/>
  <c r="U31" i="6"/>
  <c r="V31" i="6"/>
  <c r="W31" i="6"/>
  <c r="X31" i="6"/>
  <c r="Y31" i="6"/>
  <c r="Z31" i="6"/>
  <c r="AA31" i="6"/>
  <c r="T32" i="6"/>
  <c r="U32" i="6"/>
  <c r="V32" i="6"/>
  <c r="W32" i="6"/>
  <c r="X32" i="6"/>
  <c r="Y32" i="6"/>
  <c r="Z32" i="6"/>
  <c r="AA32" i="6"/>
  <c r="T33" i="6"/>
  <c r="U33" i="6"/>
  <c r="V33" i="6"/>
  <c r="W33" i="6"/>
  <c r="X33" i="6"/>
  <c r="Y33" i="6"/>
  <c r="Z33" i="6"/>
  <c r="AA33" i="6"/>
  <c r="T34" i="6"/>
  <c r="U34" i="6"/>
  <c r="V34" i="6"/>
  <c r="W34" i="6"/>
  <c r="X34" i="6"/>
  <c r="Y34" i="6"/>
  <c r="Z34" i="6"/>
  <c r="AA34" i="6"/>
  <c r="U27" i="6"/>
  <c r="V27" i="6"/>
  <c r="W27" i="6"/>
  <c r="X27" i="6"/>
  <c r="Y27" i="6"/>
  <c r="Z27" i="6"/>
  <c r="AA27" i="6"/>
  <c r="T27" i="6"/>
  <c r="AC28" i="6"/>
  <c r="AD28" i="6"/>
  <c r="AE28" i="6"/>
  <c r="AF28" i="6"/>
  <c r="AG28" i="6"/>
  <c r="AH28" i="6"/>
  <c r="AI28" i="6"/>
  <c r="AJ28" i="6"/>
  <c r="AC29" i="6"/>
  <c r="AD29" i="6"/>
  <c r="AE29" i="6"/>
  <c r="AF29" i="6"/>
  <c r="AG29" i="6"/>
  <c r="AH29" i="6"/>
  <c r="AI29" i="6"/>
  <c r="AJ29" i="6"/>
  <c r="AC30" i="6"/>
  <c r="AD30" i="6"/>
  <c r="AE30" i="6"/>
  <c r="AF30" i="6"/>
  <c r="AG30" i="6"/>
  <c r="AH30" i="6"/>
  <c r="AI30" i="6"/>
  <c r="AJ30" i="6"/>
  <c r="AC31" i="6"/>
  <c r="AD31" i="6"/>
  <c r="AE31" i="6"/>
  <c r="AF31" i="6"/>
  <c r="AG31" i="6"/>
  <c r="AH31" i="6"/>
  <c r="AI31" i="6"/>
  <c r="AJ31" i="6"/>
  <c r="AC32" i="6"/>
  <c r="AD32" i="6"/>
  <c r="AE32" i="6"/>
  <c r="AF32" i="6"/>
  <c r="AG32" i="6"/>
  <c r="AH32" i="6"/>
  <c r="AI32" i="6"/>
  <c r="AJ32" i="6"/>
  <c r="AC33" i="6"/>
  <c r="AD33" i="6"/>
  <c r="AE33" i="6"/>
  <c r="AF33" i="6"/>
  <c r="AG33" i="6"/>
  <c r="AH33" i="6"/>
  <c r="AI33" i="6"/>
  <c r="AJ33" i="6"/>
  <c r="AC34" i="6"/>
  <c r="AD34" i="6"/>
  <c r="AE34" i="6"/>
  <c r="AF34" i="6"/>
  <c r="AG34" i="6"/>
  <c r="AH34" i="6"/>
  <c r="AI34" i="6"/>
  <c r="AJ34" i="6"/>
  <c r="AE27" i="6"/>
  <c r="AD27" i="6"/>
  <c r="AF27" i="6"/>
  <c r="AG27" i="6"/>
  <c r="AH27" i="6"/>
  <c r="AI27" i="6"/>
  <c r="AJ27" i="6"/>
  <c r="AC27" i="6"/>
  <c r="AC18" i="6"/>
  <c r="AD18" i="6"/>
  <c r="AE18" i="6"/>
  <c r="AF18" i="6"/>
  <c r="AG18" i="6"/>
  <c r="AH18" i="6"/>
  <c r="AI18" i="6"/>
  <c r="AJ18" i="6"/>
  <c r="AC19" i="6"/>
  <c r="AD19" i="6"/>
  <c r="AE19" i="6"/>
  <c r="AF19" i="6"/>
  <c r="AG19" i="6"/>
  <c r="AH19" i="6"/>
  <c r="AI19" i="6"/>
  <c r="AJ19" i="6"/>
  <c r="AC20" i="6"/>
  <c r="AD20" i="6"/>
  <c r="AE20" i="6"/>
  <c r="AF20" i="6"/>
  <c r="AG20" i="6"/>
  <c r="AH20" i="6"/>
  <c r="AI20" i="6"/>
  <c r="AJ20" i="6"/>
  <c r="AC21" i="6"/>
  <c r="AD21" i="6"/>
  <c r="AE21" i="6"/>
  <c r="AF21" i="6"/>
  <c r="AG21" i="6"/>
  <c r="AH21" i="6"/>
  <c r="AI21" i="6"/>
  <c r="AJ21" i="6"/>
  <c r="AC22" i="6"/>
  <c r="AD22" i="6"/>
  <c r="AE22" i="6"/>
  <c r="AF22" i="6"/>
  <c r="AG22" i="6"/>
  <c r="AH22" i="6"/>
  <c r="AI22" i="6"/>
  <c r="AJ22" i="6"/>
  <c r="AC23" i="6"/>
  <c r="AD23" i="6"/>
  <c r="AE23" i="6"/>
  <c r="AF23" i="6"/>
  <c r="AG23" i="6"/>
  <c r="AH23" i="6"/>
  <c r="AI23" i="6"/>
  <c r="AJ23" i="6"/>
  <c r="AC24" i="6"/>
  <c r="AD24" i="6"/>
  <c r="AE24" i="6"/>
  <c r="AF24" i="6"/>
  <c r="AG24" i="6"/>
  <c r="AH24" i="6"/>
  <c r="AI24" i="6"/>
  <c r="AJ24" i="6"/>
  <c r="AD17" i="6"/>
  <c r="AE17" i="6"/>
  <c r="AF17" i="6"/>
  <c r="AG17" i="6"/>
  <c r="AH17" i="6"/>
  <c r="AI17" i="6"/>
  <c r="AJ17" i="6"/>
  <c r="AC17" i="6"/>
  <c r="T18" i="6"/>
  <c r="U18" i="6"/>
  <c r="V18" i="6"/>
  <c r="W18" i="6"/>
  <c r="X18" i="6"/>
  <c r="Y18" i="6"/>
  <c r="Z18" i="6"/>
  <c r="AA18" i="6"/>
  <c r="T19" i="6"/>
  <c r="U19" i="6"/>
  <c r="V19" i="6"/>
  <c r="W19" i="6"/>
  <c r="X19" i="6"/>
  <c r="Y19" i="6"/>
  <c r="Z19" i="6"/>
  <c r="AA19" i="6"/>
  <c r="T20" i="6"/>
  <c r="U20" i="6"/>
  <c r="V20" i="6"/>
  <c r="W20" i="6"/>
  <c r="X20" i="6"/>
  <c r="Y20" i="6"/>
  <c r="Z20" i="6"/>
  <c r="AA20" i="6"/>
  <c r="T21" i="6"/>
  <c r="U21" i="6"/>
  <c r="V21" i="6"/>
  <c r="W21" i="6"/>
  <c r="X21" i="6"/>
  <c r="Y21" i="6"/>
  <c r="Z21" i="6"/>
  <c r="AA21" i="6"/>
  <c r="T22" i="6"/>
  <c r="U22" i="6"/>
  <c r="V22" i="6"/>
  <c r="W22" i="6"/>
  <c r="X22" i="6"/>
  <c r="Y22" i="6"/>
  <c r="Z22" i="6"/>
  <c r="AA22" i="6"/>
  <c r="T23" i="6"/>
  <c r="U23" i="6"/>
  <c r="V23" i="6"/>
  <c r="W23" i="6"/>
  <c r="X23" i="6"/>
  <c r="Y23" i="6"/>
  <c r="Z23" i="6"/>
  <c r="AA23" i="6"/>
  <c r="T24" i="6"/>
  <c r="U24" i="6"/>
  <c r="V24" i="6"/>
  <c r="W24" i="6"/>
  <c r="X24" i="6"/>
  <c r="Y24" i="6"/>
  <c r="Z24" i="6"/>
  <c r="AA24" i="6"/>
  <c r="U17" i="6"/>
  <c r="V17" i="6"/>
  <c r="W17" i="6"/>
  <c r="X17" i="6"/>
  <c r="Y17" i="6"/>
  <c r="Z17" i="6"/>
  <c r="AA17" i="6"/>
  <c r="T17" i="6"/>
  <c r="K18" i="6"/>
  <c r="L18" i="6"/>
  <c r="M18" i="6"/>
  <c r="N18" i="6"/>
  <c r="O18" i="6"/>
  <c r="P18" i="6"/>
  <c r="Q18" i="6"/>
  <c r="R18" i="6"/>
  <c r="K19" i="6"/>
  <c r="L19" i="6"/>
  <c r="M19" i="6"/>
  <c r="N19" i="6"/>
  <c r="O19" i="6"/>
  <c r="P19" i="6"/>
  <c r="Q19" i="6"/>
  <c r="R19" i="6"/>
  <c r="K20" i="6"/>
  <c r="L20" i="6"/>
  <c r="M20" i="6"/>
  <c r="N20" i="6"/>
  <c r="O20" i="6"/>
  <c r="P20" i="6"/>
  <c r="Q20" i="6"/>
  <c r="R20" i="6"/>
  <c r="K21" i="6"/>
  <c r="L21" i="6"/>
  <c r="M21" i="6"/>
  <c r="N21" i="6"/>
  <c r="O21" i="6"/>
  <c r="P21" i="6"/>
  <c r="Q21" i="6"/>
  <c r="R21" i="6"/>
  <c r="K22" i="6"/>
  <c r="L22" i="6"/>
  <c r="M22" i="6"/>
  <c r="N22" i="6"/>
  <c r="O22" i="6"/>
  <c r="P22" i="6"/>
  <c r="Q22" i="6"/>
  <c r="R22" i="6"/>
  <c r="K23" i="6"/>
  <c r="L23" i="6"/>
  <c r="M23" i="6"/>
  <c r="N23" i="6"/>
  <c r="O23" i="6"/>
  <c r="P23" i="6"/>
  <c r="Q23" i="6"/>
  <c r="R23" i="6"/>
  <c r="K24" i="6"/>
  <c r="L24" i="6"/>
  <c r="M24" i="6"/>
  <c r="N24" i="6"/>
  <c r="O24" i="6"/>
  <c r="P24" i="6"/>
  <c r="Q24" i="6"/>
  <c r="R24" i="6"/>
  <c r="K17" i="6"/>
  <c r="L17" i="6"/>
  <c r="M17" i="6"/>
  <c r="N17" i="6"/>
  <c r="O17" i="6"/>
  <c r="P17" i="6"/>
  <c r="Q17" i="6"/>
  <c r="R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B22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D24" i="6"/>
  <c r="E24" i="6"/>
  <c r="F24" i="6"/>
  <c r="G24" i="6"/>
  <c r="H24" i="6"/>
  <c r="I18" i="6"/>
  <c r="I19" i="6"/>
  <c r="I20" i="6"/>
  <c r="I21" i="6"/>
  <c r="I22" i="6"/>
  <c r="I23" i="6"/>
  <c r="I24" i="6"/>
  <c r="C17" i="6"/>
  <c r="D17" i="6"/>
  <c r="E17" i="6"/>
  <c r="F17" i="6"/>
  <c r="G17" i="6"/>
  <c r="H17" i="6"/>
  <c r="I17" i="6"/>
  <c r="B17" i="6"/>
  <c r="W21" i="8"/>
  <c r="U23" i="8"/>
  <c r="G28" i="8"/>
  <c r="Q28" i="8"/>
  <c r="Q37" i="8" s="1"/>
  <c r="G37" i="8" s="1"/>
  <c r="Q31" i="8"/>
  <c r="Q40" i="8" s="1"/>
  <c r="G40" i="8" s="1"/>
  <c r="O20" i="8"/>
  <c r="O29" i="8" s="1"/>
  <c r="O38" i="8" s="1"/>
  <c r="E38" i="8" s="1"/>
  <c r="L20" i="8"/>
  <c r="B20" i="8" s="1"/>
  <c r="L21" i="8"/>
  <c r="B21" i="8" s="1"/>
  <c r="M21" i="8"/>
  <c r="C21" i="8" s="1"/>
  <c r="N21" i="8"/>
  <c r="D21" i="8" s="1"/>
  <c r="O21" i="8"/>
  <c r="E21" i="8" s="1"/>
  <c r="O22" i="8"/>
  <c r="E22" i="8" s="1"/>
  <c r="N22" i="8"/>
  <c r="N31" i="8" s="1"/>
  <c r="M22" i="8"/>
  <c r="M31" i="8" s="1"/>
  <c r="C31" i="8" s="1"/>
  <c r="L22" i="8"/>
  <c r="B22" i="8" s="1"/>
  <c r="O23" i="8"/>
  <c r="E23" i="8" s="1"/>
  <c r="L23" i="8"/>
  <c r="B23" i="8" s="1"/>
  <c r="N23" i="8"/>
  <c r="D23" i="8" s="1"/>
  <c r="M23" i="8"/>
  <c r="C23" i="8" s="1"/>
  <c r="N20" i="8"/>
  <c r="D20" i="8" s="1"/>
  <c r="M20" i="8"/>
  <c r="C20" i="8" s="1"/>
  <c r="S23" i="8"/>
  <c r="S32" i="8" s="1"/>
  <c r="S22" i="8"/>
  <c r="I22" i="8" s="1"/>
  <c r="R23" i="8"/>
  <c r="H23" i="8" s="1"/>
  <c r="R22" i="8"/>
  <c r="H22" i="8" s="1"/>
  <c r="Q23" i="8"/>
  <c r="G23" i="8" s="1"/>
  <c r="Q22" i="8"/>
  <c r="G22" i="8" s="1"/>
  <c r="P23" i="8"/>
  <c r="F23" i="8" s="1"/>
  <c r="P22" i="8"/>
  <c r="F22" i="8" s="1"/>
  <c r="P21" i="8"/>
  <c r="F21" i="8" s="1"/>
  <c r="Q21" i="8"/>
  <c r="G21" i="8" s="1"/>
  <c r="R21" i="8"/>
  <c r="H21" i="8" s="1"/>
  <c r="S21" i="8"/>
  <c r="S30" i="8" s="1"/>
  <c r="S20" i="8"/>
  <c r="I20" i="8" s="1"/>
  <c r="R20" i="8"/>
  <c r="H20" i="8" s="1"/>
  <c r="Q20" i="8"/>
  <c r="G20" i="8" s="1"/>
  <c r="P20" i="8"/>
  <c r="F20" i="8" s="1"/>
  <c r="P19" i="8"/>
  <c r="F19" i="8" s="1"/>
  <c r="Q19" i="8"/>
  <c r="G19" i="8" s="1"/>
  <c r="R19" i="8"/>
  <c r="H19" i="8" s="1"/>
  <c r="S19" i="8"/>
  <c r="I19" i="8" s="1"/>
  <c r="S18" i="8"/>
  <c r="I18" i="8" s="1"/>
  <c r="R18" i="8"/>
  <c r="H18" i="8" s="1"/>
  <c r="Q18" i="8"/>
  <c r="Q27" i="8" s="1"/>
  <c r="P18" i="8"/>
  <c r="F18" i="8" s="1"/>
  <c r="P17" i="8"/>
  <c r="P26" i="8" s="1"/>
  <c r="Q17" i="8"/>
  <c r="G17" i="8" s="1"/>
  <c r="R17" i="8"/>
  <c r="H17" i="8" s="1"/>
  <c r="S16" i="8"/>
  <c r="I16" i="8" s="1"/>
  <c r="R16" i="8"/>
  <c r="H16" i="8" s="1"/>
  <c r="Q16" i="8"/>
  <c r="G16" i="8" s="1"/>
  <c r="P16" i="8"/>
  <c r="F16" i="8" s="1"/>
  <c r="O19" i="8"/>
  <c r="E19" i="8" s="1"/>
  <c r="N19" i="8"/>
  <c r="D19" i="8" s="1"/>
  <c r="M19" i="8"/>
  <c r="C19" i="8" s="1"/>
  <c r="L19" i="8"/>
  <c r="O18" i="8"/>
  <c r="E18" i="8" s="1"/>
  <c r="N18" i="8"/>
  <c r="M26" i="8" s="1"/>
  <c r="C26" i="8" s="1"/>
  <c r="M18" i="8"/>
  <c r="C18" i="8" s="1"/>
  <c r="L18" i="8"/>
  <c r="U22" i="8" s="1"/>
  <c r="O17" i="8"/>
  <c r="X21" i="8" s="1"/>
  <c r="N17" i="8"/>
  <c r="D17" i="8" s="1"/>
  <c r="M17" i="8"/>
  <c r="C17" i="8" s="1"/>
  <c r="L17" i="8"/>
  <c r="B17" i="8" s="1"/>
  <c r="O16" i="8"/>
  <c r="E16" i="8" s="1"/>
  <c r="N16" i="8"/>
  <c r="D16" i="8" s="1"/>
  <c r="M16" i="8"/>
  <c r="C16" i="8" s="1"/>
  <c r="L16" i="8"/>
  <c r="B16" i="8" s="1"/>
  <c r="S17" i="8"/>
  <c r="I17" i="8" s="1"/>
  <c r="I23" i="8"/>
  <c r="B18" i="8"/>
  <c r="E17" i="8"/>
  <c r="R25" i="8" l="1"/>
  <c r="R29" i="8"/>
  <c r="P28" i="8"/>
  <c r="V22" i="8"/>
  <c r="N28" i="8"/>
  <c r="D28" i="8" s="1"/>
  <c r="R32" i="8"/>
  <c r="R41" i="8" s="1"/>
  <c r="H41" i="8" s="1"/>
  <c r="S28" i="8"/>
  <c r="I28" i="8" s="1"/>
  <c r="R31" i="8"/>
  <c r="R40" i="8" s="1"/>
  <c r="H40" i="8" s="1"/>
  <c r="R28" i="8"/>
  <c r="V23" i="8"/>
  <c r="X22" i="8"/>
  <c r="O27" i="8"/>
  <c r="E27" i="8" s="1"/>
  <c r="U20" i="8"/>
  <c r="F17" i="8"/>
  <c r="P32" i="8"/>
  <c r="X20" i="8"/>
  <c r="P30" i="8"/>
  <c r="W20" i="8"/>
  <c r="V21" i="8"/>
  <c r="Q32" i="8"/>
  <c r="H31" i="8"/>
  <c r="V20" i="8"/>
  <c r="U21" i="8"/>
  <c r="D18" i="8"/>
  <c r="L26" i="8"/>
  <c r="S31" i="8"/>
  <c r="I31" i="8" s="1"/>
  <c r="G31" i="8"/>
  <c r="X23" i="8"/>
  <c r="V32" i="8"/>
  <c r="S29" i="8"/>
  <c r="W22" i="8"/>
  <c r="M27" i="8"/>
  <c r="C27" i="8" s="1"/>
  <c r="W23" i="8"/>
  <c r="L31" i="8"/>
  <c r="L40" i="8" s="1"/>
  <c r="B40" i="8" s="1"/>
  <c r="O30" i="8"/>
  <c r="N30" i="8"/>
  <c r="E20" i="8"/>
  <c r="C22" i="8"/>
  <c r="D22" i="8"/>
  <c r="N37" i="8"/>
  <c r="D37" i="8" s="1"/>
  <c r="G27" i="8"/>
  <c r="Q36" i="8"/>
  <c r="G36" i="8" s="1"/>
  <c r="D31" i="8"/>
  <c r="N40" i="8"/>
  <c r="D40" i="8" s="1"/>
  <c r="S41" i="8"/>
  <c r="I41" i="8" s="1"/>
  <c r="I32" i="8"/>
  <c r="P35" i="8"/>
  <c r="F35" i="8" s="1"/>
  <c r="F26" i="8"/>
  <c r="S39" i="8"/>
  <c r="I39" i="8" s="1"/>
  <c r="I30" i="8"/>
  <c r="N27" i="8"/>
  <c r="N29" i="8"/>
  <c r="M29" i="8"/>
  <c r="O28" i="8"/>
  <c r="L29" i="8"/>
  <c r="H32" i="8"/>
  <c r="M28" i="8"/>
  <c r="M30" i="8"/>
  <c r="G18" i="8"/>
  <c r="N25" i="8"/>
  <c r="L28" i="8"/>
  <c r="R30" i="8"/>
  <c r="N32" i="8"/>
  <c r="L30" i="8"/>
  <c r="M40" i="8"/>
  <c r="C40" i="8" s="1"/>
  <c r="B19" i="8"/>
  <c r="O25" i="8"/>
  <c r="P25" i="8"/>
  <c r="Q30" i="8"/>
  <c r="P27" i="8"/>
  <c r="M32" i="8"/>
  <c r="E29" i="8"/>
  <c r="O32" i="8"/>
  <c r="O26" i="8"/>
  <c r="L32" i="8"/>
  <c r="O36" i="8"/>
  <c r="E36" i="8" s="1"/>
  <c r="P31" i="8"/>
  <c r="L27" i="8"/>
  <c r="L25" i="8"/>
  <c r="U31" i="8" s="1"/>
  <c r="S27" i="8"/>
  <c r="I21" i="8"/>
  <c r="M25" i="8"/>
  <c r="R27" i="8"/>
  <c r="S25" i="8"/>
  <c r="S26" i="8"/>
  <c r="N26" i="8"/>
  <c r="R26" i="8"/>
  <c r="Q25" i="8"/>
  <c r="Q29" i="8"/>
  <c r="Q26" i="8"/>
  <c r="O31" i="8"/>
  <c r="S37" i="8"/>
  <c r="I37" i="8" s="1"/>
  <c r="P29" i="8"/>
  <c r="B23" i="2"/>
  <c r="F22" i="2"/>
  <c r="B22" i="2"/>
  <c r="F21" i="2"/>
  <c r="B21" i="2"/>
  <c r="F20" i="2"/>
  <c r="B20" i="2"/>
  <c r="F18" i="2"/>
  <c r="B18" i="2"/>
  <c r="F17" i="2"/>
  <c r="B17" i="2"/>
  <c r="F16" i="2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K18" i="5"/>
  <c r="L18" i="5"/>
  <c r="M18" i="5"/>
  <c r="N18" i="5"/>
  <c r="O18" i="5"/>
  <c r="P18" i="5"/>
  <c r="Q18" i="5"/>
  <c r="K19" i="5"/>
  <c r="L19" i="5"/>
  <c r="M19" i="5"/>
  <c r="N19" i="5"/>
  <c r="O19" i="5"/>
  <c r="P19" i="5"/>
  <c r="Q19" i="5"/>
  <c r="K20" i="5"/>
  <c r="L20" i="5"/>
  <c r="M20" i="5"/>
  <c r="N20" i="5"/>
  <c r="O20" i="5"/>
  <c r="P20" i="5"/>
  <c r="Q20" i="5"/>
  <c r="K21" i="5"/>
  <c r="L21" i="5"/>
  <c r="M21" i="5"/>
  <c r="N21" i="5"/>
  <c r="O21" i="5"/>
  <c r="P21" i="5"/>
  <c r="Q21" i="5"/>
  <c r="K22" i="5"/>
  <c r="L22" i="5"/>
  <c r="M22" i="5"/>
  <c r="N22" i="5"/>
  <c r="O22" i="5"/>
  <c r="P22" i="5"/>
  <c r="Q22" i="5"/>
  <c r="K23" i="5"/>
  <c r="L23" i="5"/>
  <c r="M23" i="5"/>
  <c r="N23" i="5"/>
  <c r="O23" i="5"/>
  <c r="P23" i="5"/>
  <c r="Q23" i="5"/>
  <c r="K24" i="5"/>
  <c r="L24" i="5"/>
  <c r="M24" i="5"/>
  <c r="N24" i="5"/>
  <c r="O24" i="5"/>
  <c r="P24" i="5"/>
  <c r="Q24" i="5"/>
  <c r="L17" i="5"/>
  <c r="M17" i="5"/>
  <c r="N17" i="5"/>
  <c r="O17" i="5"/>
  <c r="P17" i="5"/>
  <c r="Q17" i="5"/>
  <c r="K17" i="5"/>
  <c r="N16" i="5" s="1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C17" i="5"/>
  <c r="D17" i="5"/>
  <c r="E17" i="5"/>
  <c r="F17" i="5"/>
  <c r="G17" i="5"/>
  <c r="H17" i="5"/>
  <c r="B17" i="5"/>
  <c r="E16" i="5" s="1"/>
  <c r="N36" i="6"/>
  <c r="S14" i="6"/>
  <c r="R14" i="6"/>
  <c r="Q14" i="6"/>
  <c r="P14" i="6"/>
  <c r="O14" i="6"/>
  <c r="N14" i="6"/>
  <c r="M14" i="6"/>
  <c r="L14" i="6"/>
  <c r="T13" i="6"/>
  <c r="K13" i="6"/>
  <c r="I13" i="6"/>
  <c r="H13" i="6"/>
  <c r="G13" i="6"/>
  <c r="F13" i="6"/>
  <c r="E13" i="6"/>
  <c r="D13" i="6"/>
  <c r="C13" i="6"/>
  <c r="B13" i="6"/>
  <c r="T12" i="6"/>
  <c r="K12" i="6"/>
  <c r="I12" i="6"/>
  <c r="H12" i="6"/>
  <c r="G12" i="6"/>
  <c r="F12" i="6"/>
  <c r="E12" i="6"/>
  <c r="D12" i="6"/>
  <c r="C12" i="6"/>
  <c r="B12" i="6"/>
  <c r="T11" i="6"/>
  <c r="K11" i="6"/>
  <c r="I11" i="6"/>
  <c r="H11" i="6"/>
  <c r="G11" i="6"/>
  <c r="F11" i="6"/>
  <c r="E11" i="6"/>
  <c r="D11" i="6"/>
  <c r="C11" i="6"/>
  <c r="B11" i="6"/>
  <c r="T10" i="6"/>
  <c r="K10" i="6"/>
  <c r="I10" i="6"/>
  <c r="H10" i="6"/>
  <c r="G10" i="6"/>
  <c r="F10" i="6"/>
  <c r="E10" i="6"/>
  <c r="D10" i="6"/>
  <c r="C10" i="6"/>
  <c r="B10" i="6"/>
  <c r="T9" i="6"/>
  <c r="K9" i="6"/>
  <c r="I9" i="6"/>
  <c r="H9" i="6"/>
  <c r="G9" i="6"/>
  <c r="F9" i="6"/>
  <c r="E9" i="6"/>
  <c r="D9" i="6"/>
  <c r="C9" i="6"/>
  <c r="B9" i="6"/>
  <c r="T8" i="6"/>
  <c r="K8" i="6"/>
  <c r="I8" i="6"/>
  <c r="H8" i="6"/>
  <c r="G8" i="6"/>
  <c r="F8" i="6"/>
  <c r="E8" i="6"/>
  <c r="D8" i="6"/>
  <c r="C8" i="6"/>
  <c r="B8" i="6"/>
  <c r="T7" i="6"/>
  <c r="K7" i="6"/>
  <c r="I7" i="6"/>
  <c r="H7" i="6"/>
  <c r="G7" i="6"/>
  <c r="F7" i="6"/>
  <c r="E7" i="6"/>
  <c r="D7" i="6"/>
  <c r="C7" i="6"/>
  <c r="B7" i="6"/>
  <c r="T6" i="6"/>
  <c r="K6" i="6"/>
  <c r="I6" i="6"/>
  <c r="H6" i="6"/>
  <c r="G6" i="6"/>
  <c r="F6" i="6"/>
  <c r="E6" i="6"/>
  <c r="D6" i="6"/>
  <c r="C6" i="6"/>
  <c r="B6" i="6"/>
  <c r="S5" i="6"/>
  <c r="R5" i="6"/>
  <c r="Q5" i="6"/>
  <c r="P5" i="6"/>
  <c r="O5" i="6"/>
  <c r="N5" i="6"/>
  <c r="M5" i="6"/>
  <c r="L5" i="6"/>
  <c r="G11" i="5"/>
  <c r="H7" i="5"/>
  <c r="H12" i="5"/>
  <c r="C12" i="5"/>
  <c r="B12" i="5"/>
  <c r="T33" i="5"/>
  <c r="D13" i="5"/>
  <c r="M44" i="5" s="1"/>
  <c r="E13" i="5"/>
  <c r="F13" i="5"/>
  <c r="H10" i="5"/>
  <c r="C10" i="5"/>
  <c r="U31" i="5" s="1"/>
  <c r="D8" i="5"/>
  <c r="D7" i="5"/>
  <c r="C8" i="5"/>
  <c r="G7" i="5"/>
  <c r="P38" i="5" s="1"/>
  <c r="G8" i="5"/>
  <c r="G39" i="5" s="1"/>
  <c r="E6" i="5"/>
  <c r="F6" i="5"/>
  <c r="G6" i="5"/>
  <c r="H6" i="5"/>
  <c r="C39" i="5"/>
  <c r="U29" i="5"/>
  <c r="AH17" i="5"/>
  <c r="I13" i="5"/>
  <c r="H13" i="5"/>
  <c r="G13" i="5"/>
  <c r="C13" i="5"/>
  <c r="C54" i="5" s="1"/>
  <c r="U54" i="5"/>
  <c r="B13" i="5"/>
  <c r="K54" i="5"/>
  <c r="I12" i="5"/>
  <c r="Z23" i="5"/>
  <c r="G12" i="5"/>
  <c r="P53" i="5"/>
  <c r="F12" i="5"/>
  <c r="E12" i="5"/>
  <c r="D12" i="5"/>
  <c r="I11" i="5"/>
  <c r="H11" i="5"/>
  <c r="F11" i="5"/>
  <c r="E11" i="5"/>
  <c r="D11" i="5"/>
  <c r="C11" i="5"/>
  <c r="B11" i="5"/>
  <c r="I10" i="5"/>
  <c r="H41" i="5"/>
  <c r="G10" i="5"/>
  <c r="F10" i="5"/>
  <c r="X51" i="5" s="1"/>
  <c r="E10" i="5"/>
  <c r="D10" i="5"/>
  <c r="AD21" i="5"/>
  <c r="B10" i="5"/>
  <c r="AC21" i="5" s="1"/>
  <c r="I9" i="5"/>
  <c r="H9" i="5"/>
  <c r="G9" i="5"/>
  <c r="P40" i="5" s="1"/>
  <c r="F9" i="5"/>
  <c r="AF20" i="5" s="1"/>
  <c r="E9" i="5"/>
  <c r="D9" i="5"/>
  <c r="AE30" i="5" s="1"/>
  <c r="M30" i="5"/>
  <c r="C9" i="5"/>
  <c r="AD40" i="5"/>
  <c r="B9" i="5"/>
  <c r="I8" i="5"/>
  <c r="H8" i="5"/>
  <c r="F8" i="5"/>
  <c r="X19" i="5" s="1"/>
  <c r="E8" i="5"/>
  <c r="B8" i="5"/>
  <c r="I7" i="5"/>
  <c r="F7" i="5"/>
  <c r="E7" i="5"/>
  <c r="C7" i="5"/>
  <c r="AC28" i="5" s="1"/>
  <c r="B7" i="5"/>
  <c r="I6" i="5"/>
  <c r="D6" i="5"/>
  <c r="AD17" i="5" s="1"/>
  <c r="C6" i="5"/>
  <c r="B6" i="5"/>
  <c r="S14" i="4"/>
  <c r="R14" i="4"/>
  <c r="Q14" i="4"/>
  <c r="P14" i="4"/>
  <c r="O14" i="4"/>
  <c r="N14" i="4"/>
  <c r="M14" i="4"/>
  <c r="L14" i="4"/>
  <c r="T13" i="4"/>
  <c r="K13" i="4"/>
  <c r="K14" i="4"/>
  <c r="I13" i="4"/>
  <c r="H13" i="4"/>
  <c r="G13" i="4"/>
  <c r="F13" i="4"/>
  <c r="E13" i="4"/>
  <c r="D13" i="4"/>
  <c r="C13" i="4"/>
  <c r="B13" i="4"/>
  <c r="T12" i="4"/>
  <c r="K12" i="4"/>
  <c r="I12" i="4"/>
  <c r="H12" i="4"/>
  <c r="G12" i="4"/>
  <c r="F12" i="4"/>
  <c r="E12" i="4"/>
  <c r="D12" i="4"/>
  <c r="C12" i="4"/>
  <c r="B12" i="4"/>
  <c r="T11" i="4"/>
  <c r="K11" i="4"/>
  <c r="I11" i="4"/>
  <c r="H11" i="4"/>
  <c r="G11" i="4"/>
  <c r="F11" i="4"/>
  <c r="E11" i="4"/>
  <c r="D11" i="4"/>
  <c r="C11" i="4"/>
  <c r="B11" i="4"/>
  <c r="T10" i="4"/>
  <c r="K10" i="4"/>
  <c r="I10" i="4"/>
  <c r="H10" i="4"/>
  <c r="G10" i="4"/>
  <c r="F10" i="4"/>
  <c r="E10" i="4"/>
  <c r="D10" i="4"/>
  <c r="C10" i="4"/>
  <c r="B10" i="4"/>
  <c r="T9" i="4"/>
  <c r="K9" i="4"/>
  <c r="I9" i="4"/>
  <c r="H9" i="4"/>
  <c r="G9" i="4"/>
  <c r="F9" i="4"/>
  <c r="E9" i="4"/>
  <c r="D9" i="4"/>
  <c r="C9" i="4"/>
  <c r="B9" i="4"/>
  <c r="AA8" i="4"/>
  <c r="AA9" i="4"/>
  <c r="L19" i="4" s="1"/>
  <c r="B19" i="4" s="1"/>
  <c r="T8" i="4"/>
  <c r="K8" i="4"/>
  <c r="I8" i="4"/>
  <c r="H8" i="4"/>
  <c r="G8" i="4"/>
  <c r="F8" i="4"/>
  <c r="E8" i="4"/>
  <c r="D8" i="4"/>
  <c r="C8" i="4"/>
  <c r="B8" i="4"/>
  <c r="T7" i="4"/>
  <c r="K7" i="4"/>
  <c r="I7" i="4"/>
  <c r="H7" i="4"/>
  <c r="G7" i="4"/>
  <c r="F7" i="4"/>
  <c r="E7" i="4"/>
  <c r="D7" i="4"/>
  <c r="C7" i="4"/>
  <c r="B7" i="4"/>
  <c r="T6" i="4"/>
  <c r="K6" i="4"/>
  <c r="I6" i="4"/>
  <c r="H6" i="4"/>
  <c r="G6" i="4"/>
  <c r="F6" i="4"/>
  <c r="E6" i="4"/>
  <c r="D6" i="4"/>
  <c r="C6" i="4"/>
  <c r="B6" i="4"/>
  <c r="S5" i="4"/>
  <c r="R5" i="4"/>
  <c r="Q5" i="4"/>
  <c r="P5" i="4"/>
  <c r="O5" i="4"/>
  <c r="N5" i="4"/>
  <c r="M5" i="4"/>
  <c r="L5" i="4"/>
  <c r="K5" i="4"/>
  <c r="K7" i="2"/>
  <c r="K8" i="2"/>
  <c r="K9" i="2"/>
  <c r="K10" i="2"/>
  <c r="K11" i="2"/>
  <c r="K12" i="2"/>
  <c r="K13" i="2"/>
  <c r="K6" i="2"/>
  <c r="M14" i="2"/>
  <c r="N14" i="2"/>
  <c r="O14" i="2"/>
  <c r="P14" i="2"/>
  <c r="Q14" i="2"/>
  <c r="R14" i="2"/>
  <c r="S14" i="2"/>
  <c r="L14" i="2"/>
  <c r="T7" i="2"/>
  <c r="T8" i="2"/>
  <c r="T9" i="2"/>
  <c r="T10" i="2"/>
  <c r="T11" i="2"/>
  <c r="T12" i="2"/>
  <c r="T13" i="2"/>
  <c r="T6" i="2"/>
  <c r="M5" i="2"/>
  <c r="N5" i="2"/>
  <c r="O5" i="2"/>
  <c r="P5" i="2"/>
  <c r="Q5" i="2"/>
  <c r="R5" i="2"/>
  <c r="S5" i="2"/>
  <c r="AA8" i="2"/>
  <c r="AA9" i="2"/>
  <c r="L16" i="2" s="1"/>
  <c r="B16" i="2" s="1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C6" i="2"/>
  <c r="D6" i="2"/>
  <c r="E6" i="2"/>
  <c r="F6" i="2"/>
  <c r="G6" i="2"/>
  <c r="H6" i="2"/>
  <c r="I6" i="2"/>
  <c r="T5" i="4"/>
  <c r="T14" i="4"/>
  <c r="T27" i="5"/>
  <c r="O39" i="5"/>
  <c r="AC31" i="5"/>
  <c r="H52" i="5"/>
  <c r="F34" i="5"/>
  <c r="X8" i="5"/>
  <c r="Y8" i="5"/>
  <c r="Z32" i="5"/>
  <c r="AI37" i="5"/>
  <c r="AF49" i="5"/>
  <c r="L30" i="5"/>
  <c r="K44" i="5"/>
  <c r="AE33" i="5"/>
  <c r="H27" i="5"/>
  <c r="V30" i="5"/>
  <c r="H37" i="5"/>
  <c r="F49" i="5"/>
  <c r="H33" i="5"/>
  <c r="Z22" i="5"/>
  <c r="E40" i="5"/>
  <c r="T50" i="5"/>
  <c r="W19" i="5"/>
  <c r="Z42" i="5"/>
  <c r="AI17" i="5"/>
  <c r="B38" i="5"/>
  <c r="AD51" i="5"/>
  <c r="U34" i="5"/>
  <c r="H47" i="5"/>
  <c r="L53" i="5"/>
  <c r="F4" i="6"/>
  <c r="H4" i="6"/>
  <c r="H2" i="6"/>
  <c r="F2" i="6"/>
  <c r="B53" i="5"/>
  <c r="AC43" i="5"/>
  <c r="B43" i="5"/>
  <c r="K43" i="5"/>
  <c r="AC33" i="5"/>
  <c r="K53" i="5"/>
  <c r="F47" i="5"/>
  <c r="AF37" i="5"/>
  <c r="AH52" i="5"/>
  <c r="X20" i="5"/>
  <c r="B40" i="5"/>
  <c r="AC40" i="5"/>
  <c r="P50" i="5"/>
  <c r="G32" i="5"/>
  <c r="M32" i="5"/>
  <c r="K30" i="5"/>
  <c r="Z17" i="5"/>
  <c r="W20" i="5"/>
  <c r="AI20" i="5"/>
  <c r="X32" i="5"/>
  <c r="U30" i="5"/>
  <c r="AI32" i="5"/>
  <c r="Q37" i="5"/>
  <c r="Q43" i="5"/>
  <c r="Y44" i="5"/>
  <c r="X41" i="5"/>
  <c r="E49" i="5"/>
  <c r="O51" i="5"/>
  <c r="X54" i="5"/>
  <c r="AG50" i="5"/>
  <c r="AI48" i="5"/>
  <c r="X49" i="5"/>
  <c r="Y54" i="5"/>
  <c r="H34" i="5"/>
  <c r="D30" i="5"/>
  <c r="P31" i="5"/>
  <c r="X22" i="5"/>
  <c r="V20" i="5"/>
  <c r="AD19" i="5"/>
  <c r="Y34" i="5"/>
  <c r="T30" i="5"/>
  <c r="AI27" i="5"/>
  <c r="AH32" i="5"/>
  <c r="AI28" i="5"/>
  <c r="C44" i="5"/>
  <c r="N43" i="5"/>
  <c r="O40" i="5"/>
  <c r="U43" i="5"/>
  <c r="T41" i="5"/>
  <c r="V39" i="5"/>
  <c r="AG39" i="5"/>
  <c r="F50" i="5"/>
  <c r="O54" i="5"/>
  <c r="O50" i="5"/>
  <c r="T54" i="5"/>
  <c r="AC53" i="5"/>
  <c r="AF50" i="5"/>
  <c r="G44" i="5"/>
  <c r="O41" i="5"/>
  <c r="G34" i="5"/>
  <c r="C30" i="5"/>
  <c r="P34" i="5"/>
  <c r="W22" i="5"/>
  <c r="U20" i="5"/>
  <c r="AH22" i="5"/>
  <c r="AI18" i="5"/>
  <c r="Z29" i="5"/>
  <c r="B44" i="5"/>
  <c r="C41" i="5"/>
  <c r="L43" i="5"/>
  <c r="N40" i="5"/>
  <c r="T43" i="5"/>
  <c r="X40" i="5"/>
  <c r="AD44" i="5"/>
  <c r="AF39" i="5"/>
  <c r="E50" i="5"/>
  <c r="N50" i="5"/>
  <c r="T53" i="5"/>
  <c r="AI52" i="5"/>
  <c r="AE50" i="5"/>
  <c r="AD48" i="5"/>
  <c r="D32" i="5"/>
  <c r="B30" i="5"/>
  <c r="K31" i="5"/>
  <c r="Y24" i="5"/>
  <c r="V22" i="5"/>
  <c r="T20" i="5"/>
  <c r="AE20" i="5"/>
  <c r="X31" i="5"/>
  <c r="AD30" i="5"/>
  <c r="B37" i="5"/>
  <c r="P44" i="5"/>
  <c r="M40" i="5"/>
  <c r="Z38" i="5"/>
  <c r="AC44" i="5"/>
  <c r="AG40" i="5"/>
  <c r="D50" i="5"/>
  <c r="M50" i="5"/>
  <c r="W50" i="5"/>
  <c r="T48" i="5"/>
  <c r="AD50" i="5"/>
  <c r="AC48" i="5"/>
  <c r="B28" i="5"/>
  <c r="AD20" i="5"/>
  <c r="AC30" i="5"/>
  <c r="L40" i="5"/>
  <c r="K38" i="5"/>
  <c r="Y42" i="5"/>
  <c r="V40" i="5"/>
  <c r="T38" i="5"/>
  <c r="AF40" i="5"/>
  <c r="C50" i="5"/>
  <c r="Q52" i="5"/>
  <c r="L50" i="5"/>
  <c r="Z47" i="5"/>
  <c r="Y52" i="5"/>
  <c r="V50" i="5"/>
  <c r="AC50" i="5"/>
  <c r="U53" i="5"/>
  <c r="C52" i="5"/>
  <c r="C33" i="5"/>
  <c r="B31" i="5"/>
  <c r="G29" i="5"/>
  <c r="Q32" i="5"/>
  <c r="N30" i="5"/>
  <c r="Y19" i="5"/>
  <c r="AI24" i="5"/>
  <c r="AC20" i="5"/>
  <c r="U33" i="5"/>
  <c r="AD34" i="5"/>
  <c r="AG31" i="5"/>
  <c r="G42" i="5"/>
  <c r="D40" i="5"/>
  <c r="K40" i="5"/>
  <c r="X42" i="5"/>
  <c r="U40" i="5"/>
  <c r="AI42" i="5"/>
  <c r="AE40" i="5"/>
  <c r="B50" i="5"/>
  <c r="Q47" i="5"/>
  <c r="P52" i="5"/>
  <c r="K50" i="5"/>
  <c r="X52" i="5"/>
  <c r="U50" i="5"/>
  <c r="L51" i="5"/>
  <c r="AE52" i="5"/>
  <c r="P32" i="5"/>
  <c r="U23" i="5"/>
  <c r="T21" i="5"/>
  <c r="AH24" i="5"/>
  <c r="Z27" i="5"/>
  <c r="H44" i="5"/>
  <c r="F42" i="5"/>
  <c r="C40" i="5"/>
  <c r="L44" i="5"/>
  <c r="N42" i="5"/>
  <c r="Q39" i="5"/>
  <c r="T40" i="5"/>
  <c r="AH42" i="5"/>
  <c r="E52" i="5"/>
  <c r="Z48" i="5"/>
  <c r="T37" i="5"/>
  <c r="K37" i="5"/>
  <c r="T47" i="5"/>
  <c r="AC27" i="5"/>
  <c r="B47" i="5"/>
  <c r="AC47" i="5"/>
  <c r="AC17" i="5"/>
  <c r="U17" i="5"/>
  <c r="C27" i="5"/>
  <c r="AE37" i="5"/>
  <c r="C34" i="5"/>
  <c r="AD24" i="5"/>
  <c r="U44" i="5"/>
  <c r="L54" i="5"/>
  <c r="K34" i="5"/>
  <c r="AC34" i="5"/>
  <c r="AC54" i="5"/>
  <c r="B34" i="5"/>
  <c r="T44" i="5"/>
  <c r="B54" i="5"/>
  <c r="AC24" i="5"/>
  <c r="T34" i="5"/>
  <c r="T24" i="5"/>
  <c r="U49" i="5"/>
  <c r="AC49" i="5"/>
  <c r="K29" i="5"/>
  <c r="AC19" i="5"/>
  <c r="AC39" i="5"/>
  <c r="T19" i="5"/>
  <c r="AD32" i="5"/>
  <c r="T32" i="5"/>
  <c r="U42" i="5"/>
  <c r="AD52" i="5"/>
  <c r="AC22" i="5"/>
  <c r="K42" i="5"/>
  <c r="W31" i="5"/>
  <c r="AF21" i="5"/>
  <c r="V31" i="5"/>
  <c r="M41" i="5"/>
  <c r="M51" i="5"/>
  <c r="N51" i="5"/>
  <c r="AE21" i="5"/>
  <c r="AF41" i="5"/>
  <c r="W21" i="5"/>
  <c r="E31" i="5"/>
  <c r="AE31" i="5"/>
  <c r="V41" i="5"/>
  <c r="E51" i="5"/>
  <c r="D31" i="5"/>
  <c r="D41" i="5"/>
  <c r="AE51" i="5"/>
  <c r="N31" i="5"/>
  <c r="M31" i="5"/>
  <c r="AE24" i="5"/>
  <c r="AE34" i="5"/>
  <c r="N44" i="5"/>
  <c r="W54" i="5"/>
  <c r="V54" i="5"/>
  <c r="W44" i="5"/>
  <c r="W34" i="5"/>
  <c r="D44" i="5"/>
  <c r="Z33" i="5"/>
  <c r="Z43" i="5"/>
  <c r="AI23" i="5"/>
  <c r="Q53" i="5"/>
  <c r="Q33" i="5"/>
  <c r="AI43" i="5"/>
  <c r="Z53" i="5"/>
  <c r="AI33" i="5"/>
  <c r="H53" i="5"/>
  <c r="F54" i="5"/>
  <c r="Y23" i="5"/>
  <c r="X43" i="5"/>
  <c r="F53" i="5"/>
  <c r="O53" i="5"/>
  <c r="X23" i="5"/>
  <c r="AH53" i="5"/>
  <c r="P43" i="5"/>
  <c r="Y53" i="5"/>
  <c r="AG53" i="5"/>
  <c r="G33" i="5"/>
  <c r="G43" i="5"/>
  <c r="F33" i="5"/>
  <c r="F43" i="5"/>
  <c r="O43" i="5"/>
  <c r="X53" i="5"/>
  <c r="P33" i="5"/>
  <c r="AH33" i="5"/>
  <c r="AG43" i="5"/>
  <c r="O33" i="5"/>
  <c r="AG33" i="5"/>
  <c r="AH23" i="5"/>
  <c r="Y33" i="5"/>
  <c r="AG23" i="5"/>
  <c r="X33" i="5"/>
  <c r="Y43" i="5"/>
  <c r="G53" i="5"/>
  <c r="N33" i="5"/>
  <c r="M43" i="5"/>
  <c r="V53" i="5"/>
  <c r="AF53" i="5"/>
  <c r="D33" i="5"/>
  <c r="AF43" i="5"/>
  <c r="AF23" i="5"/>
  <c r="W43" i="5"/>
  <c r="D43" i="5"/>
  <c r="C32" i="5"/>
  <c r="V32" i="5"/>
  <c r="AE32" i="5"/>
  <c r="D42" i="5"/>
  <c r="D52" i="5"/>
  <c r="AE42" i="5"/>
  <c r="M42" i="5"/>
  <c r="AD42" i="5"/>
  <c r="V52" i="5"/>
  <c r="AE22" i="5"/>
  <c r="V42" i="5"/>
  <c r="U52" i="5"/>
  <c r="L32" i="5"/>
  <c r="M52" i="5"/>
  <c r="L41" i="5"/>
  <c r="U51" i="5"/>
  <c r="K41" i="5"/>
  <c r="K51" i="5"/>
  <c r="T51" i="5"/>
  <c r="B51" i="5"/>
  <c r="AD41" i="5"/>
  <c r="T31" i="5"/>
  <c r="AD31" i="5"/>
  <c r="U41" i="5"/>
  <c r="AC41" i="5"/>
  <c r="C31" i="5"/>
  <c r="L31" i="5"/>
  <c r="U21" i="5"/>
  <c r="B41" i="5"/>
  <c r="G30" i="5"/>
  <c r="AH20" i="5"/>
  <c r="AH30" i="5"/>
  <c r="Y50" i="5"/>
  <c r="H40" i="5"/>
  <c r="Q30" i="5"/>
  <c r="G40" i="5"/>
  <c r="P30" i="5"/>
  <c r="Z40" i="5"/>
  <c r="Z20" i="5"/>
  <c r="Z30" i="5"/>
  <c r="Y40" i="5"/>
  <c r="AI40" i="5"/>
  <c r="H50" i="5"/>
  <c r="AI50" i="5"/>
  <c r="Y20" i="5"/>
  <c r="Y30" i="5"/>
  <c r="AH40" i="5"/>
  <c r="G50" i="5"/>
  <c r="AH50" i="5"/>
  <c r="Q40" i="5"/>
  <c r="F39" i="5"/>
  <c r="AH19" i="5"/>
  <c r="AH49" i="5"/>
  <c r="AG19" i="5"/>
  <c r="AG49" i="5"/>
  <c r="X29" i="5"/>
  <c r="O29" i="5"/>
  <c r="Y39" i="5"/>
  <c r="Y49" i="5"/>
  <c r="P49" i="5"/>
  <c r="O49" i="5"/>
  <c r="AH29" i="5"/>
  <c r="X39" i="5"/>
  <c r="P39" i="5"/>
  <c r="AF18" i="5"/>
  <c r="AF48" i="5"/>
  <c r="AF38" i="5"/>
  <c r="W28" i="5"/>
  <c r="O48" i="5"/>
  <c r="W48" i="5"/>
  <c r="W38" i="5"/>
  <c r="N48" i="5"/>
  <c r="W18" i="5"/>
  <c r="N38" i="5"/>
  <c r="AE48" i="5"/>
  <c r="E28" i="5"/>
  <c r="E38" i="5"/>
  <c r="D28" i="5"/>
  <c r="N28" i="5"/>
  <c r="AF28" i="5"/>
  <c r="M28" i="5"/>
  <c r="E48" i="5"/>
  <c r="AD38" i="5"/>
  <c r="V48" i="5"/>
  <c r="AE28" i="5"/>
  <c r="M38" i="5"/>
  <c r="AE18" i="5"/>
  <c r="L38" i="5"/>
  <c r="V18" i="5"/>
  <c r="V28" i="5"/>
  <c r="M48" i="5"/>
  <c r="H48" i="5"/>
  <c r="H43" i="5"/>
  <c r="AH43" i="5"/>
  <c r="AI53" i="5"/>
  <c r="AD23" i="5"/>
  <c r="L33" i="5"/>
  <c r="T23" i="5"/>
  <c r="AD33" i="5"/>
  <c r="C43" i="5"/>
  <c r="AD43" i="5"/>
  <c r="C53" i="5"/>
  <c r="L34" i="5"/>
  <c r="U24" i="5"/>
  <c r="AF44" i="5"/>
  <c r="M34" i="5"/>
  <c r="V44" i="5"/>
  <c r="AE44" i="5"/>
  <c r="AE54" i="5"/>
  <c r="D34" i="5"/>
  <c r="W24" i="5"/>
  <c r="E54" i="5"/>
  <c r="V24" i="5"/>
  <c r="AF24" i="5"/>
  <c r="D54" i="5"/>
  <c r="X34" i="5"/>
  <c r="AG54" i="5"/>
  <c r="AF54" i="5"/>
  <c r="E34" i="5"/>
  <c r="N34" i="5"/>
  <c r="E44" i="5"/>
  <c r="N54" i="5"/>
  <c r="O32" i="5"/>
  <c r="Y32" i="5"/>
  <c r="G52" i="5"/>
  <c r="F52" i="5"/>
  <c r="AG22" i="5"/>
  <c r="P42" i="5"/>
  <c r="G41" i="5"/>
  <c r="AH41" i="5"/>
  <c r="Q51" i="5"/>
  <c r="Q41" i="5"/>
  <c r="H51" i="5"/>
  <c r="G31" i="5"/>
  <c r="Z31" i="5"/>
  <c r="G51" i="5"/>
  <c r="Z51" i="5"/>
  <c r="AH21" i="5"/>
  <c r="AH31" i="5"/>
  <c r="AC51" i="5"/>
  <c r="C51" i="5"/>
  <c r="U19" i="5"/>
  <c r="V29" i="5"/>
  <c r="L29" i="5"/>
  <c r="AE38" i="5"/>
  <c r="L48" i="5"/>
  <c r="U48" i="5"/>
  <c r="D48" i="5"/>
  <c r="U18" i="5"/>
  <c r="D38" i="5"/>
  <c r="V38" i="5"/>
  <c r="C48" i="5"/>
  <c r="C38" i="5"/>
  <c r="U38" i="5"/>
  <c r="AG18" i="5"/>
  <c r="Y48" i="5"/>
  <c r="F29" i="5"/>
  <c r="P29" i="5"/>
  <c r="AG29" i="5"/>
  <c r="G49" i="5"/>
  <c r="Y29" i="5"/>
  <c r="AH39" i="5"/>
  <c r="W37" i="5"/>
  <c r="AF47" i="5"/>
  <c r="N37" i="5"/>
  <c r="V37" i="5"/>
  <c r="W47" i="5"/>
  <c r="D37" i="5"/>
  <c r="N47" i="5"/>
  <c r="F2" i="5"/>
  <c r="E27" i="5"/>
  <c r="D27" i="5"/>
  <c r="W27" i="5"/>
  <c r="E47" i="5"/>
  <c r="AG27" i="5"/>
  <c r="AG47" i="5"/>
  <c r="N27" i="5"/>
  <c r="AG37" i="5"/>
  <c r="G27" i="5"/>
  <c r="O27" i="5"/>
  <c r="X17" i="5"/>
  <c r="AG17" i="5"/>
  <c r="Y27" i="5"/>
  <c r="AH27" i="5"/>
  <c r="G37" i="5"/>
  <c r="P37" i="5"/>
  <c r="Y37" i="5"/>
  <c r="AH37" i="5"/>
  <c r="G47" i="5"/>
  <c r="P47" i="5"/>
  <c r="Y47" i="5"/>
  <c r="AH47" i="5"/>
  <c r="G16" i="2"/>
  <c r="G17" i="2"/>
  <c r="C18" i="2"/>
  <c r="G18" i="2"/>
  <c r="C19" i="2"/>
  <c r="G19" i="2"/>
  <c r="C20" i="2"/>
  <c r="G20" i="2"/>
  <c r="C21" i="2"/>
  <c r="G21" i="2"/>
  <c r="C22" i="2"/>
  <c r="G22" i="2"/>
  <c r="C23" i="2"/>
  <c r="G23" i="2"/>
  <c r="F19" i="2"/>
  <c r="D16" i="2"/>
  <c r="H16" i="2"/>
  <c r="D17" i="2"/>
  <c r="H17" i="2"/>
  <c r="D18" i="2"/>
  <c r="H18" i="2"/>
  <c r="D19" i="2"/>
  <c r="H19" i="2"/>
  <c r="D20" i="2"/>
  <c r="H20" i="2"/>
  <c r="H21" i="2"/>
  <c r="D22" i="2"/>
  <c r="H22" i="2"/>
  <c r="D23" i="2"/>
  <c r="H23" i="2"/>
  <c r="B19" i="2"/>
  <c r="F23" i="2"/>
  <c r="E16" i="2"/>
  <c r="E17" i="2"/>
  <c r="I17" i="2"/>
  <c r="E18" i="2"/>
  <c r="I18" i="2"/>
  <c r="E19" i="2"/>
  <c r="I19" i="2"/>
  <c r="E20" i="2"/>
  <c r="I20" i="2"/>
  <c r="E21" i="2"/>
  <c r="I21" i="2"/>
  <c r="E22" i="2"/>
  <c r="I22" i="2"/>
  <c r="E23" i="2"/>
  <c r="D21" i="2"/>
  <c r="T14" i="2"/>
  <c r="K14" i="2"/>
  <c r="T5" i="2"/>
  <c r="Y10" i="6"/>
  <c r="AA9" i="6"/>
  <c r="AF26" i="6"/>
  <c r="I16" i="2"/>
  <c r="I23" i="2"/>
  <c r="B6" i="2"/>
  <c r="L5" i="2"/>
  <c r="C17" i="2"/>
  <c r="K5" i="2"/>
  <c r="C16" i="2"/>
  <c r="S18" i="4" l="1"/>
  <c r="I18" i="4" s="1"/>
  <c r="L23" i="4"/>
  <c r="B23" i="4" s="1"/>
  <c r="R23" i="4"/>
  <c r="H23" i="4" s="1"/>
  <c r="L21" i="4"/>
  <c r="B21" i="4" s="1"/>
  <c r="N16" i="4"/>
  <c r="D16" i="4" s="1"/>
  <c r="P23" i="4"/>
  <c r="F23" i="4" s="1"/>
  <c r="S23" i="4"/>
  <c r="I23" i="4" s="1"/>
  <c r="L16" i="4"/>
  <c r="B16" i="4" s="1"/>
  <c r="R16" i="4"/>
  <c r="H16" i="4" s="1"/>
  <c r="N23" i="4"/>
  <c r="D23" i="4" s="1"/>
  <c r="L22" i="4"/>
  <c r="B22" i="4" s="1"/>
  <c r="Q23" i="4"/>
  <c r="G23" i="4" s="1"/>
  <c r="O23" i="4"/>
  <c r="E23" i="4" s="1"/>
  <c r="M23" i="4"/>
  <c r="C23" i="4" s="1"/>
  <c r="S22" i="4"/>
  <c r="I22" i="4" s="1"/>
  <c r="S21" i="4"/>
  <c r="I21" i="4" s="1"/>
  <c r="S20" i="4"/>
  <c r="I20" i="4" s="1"/>
  <c r="M17" i="4"/>
  <c r="C17" i="4" s="1"/>
  <c r="O17" i="4"/>
  <c r="E17" i="4" s="1"/>
  <c r="Q17" i="4"/>
  <c r="G17" i="4" s="1"/>
  <c r="M18" i="4"/>
  <c r="C18" i="4" s="1"/>
  <c r="O18" i="4"/>
  <c r="E18" i="4" s="1"/>
  <c r="Q18" i="4"/>
  <c r="G18" i="4" s="1"/>
  <c r="M19" i="4"/>
  <c r="C19" i="4" s="1"/>
  <c r="O19" i="4"/>
  <c r="E19" i="4" s="1"/>
  <c r="Q19" i="4"/>
  <c r="G19" i="4" s="1"/>
  <c r="M20" i="4"/>
  <c r="C20" i="4" s="1"/>
  <c r="O20" i="4"/>
  <c r="E20" i="4" s="1"/>
  <c r="Q20" i="4"/>
  <c r="G20" i="4" s="1"/>
  <c r="M21" i="4"/>
  <c r="C21" i="4" s="1"/>
  <c r="O21" i="4"/>
  <c r="E21" i="4" s="1"/>
  <c r="Q21" i="4"/>
  <c r="G21" i="4" s="1"/>
  <c r="M22" i="4"/>
  <c r="C22" i="4" s="1"/>
  <c r="O22" i="4"/>
  <c r="E22" i="4" s="1"/>
  <c r="Q22" i="4"/>
  <c r="G22" i="4" s="1"/>
  <c r="S17" i="4"/>
  <c r="I17" i="4" s="1"/>
  <c r="M16" i="4"/>
  <c r="C16" i="4" s="1"/>
  <c r="Q16" i="4"/>
  <c r="G16" i="4" s="1"/>
  <c r="L17" i="4"/>
  <c r="B17" i="4" s="1"/>
  <c r="L18" i="4"/>
  <c r="B18" i="4" s="1"/>
  <c r="P16" i="4"/>
  <c r="F16" i="4" s="1"/>
  <c r="S19" i="4"/>
  <c r="I19" i="4" s="1"/>
  <c r="L20" i="4"/>
  <c r="B20" i="4" s="1"/>
  <c r="N17" i="4"/>
  <c r="D17" i="4" s="1"/>
  <c r="P17" i="4"/>
  <c r="F17" i="4" s="1"/>
  <c r="R17" i="4"/>
  <c r="H17" i="4" s="1"/>
  <c r="N18" i="4"/>
  <c r="D18" i="4" s="1"/>
  <c r="P18" i="4"/>
  <c r="F18" i="4" s="1"/>
  <c r="R18" i="4"/>
  <c r="H18" i="4" s="1"/>
  <c r="N19" i="4"/>
  <c r="D19" i="4" s="1"/>
  <c r="P19" i="4"/>
  <c r="F19" i="4" s="1"/>
  <c r="R19" i="4"/>
  <c r="H19" i="4" s="1"/>
  <c r="N20" i="4"/>
  <c r="D20" i="4" s="1"/>
  <c r="P20" i="4"/>
  <c r="F20" i="4" s="1"/>
  <c r="R20" i="4"/>
  <c r="H20" i="4" s="1"/>
  <c r="N21" i="4"/>
  <c r="D21" i="4" s="1"/>
  <c r="P21" i="4"/>
  <c r="F21" i="4" s="1"/>
  <c r="R21" i="4"/>
  <c r="H21" i="4" s="1"/>
  <c r="N22" i="4"/>
  <c r="D22" i="4" s="1"/>
  <c r="P22" i="4"/>
  <c r="F22" i="4" s="1"/>
  <c r="R22" i="4"/>
  <c r="H22" i="4" s="1"/>
  <c r="S16" i="4"/>
  <c r="I16" i="4" s="1"/>
  <c r="O16" i="4"/>
  <c r="E16" i="4" s="1"/>
  <c r="P37" i="8"/>
  <c r="F37" i="8" s="1"/>
  <c r="F28" i="8"/>
  <c r="R38" i="8"/>
  <c r="H38" i="8" s="1"/>
  <c r="H29" i="8"/>
  <c r="R37" i="8"/>
  <c r="H37" i="8" s="1"/>
  <c r="H28" i="8"/>
  <c r="H25" i="8"/>
  <c r="R34" i="8"/>
  <c r="H34" i="8" s="1"/>
  <c r="I29" i="8"/>
  <c r="S38" i="8"/>
  <c r="I38" i="8" s="1"/>
  <c r="C25" i="8"/>
  <c r="V31" i="8"/>
  <c r="B26" i="8"/>
  <c r="U32" i="8"/>
  <c r="G32" i="8"/>
  <c r="Q41" i="8"/>
  <c r="G41" i="8" s="1"/>
  <c r="M36" i="8"/>
  <c r="C36" i="8" s="1"/>
  <c r="F30" i="8"/>
  <c r="P39" i="8"/>
  <c r="F39" i="8" s="1"/>
  <c r="F32" i="8"/>
  <c r="P41" i="8"/>
  <c r="F41" i="8" s="1"/>
  <c r="S40" i="8"/>
  <c r="I40" i="8" s="1"/>
  <c r="B31" i="8"/>
  <c r="D30" i="8"/>
  <c r="N39" i="8"/>
  <c r="D39" i="8" s="1"/>
  <c r="E30" i="8"/>
  <c r="O39" i="8"/>
  <c r="E39" i="8" s="1"/>
  <c r="C32" i="8"/>
  <c r="M41" i="8"/>
  <c r="C41" i="8" s="1"/>
  <c r="D25" i="8"/>
  <c r="N34" i="8"/>
  <c r="D34" i="8" s="1"/>
  <c r="P38" i="8"/>
  <c r="F38" i="8" s="1"/>
  <c r="F29" i="8"/>
  <c r="F27" i="8"/>
  <c r="P36" i="8"/>
  <c r="F36" i="8" s="1"/>
  <c r="Q39" i="8"/>
  <c r="G39" i="8" s="1"/>
  <c r="G30" i="8"/>
  <c r="C30" i="8"/>
  <c r="M39" i="8"/>
  <c r="C39" i="8" s="1"/>
  <c r="O40" i="8"/>
  <c r="E40" i="8" s="1"/>
  <c r="E31" i="8"/>
  <c r="I27" i="8"/>
  <c r="S36" i="8"/>
  <c r="I36" i="8" s="1"/>
  <c r="F25" i="8"/>
  <c r="P34" i="8"/>
  <c r="F34" i="8" s="1"/>
  <c r="C28" i="8"/>
  <c r="M37" i="8"/>
  <c r="C37" i="8" s="1"/>
  <c r="O34" i="8"/>
  <c r="E34" i="8" s="1"/>
  <c r="E25" i="8"/>
  <c r="G29" i="8"/>
  <c r="Q38" i="8"/>
  <c r="G38" i="8" s="1"/>
  <c r="G25" i="8"/>
  <c r="Q34" i="8"/>
  <c r="G34" i="8" s="1"/>
  <c r="R35" i="8"/>
  <c r="H35" i="8" s="1"/>
  <c r="H26" i="8"/>
  <c r="H27" i="8"/>
  <c r="R36" i="8"/>
  <c r="H36" i="8" s="1"/>
  <c r="L34" i="8"/>
  <c r="B34" i="8" s="1"/>
  <c r="M35" i="8"/>
  <c r="C35" i="8" s="1"/>
  <c r="L35" i="8"/>
  <c r="B35" i="8" s="1"/>
  <c r="B25" i="8"/>
  <c r="M34" i="8"/>
  <c r="C34" i="8" s="1"/>
  <c r="B27" i="8"/>
  <c r="L36" i="8"/>
  <c r="B36" i="8" s="1"/>
  <c r="O37" i="8"/>
  <c r="E37" i="8" s="1"/>
  <c r="E28" i="8"/>
  <c r="D26" i="8"/>
  <c r="N35" i="8"/>
  <c r="D35" i="8" s="1"/>
  <c r="L41" i="8"/>
  <c r="B41" i="8" s="1"/>
  <c r="B32" i="8"/>
  <c r="L39" i="8"/>
  <c r="B39" i="8" s="1"/>
  <c r="B30" i="8"/>
  <c r="M38" i="8"/>
  <c r="C38" i="8" s="1"/>
  <c r="C29" i="8"/>
  <c r="S35" i="8"/>
  <c r="I35" i="8" s="1"/>
  <c r="I26" i="8"/>
  <c r="O35" i="8"/>
  <c r="E35" i="8" s="1"/>
  <c r="E26" i="8"/>
  <c r="D32" i="8"/>
  <c r="N41" i="8"/>
  <c r="D41" i="8" s="1"/>
  <c r="D29" i="8"/>
  <c r="N38" i="8"/>
  <c r="D38" i="8" s="1"/>
  <c r="L37" i="8"/>
  <c r="B37" i="8" s="1"/>
  <c r="B28" i="8"/>
  <c r="G26" i="8"/>
  <c r="Q35" i="8"/>
  <c r="G35" i="8" s="1"/>
  <c r="L38" i="8"/>
  <c r="B38" i="8" s="1"/>
  <c r="B29" i="8"/>
  <c r="F31" i="8"/>
  <c r="P40" i="8"/>
  <c r="F40" i="8" s="1"/>
  <c r="S34" i="8"/>
  <c r="I34" i="8" s="1"/>
  <c r="I25" i="8"/>
  <c r="E32" i="8"/>
  <c r="O41" i="8"/>
  <c r="E41" i="8" s="1"/>
  <c r="R39" i="8"/>
  <c r="H39" i="8" s="1"/>
  <c r="H30" i="8"/>
  <c r="N36" i="8"/>
  <c r="D36" i="8" s="1"/>
  <c r="D27" i="8"/>
  <c r="T14" i="6"/>
  <c r="K5" i="6"/>
  <c r="H4" i="2"/>
  <c r="F4" i="2"/>
  <c r="F2" i="2"/>
  <c r="H2" i="2"/>
  <c r="AA11" i="6"/>
  <c r="Y11" i="6"/>
  <c r="Z11" i="6"/>
  <c r="T5" i="6"/>
  <c r="X11" i="6"/>
  <c r="AF46" i="6"/>
  <c r="K14" i="6"/>
  <c r="AF36" i="6"/>
  <c r="H29" i="5"/>
  <c r="Z39" i="5"/>
  <c r="Z49" i="5"/>
  <c r="Q49" i="5"/>
  <c r="Q29" i="5"/>
  <c r="AI29" i="5"/>
  <c r="AI49" i="5"/>
  <c r="AI19" i="5"/>
  <c r="H49" i="5"/>
  <c r="M47" i="5"/>
  <c r="AE27" i="5"/>
  <c r="F48" i="5"/>
  <c r="L37" i="5"/>
  <c r="U47" i="5"/>
  <c r="C37" i="5"/>
  <c r="Z19" i="5"/>
  <c r="H39" i="5"/>
  <c r="G48" i="5"/>
  <c r="AF19" i="5"/>
  <c r="W39" i="5"/>
  <c r="N29" i="5"/>
  <c r="E39" i="5"/>
  <c r="AF29" i="5"/>
  <c r="W49" i="5"/>
  <c r="N49" i="5"/>
  <c r="W29" i="5"/>
  <c r="D39" i="5"/>
  <c r="B52" i="5"/>
  <c r="B32" i="5"/>
  <c r="C42" i="5"/>
  <c r="AC42" i="5"/>
  <c r="L52" i="5"/>
  <c r="K52" i="5"/>
  <c r="L42" i="5"/>
  <c r="U22" i="5"/>
  <c r="O52" i="5"/>
  <c r="E42" i="5"/>
  <c r="W32" i="5"/>
  <c r="E32" i="5"/>
  <c r="AF22" i="5"/>
  <c r="AF52" i="5"/>
  <c r="F32" i="5"/>
  <c r="N32" i="5"/>
  <c r="W42" i="5"/>
  <c r="V23" i="5"/>
  <c r="W33" i="5"/>
  <c r="V33" i="5"/>
  <c r="E53" i="5"/>
  <c r="D53" i="5"/>
  <c r="N53" i="5"/>
  <c r="E43" i="5"/>
  <c r="AF33" i="5"/>
  <c r="Z44" i="5"/>
  <c r="Z54" i="5"/>
  <c r="Z34" i="5"/>
  <c r="AI44" i="5"/>
  <c r="H54" i="5"/>
  <c r="AI34" i="5"/>
  <c r="X27" i="5"/>
  <c r="X37" i="5"/>
  <c r="X47" i="5"/>
  <c r="O47" i="5"/>
  <c r="AD49" i="5"/>
  <c r="B49" i="5"/>
  <c r="T49" i="5"/>
  <c r="AD39" i="5"/>
  <c r="L49" i="5"/>
  <c r="C29" i="5"/>
  <c r="U39" i="5"/>
  <c r="T39" i="5"/>
  <c r="C49" i="5"/>
  <c r="K39" i="5"/>
  <c r="AC29" i="5"/>
  <c r="L39" i="5"/>
  <c r="Y31" i="5"/>
  <c r="AH51" i="5"/>
  <c r="Z41" i="5"/>
  <c r="AI41" i="5"/>
  <c r="Y51" i="5"/>
  <c r="Y41" i="5"/>
  <c r="AI31" i="5"/>
  <c r="H31" i="5"/>
  <c r="P51" i="5"/>
  <c r="P41" i="5"/>
  <c r="Q31" i="5"/>
  <c r="H28" i="5"/>
  <c r="Q38" i="5"/>
  <c r="AI38" i="5"/>
  <c r="Z28" i="5"/>
  <c r="F4" i="5"/>
  <c r="E37" i="5"/>
  <c r="AF17" i="5"/>
  <c r="AF27" i="5"/>
  <c r="V47" i="5"/>
  <c r="M37" i="5"/>
  <c r="M27" i="5"/>
  <c r="V17" i="5"/>
  <c r="Y18" i="5"/>
  <c r="X38" i="5"/>
  <c r="AI51" i="5"/>
  <c r="Y21" i="5"/>
  <c r="Z21" i="5"/>
  <c r="Q48" i="5"/>
  <c r="AD18" i="5"/>
  <c r="O28" i="5"/>
  <c r="F28" i="5"/>
  <c r="AE23" i="5"/>
  <c r="M53" i="5"/>
  <c r="AE53" i="5"/>
  <c r="M33" i="5"/>
  <c r="E41" i="5"/>
  <c r="W41" i="5"/>
  <c r="K32" i="5"/>
  <c r="AC52" i="5"/>
  <c r="B42" i="5"/>
  <c r="U32" i="5"/>
  <c r="K49" i="5"/>
  <c r="B39" i="5"/>
  <c r="V27" i="5"/>
  <c r="C47" i="5"/>
  <c r="AI54" i="5"/>
  <c r="O42" i="5"/>
  <c r="AG52" i="5"/>
  <c r="AF32" i="5"/>
  <c r="Z24" i="5"/>
  <c r="N52" i="5"/>
  <c r="O37" i="5"/>
  <c r="Z18" i="5"/>
  <c r="Q34" i="5"/>
  <c r="Q54" i="5"/>
  <c r="AI39" i="5"/>
  <c r="N39" i="5"/>
  <c r="AD29" i="5"/>
  <c r="F37" i="5"/>
  <c r="Q28" i="5"/>
  <c r="P28" i="5"/>
  <c r="AG42" i="5"/>
  <c r="AI21" i="5"/>
  <c r="AE29" i="5"/>
  <c r="AC37" i="5"/>
  <c r="K27" i="5"/>
  <c r="K47" i="5"/>
  <c r="B27" i="5"/>
  <c r="T17" i="5"/>
  <c r="K28" i="5"/>
  <c r="T28" i="5"/>
  <c r="T18" i="5"/>
  <c r="AC18" i="5"/>
  <c r="AC38" i="5"/>
  <c r="K48" i="5"/>
  <c r="B48" i="5"/>
  <c r="H38" i="5"/>
  <c r="Z50" i="5"/>
  <c r="H30" i="5"/>
  <c r="AI30" i="5"/>
  <c r="Q50" i="5"/>
  <c r="V51" i="5"/>
  <c r="V21" i="5"/>
  <c r="D51" i="5"/>
  <c r="AF31" i="5"/>
  <c r="N41" i="5"/>
  <c r="AE41" i="5"/>
  <c r="AF51" i="5"/>
  <c r="W51" i="5"/>
  <c r="Q42" i="5"/>
  <c r="G28" i="5"/>
  <c r="AE17" i="5"/>
  <c r="AA8" i="5" s="1"/>
  <c r="L47" i="5"/>
  <c r="AD47" i="5"/>
  <c r="AF46" i="5" s="1"/>
  <c r="L27" i="5"/>
  <c r="AH38" i="5"/>
  <c r="AH48" i="5"/>
  <c r="G38" i="5"/>
  <c r="P48" i="5"/>
  <c r="Y28" i="5"/>
  <c r="AH18" i="5"/>
  <c r="X28" i="5"/>
  <c r="F38" i="5"/>
  <c r="X18" i="5"/>
  <c r="O38" i="5"/>
  <c r="H4" i="5"/>
  <c r="AG28" i="5"/>
  <c r="AG38" i="5"/>
  <c r="D47" i="5"/>
  <c r="AE47" i="5"/>
  <c r="H2" i="5"/>
  <c r="Y38" i="5"/>
  <c r="AH28" i="5"/>
  <c r="X48" i="5"/>
  <c r="AG48" i="5"/>
  <c r="AA11" i="5" s="1"/>
  <c r="W23" i="5"/>
  <c r="AE43" i="5"/>
  <c r="E33" i="5"/>
  <c r="W53" i="5"/>
  <c r="T42" i="5"/>
  <c r="AD22" i="5"/>
  <c r="AC32" i="5"/>
  <c r="T52" i="5"/>
  <c r="T29" i="5"/>
  <c r="B29" i="5"/>
  <c r="U27" i="5"/>
  <c r="U37" i="5"/>
  <c r="AD27" i="5"/>
  <c r="W17" i="5"/>
  <c r="AD37" i="5"/>
  <c r="E29" i="5"/>
  <c r="AE49" i="5"/>
  <c r="Q44" i="5"/>
  <c r="AG32" i="5"/>
  <c r="V49" i="5"/>
  <c r="AF42" i="5"/>
  <c r="V19" i="5"/>
  <c r="F27" i="5"/>
  <c r="D29" i="5"/>
  <c r="V43" i="5"/>
  <c r="L28" i="5"/>
  <c r="C28" i="5"/>
  <c r="U28" i="5"/>
  <c r="AD28" i="5"/>
  <c r="X30" i="5"/>
  <c r="E30" i="5"/>
  <c r="AF30" i="5"/>
  <c r="F40" i="5"/>
  <c r="W40" i="5"/>
  <c r="O30" i="5"/>
  <c r="W30" i="5"/>
  <c r="F30" i="5"/>
  <c r="AG30" i="5"/>
  <c r="AG20" i="5"/>
  <c r="X50" i="5"/>
  <c r="F51" i="5"/>
  <c r="AG41" i="5"/>
  <c r="F31" i="5"/>
  <c r="AG21" i="5"/>
  <c r="AG51" i="5"/>
  <c r="F41" i="5"/>
  <c r="O31" i="5"/>
  <c r="X21" i="5"/>
  <c r="T22" i="5"/>
  <c r="W52" i="5"/>
  <c r="Z52" i="5"/>
  <c r="H42" i="5"/>
  <c r="X24" i="5"/>
  <c r="F44" i="5"/>
  <c r="AG44" i="5"/>
  <c r="AH34" i="5"/>
  <c r="AG24" i="5"/>
  <c r="O44" i="5"/>
  <c r="O34" i="5"/>
  <c r="AH54" i="5"/>
  <c r="AH44" i="5"/>
  <c r="P54" i="5"/>
  <c r="G54" i="5"/>
  <c r="X44" i="5"/>
  <c r="AG34" i="5"/>
  <c r="P27" i="5"/>
  <c r="AI47" i="5"/>
  <c r="Y17" i="5"/>
  <c r="Z37" i="5"/>
  <c r="Q27" i="5"/>
  <c r="AE19" i="5"/>
  <c r="M49" i="5"/>
  <c r="M39" i="5"/>
  <c r="D49" i="5"/>
  <c r="M29" i="5"/>
  <c r="AE39" i="5"/>
  <c r="AF34" i="5"/>
  <c r="M54" i="5"/>
  <c r="B33" i="5"/>
  <c r="K33" i="5"/>
  <c r="AD53" i="5"/>
  <c r="AC23" i="5"/>
  <c r="AI22" i="5"/>
  <c r="Y22" i="5"/>
  <c r="AD54" i="5"/>
  <c r="H32" i="5"/>
  <c r="V34" i="5"/>
  <c r="F4" i="4" l="1"/>
  <c r="F2" i="4"/>
  <c r="H2" i="4"/>
  <c r="H4" i="4"/>
  <c r="F2" i="8"/>
  <c r="H2" i="8"/>
  <c r="Z9" i="6"/>
  <c r="X8" i="6"/>
  <c r="W46" i="6"/>
  <c r="N46" i="6"/>
  <c r="E26" i="6"/>
  <c r="AA10" i="6"/>
  <c r="N26" i="6"/>
  <c r="W26" i="6"/>
  <c r="E46" i="6"/>
  <c r="Y9" i="6"/>
  <c r="Z8" i="6"/>
  <c r="AF16" i="6"/>
  <c r="X9" i="6"/>
  <c r="E36" i="6"/>
  <c r="X10" i="6"/>
  <c r="E16" i="6"/>
  <c r="AA8" i="6"/>
  <c r="W36" i="6"/>
  <c r="Z10" i="6"/>
  <c r="E36" i="5"/>
  <c r="W26" i="5"/>
  <c r="Z9" i="5"/>
  <c r="N26" i="5"/>
  <c r="Y9" i="5"/>
  <c r="W46" i="5"/>
  <c r="Z11" i="5"/>
  <c r="X10" i="5"/>
  <c r="Z8" i="5"/>
  <c r="W16" i="5"/>
  <c r="AF36" i="5"/>
  <c r="AA10" i="5"/>
  <c r="X11" i="5"/>
  <c r="E46" i="5"/>
  <c r="N36" i="5"/>
  <c r="Y10" i="5"/>
  <c r="AF16" i="5"/>
  <c r="Z10" i="5"/>
  <c r="Y11" i="5"/>
  <c r="N46" i="5"/>
  <c r="W36" i="5"/>
  <c r="AA9" i="5"/>
  <c r="AI9" i="5" s="1"/>
  <c r="AU7" i="5" s="1"/>
  <c r="X9" i="5"/>
  <c r="E26" i="5"/>
  <c r="AF26" i="5"/>
  <c r="N16" i="6" l="1"/>
  <c r="Y8" i="6"/>
  <c r="AH8" i="6" s="1"/>
  <c r="AT6" i="6" s="1"/>
  <c r="W16" i="6"/>
  <c r="AH10" i="5"/>
  <c r="AT8" i="5" s="1"/>
  <c r="AH8" i="5"/>
  <c r="AT6" i="5" s="1"/>
  <c r="AG8" i="5"/>
  <c r="AS6" i="5" s="1"/>
  <c r="AF8" i="5"/>
  <c r="AG10" i="5"/>
  <c r="AS8" i="5" s="1"/>
  <c r="AI10" i="5"/>
  <c r="AU8" i="5" s="1"/>
  <c r="AF10" i="5"/>
  <c r="AR8" i="5" s="1"/>
  <c r="AI11" i="5"/>
  <c r="AU9" i="5" s="1"/>
  <c r="AF11" i="5"/>
  <c r="AR9" i="5" s="1"/>
  <c r="AG9" i="5"/>
  <c r="AS7" i="5" s="1"/>
  <c r="AF9" i="5"/>
  <c r="AR7" i="5" s="1"/>
  <c r="AG11" i="5"/>
  <c r="AS9" i="5" s="1"/>
  <c r="AH11" i="5"/>
  <c r="AT9" i="5" s="1"/>
  <c r="AH9" i="5"/>
  <c r="AT7" i="5" s="1"/>
  <c r="AI8" i="5"/>
  <c r="AU6" i="5" s="1"/>
  <c r="AG9" i="6" l="1"/>
  <c r="AS7" i="6" s="1"/>
  <c r="AG10" i="6"/>
  <c r="AS8" i="6" s="1"/>
  <c r="AF9" i="6"/>
  <c r="AR7" i="6" s="1"/>
  <c r="AF11" i="6"/>
  <c r="AR9" i="6" s="1"/>
  <c r="AI9" i="6"/>
  <c r="AU7" i="6" s="1"/>
  <c r="AH11" i="6"/>
  <c r="AT9" i="6" s="1"/>
  <c r="AG8" i="6"/>
  <c r="AS6" i="6" s="1"/>
  <c r="AI10" i="6"/>
  <c r="AU8" i="6" s="1"/>
  <c r="AG11" i="6"/>
  <c r="AS9" i="6" s="1"/>
  <c r="AF8" i="6"/>
  <c r="AF10" i="6"/>
  <c r="AR8" i="6" s="1"/>
  <c r="AH10" i="6"/>
  <c r="AT8" i="6" s="1"/>
  <c r="AH9" i="6"/>
  <c r="AT7" i="6" s="1"/>
  <c r="AI11" i="6"/>
  <c r="AU9" i="6" s="1"/>
  <c r="AI8" i="6"/>
  <c r="AU6" i="6" s="1"/>
  <c r="AR6" i="5"/>
  <c r="AP7" i="6" l="1"/>
  <c r="AP8" i="6" s="1"/>
  <c r="AR6" i="6"/>
  <c r="AP9" i="6" s="1"/>
  <c r="AP6" i="6"/>
  <c r="F4" i="8"/>
  <c r="H4" i="8"/>
</calcChain>
</file>

<file path=xl/sharedStrings.xml><?xml version="1.0" encoding="utf-8"?>
<sst xmlns="http://schemas.openxmlformats.org/spreadsheetml/2006/main" count="158" uniqueCount="62">
  <si>
    <t>畳み込みフィルタの数値データによる確認シート（By H.Nishiyama / Niigata Univ. 2024/11/29, Ver 1.0）</t>
    <rPh sb="0" eb="1">
      <t>タタ</t>
    </rPh>
    <rPh sb="2" eb="3">
      <t>コ</t>
    </rPh>
    <rPh sb="9" eb="11">
      <t>スウチ</t>
    </rPh>
    <rPh sb="17" eb="19">
      <t>カクニン</t>
    </rPh>
    <phoneticPr fontId="1"/>
  </si>
  <si>
    <t>最小・最大値</t>
    <rPh sb="0" eb="2">
      <t>サイショウ</t>
    </rPh>
    <rPh sb="3" eb="6">
      <t>サイダイチ</t>
    </rPh>
    <phoneticPr fontId="1"/>
  </si>
  <si>
    <t>min:</t>
    <phoneticPr fontId="1"/>
  </si>
  <si>
    <t>max:</t>
    <phoneticPr fontId="1"/>
  </si>
  <si>
    <t>正規化:</t>
    <rPh sb="0" eb="3">
      <t>セイキカ</t>
    </rPh>
    <phoneticPr fontId="1"/>
  </si>
  <si>
    <t>(0:しない、1:する）</t>
    <phoneticPr fontId="1"/>
  </si>
  <si>
    <t>加算値</t>
    <rPh sb="0" eb="2">
      <t>カサン</t>
    </rPh>
    <rPh sb="2" eb="3">
      <t>チ</t>
    </rPh>
    <phoneticPr fontId="1"/>
  </si>
  <si>
    <t>周辺部拡張：</t>
    <rPh sb="0" eb="2">
      <t>シュウヘン</t>
    </rPh>
    <rPh sb="2" eb="3">
      <t>ブ</t>
    </rPh>
    <rPh sb="3" eb="5">
      <t>カクチョウ</t>
    </rPh>
    <phoneticPr fontId="1"/>
  </si>
  <si>
    <t>ウィンドウ範囲（</t>
    <rPh sb="5" eb="7">
      <t>ハンイ</t>
    </rPh>
    <phoneticPr fontId="1"/>
  </si>
  <si>
    <t>、</t>
    <phoneticPr fontId="1"/>
  </si>
  <si>
    <t>）</t>
    <phoneticPr fontId="1"/>
  </si>
  <si>
    <t>A-1:画像データ（数値）入力エリア</t>
    <rPh sb="4" eb="6">
      <t>ガゾウ</t>
    </rPh>
    <rPh sb="10" eb="12">
      <t>スウチ</t>
    </rPh>
    <rPh sb="13" eb="15">
      <t>ニュウリョク</t>
    </rPh>
    <phoneticPr fontId="1"/>
  </si>
  <si>
    <t>C:カーネル入力エリア</t>
    <rPh sb="6" eb="8">
      <t>ニュウリョク</t>
    </rPh>
    <phoneticPr fontId="1"/>
  </si>
  <si>
    <t>A-2:元画像</t>
    <rPh sb="4" eb="5">
      <t>モト</t>
    </rPh>
    <rPh sb="5" eb="7">
      <t>ガゾウ</t>
    </rPh>
    <phoneticPr fontId="1"/>
  </si>
  <si>
    <t>カーネル合計：</t>
    <rPh sb="4" eb="6">
      <t>ゴウケイ</t>
    </rPh>
    <phoneticPr fontId="1"/>
  </si>
  <si>
    <t>除数：</t>
    <rPh sb="0" eb="2">
      <t>ジョスウ</t>
    </rPh>
    <phoneticPr fontId="1"/>
  </si>
  <si>
    <t>演習の手順と確認事項</t>
    <rPh sb="0" eb="2">
      <t>エンシュウ</t>
    </rPh>
    <rPh sb="3" eb="5">
      <t>テジュン</t>
    </rPh>
    <rPh sb="6" eb="8">
      <t>カクニン</t>
    </rPh>
    <rPh sb="8" eb="10">
      <t>ジコウ</t>
    </rPh>
    <phoneticPr fontId="1"/>
  </si>
  <si>
    <t>B-2:畳み込みフィルタ処理後の画像</t>
    <rPh sb="4" eb="5">
      <t>タタ</t>
    </rPh>
    <rPh sb="6" eb="7">
      <t>コ</t>
    </rPh>
    <rPh sb="12" eb="15">
      <t>ショリゴ</t>
    </rPh>
    <rPh sb="16" eb="18">
      <t>ガゾウ</t>
    </rPh>
    <phoneticPr fontId="1"/>
  </si>
  <si>
    <t>B-1:畳み込みフィルタ処理後の数値データ</t>
    <rPh sb="4" eb="5">
      <t>タタ</t>
    </rPh>
    <rPh sb="6" eb="7">
      <t>コ</t>
    </rPh>
    <rPh sb="12" eb="15">
      <t>ショリゴ</t>
    </rPh>
    <rPh sb="16" eb="18">
      <t>スウチ</t>
    </rPh>
    <phoneticPr fontId="1"/>
  </si>
  <si>
    <t>B-1の「畳み込みフィルタ処理後の数値データ」の左上角のセルを左隣から右端まで順にコピー＆ペーストする。
次に上記範囲全体を選択し、コピー＆ペーストで下の行へと順に貼り付けていく。
同じ数式を順に適応していくことで、元データの3x3エリアとカーネルの3x3エリアが処理後の1つのセルに畳み込まれることを確認できる。</t>
    <rPh sb="5" eb="6">
      <t>タタ</t>
    </rPh>
    <rPh sb="7" eb="8">
      <t>コ</t>
    </rPh>
    <rPh sb="13" eb="16">
      <t>ショリゴ</t>
    </rPh>
    <rPh sb="17" eb="19">
      <t>スウチ</t>
    </rPh>
    <rPh sb="24" eb="26">
      <t>ヒダリウエ</t>
    </rPh>
    <rPh sb="26" eb="27">
      <t>カド</t>
    </rPh>
    <rPh sb="31" eb="33">
      <t>ヒダリドナリ</t>
    </rPh>
    <rPh sb="35" eb="37">
      <t>ミギハシ</t>
    </rPh>
    <rPh sb="39" eb="40">
      <t>ジュン</t>
    </rPh>
    <rPh sb="53" eb="54">
      <t>ツギ</t>
    </rPh>
    <rPh sb="55" eb="57">
      <t>ジョウキ</t>
    </rPh>
    <rPh sb="57" eb="59">
      <t>ハンイ</t>
    </rPh>
    <rPh sb="59" eb="61">
      <t>ゼンタイ</t>
    </rPh>
    <rPh sb="62" eb="64">
      <t>センタク</t>
    </rPh>
    <rPh sb="75" eb="76">
      <t>シタ</t>
    </rPh>
    <rPh sb="77" eb="78">
      <t>ギョウ</t>
    </rPh>
    <rPh sb="80" eb="81">
      <t>ジュン</t>
    </rPh>
    <rPh sb="82" eb="83">
      <t>ハ</t>
    </rPh>
    <rPh sb="84" eb="85">
      <t>ツ</t>
    </rPh>
    <rPh sb="91" eb="92">
      <t>オナ</t>
    </rPh>
    <rPh sb="93" eb="95">
      <t>スウシキ</t>
    </rPh>
    <rPh sb="96" eb="97">
      <t>ジュン</t>
    </rPh>
    <rPh sb="98" eb="100">
      <t>テキオウ</t>
    </rPh>
    <rPh sb="108" eb="109">
      <t>モト</t>
    </rPh>
    <rPh sb="132" eb="135">
      <t>ショリゴ</t>
    </rPh>
    <rPh sb="142" eb="143">
      <t>タタ</t>
    </rPh>
    <rPh sb="144" eb="145">
      <t>コ</t>
    </rPh>
    <rPh sb="151" eb="153">
      <t>カクニン</t>
    </rPh>
    <phoneticPr fontId="1"/>
  </si>
  <si>
    <t>B-1の左上角のセルに設定されている数式</t>
    <rPh sb="4" eb="6">
      <t>ヒダリウエ</t>
    </rPh>
    <rPh sb="6" eb="7">
      <t>カド</t>
    </rPh>
    <rPh sb="11" eb="13">
      <t>セッテイ</t>
    </rPh>
    <rPh sb="18" eb="20">
      <t>スウシキ</t>
    </rPh>
    <phoneticPr fontId="1"/>
  </si>
  <si>
    <t>=($Y$6*L6+$X$5*K5+$Y$5*L5+$Z$5*M5+$X$6*K6+$Z$6*M6+$X$7*K7+$Y$7*L7+$Z$7*M7)/$AA$9</t>
    <phoneticPr fontId="1"/>
  </si>
  <si>
    <t>完成版</t>
    <rPh sb="0" eb="3">
      <t>カンセイバン</t>
    </rPh>
    <phoneticPr fontId="1"/>
  </si>
  <si>
    <t>黄色のセルは編集・変更可能です。
A-1に数値形式の画像データを入力したり、Cのカーネルの値を変えるなどして、出力画像とその数値データ（B-1,B-2）の変化を確認してみましょう。</t>
    <rPh sb="0" eb="2">
      <t>キイロ</t>
    </rPh>
    <rPh sb="6" eb="8">
      <t>ヘンシュウ</t>
    </rPh>
    <rPh sb="9" eb="11">
      <t>ヘンコウ</t>
    </rPh>
    <rPh sb="11" eb="13">
      <t>カノウ</t>
    </rPh>
    <rPh sb="21" eb="23">
      <t>スウチ</t>
    </rPh>
    <rPh sb="23" eb="25">
      <t>ケイシキ</t>
    </rPh>
    <rPh sb="26" eb="28">
      <t>ガゾウ</t>
    </rPh>
    <rPh sb="32" eb="34">
      <t>ニュウリョク</t>
    </rPh>
    <rPh sb="45" eb="46">
      <t>アタイ</t>
    </rPh>
    <rPh sb="47" eb="48">
      <t>カ</t>
    </rPh>
    <rPh sb="55" eb="57">
      <t>シュツリョク</t>
    </rPh>
    <rPh sb="57" eb="59">
      <t>ガゾウ</t>
    </rPh>
    <rPh sb="62" eb="64">
      <t>スウチ</t>
    </rPh>
    <rPh sb="77" eb="79">
      <t>ヘンカ</t>
    </rPh>
    <rPh sb="80" eb="82">
      <t>カクニン</t>
    </rPh>
    <phoneticPr fontId="1"/>
  </si>
  <si>
    <t>量子化レベル数：4（画素値：1～4）でのRadiomics特徴量の例（GLCM：右隣）</t>
    <rPh sb="0" eb="3">
      <t>リョウシカ</t>
    </rPh>
    <rPh sb="6" eb="7">
      <t>スウ</t>
    </rPh>
    <rPh sb="10" eb="13">
      <t>ガソチ</t>
    </rPh>
    <rPh sb="29" eb="32">
      <t>トクチョウリョウ</t>
    </rPh>
    <rPh sb="33" eb="34">
      <t>レイ</t>
    </rPh>
    <rPh sb="40" eb="42">
      <t>ミギドナリ</t>
    </rPh>
    <phoneticPr fontId="1"/>
  </si>
  <si>
    <t>右１マス方向へのGLCM(正規化前）</t>
    <rPh sb="0" eb="1">
      <t>ミギ</t>
    </rPh>
    <rPh sb="4" eb="6">
      <t>ホウコウ</t>
    </rPh>
    <rPh sb="13" eb="17">
      <t>セイキカマエ</t>
    </rPh>
    <phoneticPr fontId="1"/>
  </si>
  <si>
    <t>右１マス方向へのGLCM(正規化後）</t>
    <rPh sb="0" eb="1">
      <t>ミギ</t>
    </rPh>
    <rPh sb="4" eb="6">
      <t>ホウコウ</t>
    </rPh>
    <rPh sb="13" eb="16">
      <t>セイキカ</t>
    </rPh>
    <rPh sb="16" eb="17">
      <t>ゴ</t>
    </rPh>
    <phoneticPr fontId="1"/>
  </si>
  <si>
    <t>j</t>
    <phoneticPr fontId="1"/>
  </si>
  <si>
    <t>Joint maximun</t>
    <phoneticPr fontId="1"/>
  </si>
  <si>
    <t>Joint average</t>
    <phoneticPr fontId="1"/>
  </si>
  <si>
    <t>i</t>
    <phoneticPr fontId="1"/>
  </si>
  <si>
    <t>Joint variance</t>
    <phoneticPr fontId="1"/>
  </si>
  <si>
    <t>Joint entropy</t>
    <phoneticPr fontId="1"/>
  </si>
  <si>
    <t>→</t>
    <phoneticPr fontId="1"/>
  </si>
  <si>
    <t>量子化レベル数：4（画素値：1～4）でのRadiomics特徴量の例（GLCM：８近傍）</t>
    <rPh sb="0" eb="3">
      <t>リョウシカ</t>
    </rPh>
    <rPh sb="6" eb="7">
      <t>スウ</t>
    </rPh>
    <rPh sb="10" eb="13">
      <t>ガソチ</t>
    </rPh>
    <rPh sb="29" eb="32">
      <t>トクチョウリョウ</t>
    </rPh>
    <rPh sb="33" eb="34">
      <t>レイ</t>
    </rPh>
    <rPh sb="41" eb="43">
      <t>キンボウ</t>
    </rPh>
    <phoneticPr fontId="1"/>
  </si>
  <si>
    <t>8近傍のGLCM(正規化前）</t>
    <rPh sb="1" eb="3">
      <t>キンボウ</t>
    </rPh>
    <rPh sb="9" eb="13">
      <t>セイキカマエ</t>
    </rPh>
    <phoneticPr fontId="1"/>
  </si>
  <si>
    <t>8近傍のGLCM(正規化後）</t>
    <rPh sb="1" eb="3">
      <t>キンボウ</t>
    </rPh>
    <rPh sb="9" eb="12">
      <t>セイキカ</t>
    </rPh>
    <rPh sb="12" eb="13">
      <t>ゴ</t>
    </rPh>
    <phoneticPr fontId="1"/>
  </si>
  <si>
    <t>Joint entropy計算用</t>
    <rPh sb="13" eb="16">
      <t>ケイサンヨウ</t>
    </rPh>
    <phoneticPr fontId="1"/>
  </si>
  <si>
    <t>C:カーネル</t>
    <phoneticPr fontId="1"/>
  </si>
  <si>
    <t>適用し、結果を元画像4分割分の領域に</t>
    <rPh sb="0" eb="2">
      <t>テキヨウ</t>
    </rPh>
    <rPh sb="4" eb="6">
      <t>ケッカ</t>
    </rPh>
    <rPh sb="7" eb="8">
      <t>モト</t>
    </rPh>
    <rPh sb="8" eb="10">
      <t>ガゾウ</t>
    </rPh>
    <rPh sb="11" eb="13">
      <t>ブンカツ</t>
    </rPh>
    <rPh sb="13" eb="14">
      <t>ブン</t>
    </rPh>
    <rPh sb="15" eb="17">
      <t>リョウイキ</t>
    </rPh>
    <phoneticPr fontId="1"/>
  </si>
  <si>
    <t>それぞれ並べる。</t>
    <rPh sb="4" eb="5">
      <t>ナラ</t>
    </rPh>
    <phoneticPr fontId="1"/>
  </si>
  <si>
    <t>左上：縮小画像になる</t>
    <rPh sb="0" eb="2">
      <t>ヒダリウエ</t>
    </rPh>
    <rPh sb="3" eb="5">
      <t>シュクショウ</t>
    </rPh>
    <rPh sb="5" eb="7">
      <t>ガゾウ</t>
    </rPh>
    <phoneticPr fontId="1"/>
  </si>
  <si>
    <t>縮小用</t>
    <rPh sb="0" eb="2">
      <t>シュクショウ</t>
    </rPh>
    <rPh sb="2" eb="3">
      <t>ヨウ</t>
    </rPh>
    <phoneticPr fontId="1"/>
  </si>
  <si>
    <t>縦縞用</t>
    <rPh sb="0" eb="2">
      <t>タテジマ</t>
    </rPh>
    <rPh sb="2" eb="3">
      <t>ヨウ</t>
    </rPh>
    <phoneticPr fontId="1"/>
  </si>
  <si>
    <t>横縞用</t>
    <rPh sb="0" eb="2">
      <t>ヨコジマ</t>
    </rPh>
    <rPh sb="2" eb="3">
      <t>ヨウ</t>
    </rPh>
    <phoneticPr fontId="1"/>
  </si>
  <si>
    <t>格子縞用</t>
    <rPh sb="0" eb="3">
      <t>コウシジマ</t>
    </rPh>
    <rPh sb="3" eb="4">
      <t>ヨウ</t>
    </rPh>
    <phoneticPr fontId="1"/>
  </si>
  <si>
    <t>右上：縦縞（横方向エッジ強調画像）</t>
    <rPh sb="0" eb="2">
      <t>ミギウエ</t>
    </rPh>
    <rPh sb="3" eb="5">
      <t>タテジマ</t>
    </rPh>
    <rPh sb="6" eb="9">
      <t>ヨコホウコウ</t>
    </rPh>
    <rPh sb="12" eb="14">
      <t>キョウチョウ</t>
    </rPh>
    <rPh sb="14" eb="16">
      <t>ガゾウ</t>
    </rPh>
    <phoneticPr fontId="1"/>
  </si>
  <si>
    <t>左下：横縞（縦方向エッジ強調画像）になる</t>
    <rPh sb="0" eb="2">
      <t>ヒダリシタ</t>
    </rPh>
    <rPh sb="3" eb="5">
      <t>ヨコジマ</t>
    </rPh>
    <rPh sb="6" eb="9">
      <t>タテホウコウ</t>
    </rPh>
    <rPh sb="12" eb="14">
      <t>キョウチョウ</t>
    </rPh>
    <rPh sb="14" eb="16">
      <t>ガゾウ</t>
    </rPh>
    <phoneticPr fontId="1"/>
  </si>
  <si>
    <t>右下:格子縞（縦縞×横縞）になる</t>
    <rPh sb="0" eb="2">
      <t>ミギシタ</t>
    </rPh>
    <rPh sb="3" eb="5">
      <t>コウシ</t>
    </rPh>
    <rPh sb="5" eb="6">
      <t>ジマ</t>
    </rPh>
    <rPh sb="7" eb="9">
      <t>タテジマ</t>
    </rPh>
    <rPh sb="10" eb="12">
      <t>ヨコジマ</t>
    </rPh>
    <phoneticPr fontId="1"/>
  </si>
  <si>
    <t>縦縞の周波数</t>
    <rPh sb="0" eb="2">
      <t>タテジマ</t>
    </rPh>
    <rPh sb="3" eb="6">
      <t>シュウハスウ</t>
    </rPh>
    <phoneticPr fontId="1"/>
  </si>
  <si>
    <t>横縞の周波数</t>
    <rPh sb="0" eb="2">
      <t>ヨコジマ</t>
    </rPh>
    <rPh sb="3" eb="6">
      <t>シュウハスウ</t>
    </rPh>
    <phoneticPr fontId="1"/>
  </si>
  <si>
    <t>2マス飛ばしで、左記の4種類のカーネルを</t>
    <rPh sb="3" eb="4">
      <t>ト</t>
    </rPh>
    <rPh sb="8" eb="10">
      <t>サキ</t>
    </rPh>
    <rPh sb="12" eb="14">
      <t>シュルイ</t>
    </rPh>
    <phoneticPr fontId="1"/>
  </si>
  <si>
    <t>作業領域</t>
    <rPh sb="0" eb="2">
      <t>サギョウ</t>
    </rPh>
    <rPh sb="2" eb="4">
      <t>リョウイキ</t>
    </rPh>
    <phoneticPr fontId="1"/>
  </si>
  <si>
    <t>ハール（Haar）ウェーブレットの数値データによる確認シート（By H.Nishiyama / Niigata Univ. 2025/01/28 Ver.1.0）</t>
    <rPh sb="17" eb="19">
      <t>スウチ</t>
    </rPh>
    <rPh sb="25" eb="27">
      <t>カクニン</t>
    </rPh>
    <phoneticPr fontId="1"/>
  </si>
  <si>
    <r>
      <t>B-2:周波数2</t>
    </r>
    <r>
      <rPr>
        <vertAlign val="superscript"/>
        <sz val="11"/>
        <color theme="1"/>
        <rFont val="ＭＳ ゴシック"/>
        <family val="3"/>
        <charset val="128"/>
      </rPr>
      <t>2</t>
    </r>
    <r>
      <rPr>
        <sz val="11"/>
        <color theme="1"/>
        <rFont val="ＭＳ ゴシック"/>
        <family val="2"/>
        <charset val="128"/>
      </rPr>
      <t>の２次元ウェーブレット画像</t>
    </r>
    <rPh sb="4" eb="7">
      <t>シュウハスウ</t>
    </rPh>
    <rPh sb="11" eb="13">
      <t>ジゲン</t>
    </rPh>
    <rPh sb="20" eb="22">
      <t>ガゾウ</t>
    </rPh>
    <phoneticPr fontId="1"/>
  </si>
  <si>
    <r>
      <t>B-1:周波数2</t>
    </r>
    <r>
      <rPr>
        <vertAlign val="superscript"/>
        <sz val="11"/>
        <color theme="1"/>
        <rFont val="ＭＳ ゴシック"/>
        <family val="3"/>
        <charset val="128"/>
      </rPr>
      <t>2</t>
    </r>
    <r>
      <rPr>
        <sz val="11"/>
        <color theme="1"/>
        <rFont val="ＭＳ ゴシック"/>
        <family val="2"/>
        <charset val="128"/>
      </rPr>
      <t>の２次元ウェーブレット処理後</t>
    </r>
    <rPh sb="4" eb="7">
      <t>シュウハスウ</t>
    </rPh>
    <rPh sb="11" eb="13">
      <t>ジゲン</t>
    </rPh>
    <rPh sb="20" eb="22">
      <t>ショリ</t>
    </rPh>
    <rPh sb="22" eb="23">
      <t>ゴ</t>
    </rPh>
    <phoneticPr fontId="1"/>
  </si>
  <si>
    <r>
      <t>C-1:周波数2</t>
    </r>
    <r>
      <rPr>
        <vertAlign val="superscript"/>
        <sz val="11"/>
        <color theme="1"/>
        <rFont val="ＭＳ ゴシック"/>
        <family val="3"/>
        <charset val="128"/>
      </rPr>
      <t>1</t>
    </r>
    <r>
      <rPr>
        <sz val="11"/>
        <color theme="1"/>
        <rFont val="ＭＳ ゴシック"/>
        <family val="2"/>
        <charset val="128"/>
      </rPr>
      <t>の２次元ウェーブレット処理後</t>
    </r>
    <rPh sb="4" eb="7">
      <t>シュウハスウ</t>
    </rPh>
    <rPh sb="11" eb="13">
      <t>ジゲン</t>
    </rPh>
    <rPh sb="20" eb="22">
      <t>ショリ</t>
    </rPh>
    <rPh sb="22" eb="23">
      <t>ゴ</t>
    </rPh>
    <phoneticPr fontId="1"/>
  </si>
  <si>
    <r>
      <t>C-2:周波数2</t>
    </r>
    <r>
      <rPr>
        <vertAlign val="superscript"/>
        <sz val="11"/>
        <color theme="1"/>
        <rFont val="ＭＳ ゴシック"/>
        <family val="3"/>
        <charset val="128"/>
      </rPr>
      <t>1</t>
    </r>
    <r>
      <rPr>
        <sz val="11"/>
        <color theme="1"/>
        <rFont val="ＭＳ ゴシック"/>
        <family val="2"/>
        <charset val="128"/>
      </rPr>
      <t>の２次元ウェーブレット画像</t>
    </r>
    <rPh sb="4" eb="7">
      <t>シュウハスウ</t>
    </rPh>
    <rPh sb="11" eb="13">
      <t>ジゲン</t>
    </rPh>
    <rPh sb="20" eb="22">
      <t>ガゾウ</t>
    </rPh>
    <phoneticPr fontId="1"/>
  </si>
  <si>
    <r>
      <t>D-1:周波数2</t>
    </r>
    <r>
      <rPr>
        <vertAlign val="superscript"/>
        <sz val="11"/>
        <color theme="1"/>
        <rFont val="ＭＳ ゴシック"/>
        <family val="3"/>
        <charset val="128"/>
      </rPr>
      <t>0</t>
    </r>
    <r>
      <rPr>
        <sz val="11"/>
        <color theme="1"/>
        <rFont val="ＭＳ ゴシック"/>
        <family val="2"/>
        <charset val="128"/>
      </rPr>
      <t>の２次元ウェーブレット処理後</t>
    </r>
    <rPh sb="4" eb="7">
      <t>シュウハスウ</t>
    </rPh>
    <rPh sb="11" eb="13">
      <t>ジゲン</t>
    </rPh>
    <rPh sb="20" eb="22">
      <t>ショリ</t>
    </rPh>
    <rPh sb="22" eb="23">
      <t>ゴ</t>
    </rPh>
    <phoneticPr fontId="1"/>
  </si>
  <si>
    <r>
      <t>D-2:周波数2</t>
    </r>
    <r>
      <rPr>
        <vertAlign val="superscript"/>
        <sz val="11"/>
        <color theme="1"/>
        <rFont val="ＭＳ ゴシック"/>
        <family val="3"/>
        <charset val="128"/>
      </rPr>
      <t>0</t>
    </r>
    <r>
      <rPr>
        <sz val="11"/>
        <color theme="1"/>
        <rFont val="ＭＳ ゴシック"/>
        <family val="2"/>
        <charset val="128"/>
      </rPr>
      <t>の２次元ウェーブレット画像</t>
    </r>
    <rPh sb="4" eb="7">
      <t>シュウハスウ</t>
    </rPh>
    <rPh sb="11" eb="13">
      <t>ジゲン</t>
    </rPh>
    <rPh sb="20" eb="22">
      <t>ガゾウ</t>
    </rPh>
    <phoneticPr fontId="1"/>
  </si>
  <si>
    <t>GLCM:Gray Level Co-occurrence Matrix</t>
    <phoneticPr fontId="1"/>
  </si>
  <si>
    <t>GLCMから計算される
テクスチャ特徴量の一部</t>
    <rPh sb="6" eb="8">
      <t>ケイサン</t>
    </rPh>
    <rPh sb="17" eb="20">
      <t>トクチョウリョウ</t>
    </rPh>
    <rPh sb="21" eb="23">
      <t>イチブ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</si>
</sst>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86" formatCode="0.000"/>
  </numFmts>
  <fonts count="5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8"/>
      <color theme="1"/>
      <name val="ＭＳ ゴシック"/>
      <family val="2"/>
      <charset val="128"/>
    </font>
    <font>
      <vertAlign val="superscript"/>
      <sz val="11"/>
      <color theme="1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rgb="FFC00000"/>
      </left>
      <right/>
      <top style="mediumDashed">
        <color rgb="FFC00000"/>
      </top>
      <bottom/>
      <diagonal/>
    </border>
    <border>
      <left/>
      <right/>
      <top style="mediumDashed">
        <color rgb="FFC00000"/>
      </top>
      <bottom/>
      <diagonal/>
    </border>
    <border>
      <left/>
      <right style="mediumDashed">
        <color rgb="FFC00000"/>
      </right>
      <top style="mediumDashed">
        <color rgb="FFC00000"/>
      </top>
      <bottom/>
      <diagonal/>
    </border>
    <border>
      <left style="mediumDashed">
        <color rgb="FFC00000"/>
      </left>
      <right/>
      <top/>
      <bottom/>
      <diagonal/>
    </border>
    <border>
      <left style="thin">
        <color indexed="64"/>
      </left>
      <right style="mediumDashed">
        <color rgb="FFC00000"/>
      </right>
      <top style="thin">
        <color indexed="64"/>
      </top>
      <bottom style="thin">
        <color indexed="64"/>
      </bottom>
      <diagonal/>
    </border>
    <border>
      <left style="mediumDashed">
        <color rgb="FFC00000"/>
      </left>
      <right/>
      <top/>
      <bottom style="mediumDashed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C00000"/>
      </bottom>
      <diagonal/>
    </border>
    <border>
      <left style="thin">
        <color indexed="64"/>
      </left>
      <right style="mediumDashed">
        <color rgb="FFC00000"/>
      </right>
      <top style="thin">
        <color indexed="64"/>
      </top>
      <bottom style="mediumDashed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theme="5"/>
      </left>
      <right style="mediumDashed">
        <color theme="5"/>
      </right>
      <top style="mediumDashed">
        <color theme="5"/>
      </top>
      <bottom style="mediumDashed">
        <color theme="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5"/>
      </left>
      <right style="thin">
        <color indexed="64"/>
      </right>
      <top style="mediumDashed">
        <color theme="5"/>
      </top>
      <bottom style="thin">
        <color indexed="64"/>
      </bottom>
      <diagonal/>
    </border>
    <border>
      <left style="thin">
        <color indexed="64"/>
      </left>
      <right style="mediumDashed">
        <color theme="5"/>
      </right>
      <top style="mediumDashed">
        <color theme="5"/>
      </top>
      <bottom style="thin">
        <color indexed="64"/>
      </bottom>
      <diagonal/>
    </border>
    <border>
      <left style="mediumDashed">
        <color theme="5"/>
      </left>
      <right style="thin">
        <color indexed="64"/>
      </right>
      <top style="thin">
        <color indexed="64"/>
      </top>
      <bottom style="mediumDashed">
        <color theme="5"/>
      </bottom>
      <diagonal/>
    </border>
    <border>
      <left style="thin">
        <color indexed="64"/>
      </left>
      <right style="mediumDashed">
        <color theme="5"/>
      </right>
      <top style="thin">
        <color indexed="64"/>
      </top>
      <bottom style="mediumDashed">
        <color theme="5"/>
      </bottom>
      <diagonal/>
    </border>
    <border>
      <left style="mediumDashed">
        <color theme="5"/>
      </left>
      <right/>
      <top style="mediumDashed">
        <color theme="5"/>
      </top>
      <bottom/>
      <diagonal/>
    </border>
    <border>
      <left/>
      <right/>
      <top style="mediumDashed">
        <color theme="5"/>
      </top>
      <bottom/>
      <diagonal/>
    </border>
    <border>
      <left/>
      <right style="mediumDashed">
        <color theme="5"/>
      </right>
      <top style="mediumDashed">
        <color theme="5"/>
      </top>
      <bottom/>
      <diagonal/>
    </border>
    <border>
      <left style="mediumDashed">
        <color theme="5"/>
      </left>
      <right/>
      <top/>
      <bottom/>
      <diagonal/>
    </border>
    <border>
      <left style="thin">
        <color indexed="64"/>
      </left>
      <right style="mediumDashed">
        <color theme="5"/>
      </right>
      <top style="thin">
        <color indexed="64"/>
      </top>
      <bottom style="thin">
        <color indexed="64"/>
      </bottom>
      <diagonal/>
    </border>
    <border>
      <left style="mediumDashed">
        <color theme="5"/>
      </left>
      <right/>
      <top/>
      <bottom style="mediumDashed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theme="5"/>
      </bottom>
      <diagonal/>
    </border>
    <border>
      <left style="mediumDashed">
        <color theme="5"/>
      </left>
      <right style="thin">
        <color indexed="64"/>
      </right>
      <top style="mediumDashed">
        <color theme="5"/>
      </top>
      <bottom style="mediumDashed">
        <color theme="5"/>
      </bottom>
      <diagonal/>
    </border>
    <border>
      <left style="thin">
        <color indexed="64"/>
      </left>
      <right style="mediumDashed">
        <color theme="5"/>
      </right>
      <top style="mediumDashed">
        <color theme="5"/>
      </top>
      <bottom style="mediumDashed">
        <color theme="5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top" wrapText="1"/>
    </xf>
    <xf numFmtId="0" fontId="0" fillId="6" borderId="1" xfId="0" applyFill="1" applyBorder="1" applyProtection="1">
      <alignment vertical="center"/>
      <protection locked="0"/>
    </xf>
    <xf numFmtId="0" fontId="0" fillId="6" borderId="55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6" borderId="57" xfId="0" applyFill="1" applyBorder="1" applyProtection="1">
      <alignment vertical="center"/>
      <protection locked="0"/>
    </xf>
    <xf numFmtId="0" fontId="0" fillId="6" borderId="50" xfId="0" applyFill="1" applyBorder="1" applyProtection="1">
      <alignment vertical="center"/>
      <protection locked="0"/>
    </xf>
    <xf numFmtId="0" fontId="0" fillId="6" borderId="8" xfId="0" applyFill="1" applyBorder="1" applyProtection="1">
      <alignment vertical="center"/>
      <protection locked="0"/>
    </xf>
    <xf numFmtId="0" fontId="0" fillId="7" borderId="0" xfId="0" applyFill="1">
      <alignment vertical="center"/>
    </xf>
    <xf numFmtId="0" fontId="0" fillId="6" borderId="2" xfId="0" applyFill="1" applyBorder="1" applyProtection="1">
      <alignment vertical="center"/>
      <protection locked="0"/>
    </xf>
    <xf numFmtId="0" fontId="0" fillId="6" borderId="3" xfId="0" applyFill="1" applyBorder="1" applyProtection="1">
      <alignment vertical="center"/>
      <protection locked="0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6" borderId="58" xfId="0" applyFill="1" applyBorder="1" applyProtection="1">
      <alignment vertical="center"/>
      <protection locked="0"/>
    </xf>
    <xf numFmtId="0" fontId="0" fillId="6" borderId="59" xfId="0" applyFill="1" applyBorder="1" applyProtection="1">
      <alignment vertical="center"/>
      <protection locked="0"/>
    </xf>
    <xf numFmtId="0" fontId="0" fillId="9" borderId="51" xfId="0" applyFill="1" applyBorder="1">
      <alignment vertical="center"/>
    </xf>
    <xf numFmtId="0" fontId="0" fillId="9" borderId="52" xfId="0" applyFill="1" applyBorder="1">
      <alignment vertical="center"/>
    </xf>
    <xf numFmtId="0" fontId="0" fillId="9" borderId="53" xfId="0" applyFill="1" applyBorder="1">
      <alignment vertical="center"/>
    </xf>
    <xf numFmtId="0" fontId="0" fillId="9" borderId="54" xfId="0" applyFill="1" applyBorder="1">
      <alignment vertical="center"/>
    </xf>
    <xf numFmtId="0" fontId="0" fillId="9" borderId="56" xfId="0" applyFill="1" applyBorder="1">
      <alignment vertical="center"/>
    </xf>
    <xf numFmtId="0" fontId="0" fillId="11" borderId="0" xfId="0" applyFill="1">
      <alignment vertical="center"/>
    </xf>
    <xf numFmtId="0" fontId="0" fillId="6" borderId="13" xfId="0" applyFill="1" applyBorder="1" applyProtection="1">
      <alignment vertical="center"/>
      <protection locked="0"/>
    </xf>
    <xf numFmtId="0" fontId="0" fillId="6" borderId="15" xfId="0" applyFill="1" applyBorder="1" applyProtection="1">
      <alignment vertical="center"/>
      <protection locked="0"/>
    </xf>
    <xf numFmtId="0" fontId="0" fillId="6" borderId="16" xfId="0" applyFill="1" applyBorder="1" applyProtection="1">
      <alignment vertical="center"/>
      <protection locked="0"/>
    </xf>
    <xf numFmtId="0" fontId="0" fillId="9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4" xfId="0" applyFill="1" applyBorder="1">
      <alignment vertical="center"/>
    </xf>
    <xf numFmtId="0" fontId="0" fillId="12" borderId="0" xfId="0" applyFill="1">
      <alignment vertical="center"/>
    </xf>
    <xf numFmtId="0" fontId="0" fillId="8" borderId="4" xfId="0" applyFill="1" applyBorder="1">
      <alignment vertical="center"/>
    </xf>
    <xf numFmtId="0" fontId="0" fillId="8" borderId="25" xfId="0" applyFill="1" applyBorder="1">
      <alignment vertical="center"/>
    </xf>
    <xf numFmtId="0" fontId="0" fillId="8" borderId="5" xfId="0" applyFill="1" applyBorder="1">
      <alignment vertical="center"/>
    </xf>
    <xf numFmtId="0" fontId="0" fillId="13" borderId="17" xfId="0" applyFill="1" applyBorder="1">
      <alignment vertical="center"/>
    </xf>
    <xf numFmtId="0" fontId="0" fillId="13" borderId="18" xfId="0" applyFill="1" applyBorder="1">
      <alignment vertical="center"/>
    </xf>
    <xf numFmtId="0" fontId="0" fillId="13" borderId="19" xfId="0" applyFill="1" applyBorder="1">
      <alignment vertical="center"/>
    </xf>
    <xf numFmtId="0" fontId="2" fillId="13" borderId="22" xfId="0" quotePrefix="1" applyFont="1" applyFill="1" applyBorder="1">
      <alignment vertical="center"/>
    </xf>
    <xf numFmtId="0" fontId="0" fillId="13" borderId="23" xfId="0" applyFill="1" applyBorder="1">
      <alignment vertical="center"/>
    </xf>
    <xf numFmtId="0" fontId="0" fillId="13" borderId="24" xfId="0" applyFill="1" applyBorder="1">
      <alignment vertical="center"/>
    </xf>
    <xf numFmtId="0" fontId="0" fillId="10" borderId="45" xfId="0" applyFill="1" applyBorder="1">
      <alignment vertical="center"/>
    </xf>
    <xf numFmtId="0" fontId="0" fillId="10" borderId="7" xfId="0" applyFill="1" applyBorder="1" applyProtection="1">
      <alignment vertical="center"/>
      <protection locked="0"/>
    </xf>
    <xf numFmtId="0" fontId="0" fillId="10" borderId="1" xfId="0" applyFill="1" applyBorder="1" applyProtection="1">
      <alignment vertical="center"/>
      <protection locked="0"/>
    </xf>
    <xf numFmtId="0" fontId="0" fillId="10" borderId="8" xfId="0" applyFill="1" applyBorder="1" applyProtection="1">
      <alignment vertical="center"/>
      <protection locked="0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8" xfId="0" applyFill="1" applyBorder="1">
      <alignment vertical="center"/>
    </xf>
    <xf numFmtId="0" fontId="0" fillId="6" borderId="47" xfId="0" applyFill="1" applyBorder="1" applyProtection="1">
      <alignment vertical="center"/>
      <protection locked="0"/>
    </xf>
    <xf numFmtId="0" fontId="0" fillId="6" borderId="48" xfId="0" applyFill="1" applyBorder="1" applyProtection="1">
      <alignment vertical="center"/>
      <protection locked="0"/>
    </xf>
    <xf numFmtId="0" fontId="0" fillId="6" borderId="49" xfId="0" applyFill="1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34" xfId="0" applyBorder="1">
      <alignment vertical="center"/>
    </xf>
    <xf numFmtId="2" fontId="3" fillId="0" borderId="26" xfId="0" applyNumberFormat="1" applyFont="1" applyBorder="1">
      <alignment vertical="center"/>
    </xf>
    <xf numFmtId="2" fontId="3" fillId="0" borderId="27" xfId="0" applyNumberFormat="1" applyFont="1" applyBorder="1">
      <alignment vertical="center"/>
    </xf>
    <xf numFmtId="2" fontId="3" fillId="0" borderId="28" xfId="0" applyNumberFormat="1" applyFont="1" applyBorder="1">
      <alignment vertical="center"/>
    </xf>
    <xf numFmtId="0" fontId="0" fillId="0" borderId="33" xfId="0" applyBorder="1">
      <alignment vertical="center"/>
    </xf>
    <xf numFmtId="0" fontId="0" fillId="0" borderId="32" xfId="0" applyBorder="1">
      <alignment vertical="center"/>
    </xf>
    <xf numFmtId="0" fontId="0" fillId="0" borderId="35" xfId="0" applyBorder="1">
      <alignment vertical="center"/>
    </xf>
    <xf numFmtId="2" fontId="3" fillId="0" borderId="32" xfId="0" applyNumberFormat="1" applyFont="1" applyBorder="1">
      <alignment vertical="center"/>
    </xf>
    <xf numFmtId="2" fontId="3" fillId="0" borderId="1" xfId="0" applyNumberFormat="1" applyFont="1" applyBorder="1">
      <alignment vertical="center"/>
    </xf>
    <xf numFmtId="2" fontId="3" fillId="0" borderId="33" xfId="0" applyNumberFormat="1" applyFont="1" applyBorder="1">
      <alignment vertical="center"/>
    </xf>
    <xf numFmtId="0" fontId="0" fillId="0" borderId="36" xfId="0" applyBorder="1">
      <alignment vertical="center"/>
    </xf>
    <xf numFmtId="2" fontId="3" fillId="0" borderId="29" xfId="0" applyNumberFormat="1" applyFont="1" applyBorder="1">
      <alignment vertical="center"/>
    </xf>
    <xf numFmtId="2" fontId="3" fillId="0" borderId="30" xfId="0" applyNumberFormat="1" applyFont="1" applyBorder="1">
      <alignment vertical="center"/>
    </xf>
    <xf numFmtId="2" fontId="3" fillId="0" borderId="31" xfId="0" applyNumberFormat="1" applyFont="1" applyBorder="1">
      <alignment vertical="center"/>
    </xf>
    <xf numFmtId="0" fontId="0" fillId="13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0" fillId="13" borderId="45" xfId="0" applyFill="1" applyBorder="1">
      <alignment vertical="center"/>
    </xf>
    <xf numFmtId="0" fontId="0" fillId="13" borderId="7" xfId="0" applyFill="1" applyBorder="1">
      <alignment vertical="center"/>
    </xf>
    <xf numFmtId="0" fontId="0" fillId="13" borderId="1" xfId="0" applyFill="1" applyBorder="1">
      <alignment vertical="center"/>
    </xf>
    <xf numFmtId="0" fontId="0" fillId="13" borderId="8" xfId="0" applyFill="1" applyBorder="1">
      <alignment vertical="center"/>
    </xf>
    <xf numFmtId="0" fontId="0" fillId="12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4" xfId="0" applyBorder="1" applyAlignment="1">
      <alignment horizontal="left" vertical="center"/>
    </xf>
    <xf numFmtId="0" fontId="0" fillId="0" borderId="64" xfId="0" applyBorder="1">
      <alignment vertical="center"/>
    </xf>
    <xf numFmtId="0" fontId="0" fillId="0" borderId="41" xfId="0" applyBorder="1">
      <alignment vertical="center"/>
    </xf>
    <xf numFmtId="0" fontId="0" fillId="0" borderId="65" xfId="0" applyBorder="1" applyAlignment="1">
      <alignment horizontal="left" vertical="center"/>
    </xf>
    <xf numFmtId="0" fontId="0" fillId="0" borderId="63" xfId="0" applyBorder="1">
      <alignment vertical="center"/>
    </xf>
    <xf numFmtId="0" fontId="0" fillId="9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35" xfId="0" applyFill="1" applyBorder="1" applyAlignment="1">
      <alignment horizontal="left" vertical="center"/>
    </xf>
    <xf numFmtId="0" fontId="0" fillId="12" borderId="66" xfId="0" applyFill="1" applyBorder="1">
      <alignment vertical="center"/>
    </xf>
    <xf numFmtId="0" fontId="0" fillId="12" borderId="7" xfId="0" applyFill="1" applyBorder="1">
      <alignment vertical="center"/>
    </xf>
    <xf numFmtId="0" fontId="0" fillId="8" borderId="65" xfId="0" applyFill="1" applyBorder="1" applyAlignment="1">
      <alignment horizontal="left" vertical="center"/>
    </xf>
    <xf numFmtId="0" fontId="0" fillId="8" borderId="0" xfId="0" applyFill="1" applyAlignment="1">
      <alignment vertical="top" wrapText="1"/>
    </xf>
    <xf numFmtId="0" fontId="0" fillId="8" borderId="63" xfId="0" applyFill="1" applyBorder="1">
      <alignment vertical="center"/>
    </xf>
    <xf numFmtId="0" fontId="0" fillId="9" borderId="35" xfId="0" applyFill="1" applyBorder="1" applyAlignment="1">
      <alignment horizontal="left" vertical="center"/>
    </xf>
    <xf numFmtId="0" fontId="0" fillId="9" borderId="66" xfId="0" applyFill="1" applyBorder="1" applyAlignment="1">
      <alignment vertical="top" wrapText="1"/>
    </xf>
    <xf numFmtId="0" fontId="0" fillId="9" borderId="66" xfId="0" applyFill="1" applyBorder="1">
      <alignment vertical="center"/>
    </xf>
    <xf numFmtId="0" fontId="0" fillId="9" borderId="7" xfId="0" applyFill="1" applyBorder="1">
      <alignment vertical="center"/>
    </xf>
    <xf numFmtId="0" fontId="0" fillId="11" borderId="40" xfId="0" applyFill="1" applyBorder="1" applyAlignment="1">
      <alignment horizontal="left" vertical="center"/>
    </xf>
    <xf numFmtId="0" fontId="0" fillId="11" borderId="61" xfId="0" applyFill="1" applyBorder="1" applyAlignment="1">
      <alignment vertical="top" wrapText="1"/>
    </xf>
    <xf numFmtId="0" fontId="0" fillId="11" borderId="61" xfId="0" applyFill="1" applyBorder="1">
      <alignment vertical="center"/>
    </xf>
    <xf numFmtId="0" fontId="0" fillId="11" borderId="46" xfId="0" applyFill="1" applyBorder="1">
      <alignment vertical="center"/>
    </xf>
    <xf numFmtId="0" fontId="0" fillId="0" borderId="0" xfId="0" applyAlignment="1">
      <alignment vertical="top" wrapText="1"/>
    </xf>
    <xf numFmtId="0" fontId="0" fillId="0" borderId="42" xfId="0" applyBorder="1">
      <alignment vertical="center"/>
    </xf>
    <xf numFmtId="0" fontId="0" fillId="12" borderId="45" xfId="0" applyFill="1" applyBorder="1">
      <alignment vertical="center"/>
    </xf>
    <xf numFmtId="0" fontId="0" fillId="12" borderId="42" xfId="0" applyFill="1" applyBorder="1">
      <alignment vertical="center"/>
    </xf>
    <xf numFmtId="0" fontId="0" fillId="12" borderId="27" xfId="0" applyFill="1" applyBorder="1">
      <alignment vertical="center"/>
    </xf>
    <xf numFmtId="0" fontId="0" fillId="12" borderId="34" xfId="0" applyFill="1" applyBorder="1">
      <alignment vertical="center"/>
    </xf>
    <xf numFmtId="0" fontId="0" fillId="8" borderId="45" xfId="0" applyFill="1" applyBorder="1">
      <alignment vertical="center"/>
    </xf>
    <xf numFmtId="0" fontId="0" fillId="8" borderId="42" xfId="0" applyFill="1" applyBorder="1">
      <alignment vertical="center"/>
    </xf>
    <xf numFmtId="0" fontId="0" fillId="8" borderId="27" xfId="0" applyFill="1" applyBorder="1">
      <alignment vertical="center"/>
    </xf>
    <xf numFmtId="0" fontId="0" fillId="8" borderId="28" xfId="0" applyFill="1" applyBorder="1">
      <alignment vertical="center"/>
    </xf>
    <xf numFmtId="0" fontId="0" fillId="0" borderId="7" xfId="0" applyBorder="1">
      <alignment vertical="center"/>
    </xf>
    <xf numFmtId="0" fontId="0" fillId="12" borderId="43" xfId="0" applyFill="1" applyBorder="1">
      <alignment vertical="center"/>
    </xf>
    <xf numFmtId="0" fontId="0" fillId="12" borderId="33" xfId="0" applyFill="1" applyBorder="1">
      <alignment vertical="center"/>
    </xf>
    <xf numFmtId="0" fontId="0" fillId="8" borderId="46" xfId="0" applyFill="1" applyBorder="1">
      <alignment vertical="center"/>
    </xf>
    <xf numFmtId="0" fontId="0" fillId="8" borderId="33" xfId="0" applyFill="1" applyBorder="1">
      <alignment vertical="center"/>
    </xf>
    <xf numFmtId="0" fontId="0" fillId="12" borderId="32" xfId="0" applyFill="1" applyBorder="1">
      <alignment vertical="center"/>
    </xf>
    <xf numFmtId="0" fontId="0" fillId="8" borderId="7" xfId="0" applyFill="1" applyBorder="1">
      <alignment vertical="center"/>
    </xf>
    <xf numFmtId="0" fontId="0" fillId="12" borderId="37" xfId="0" applyFill="1" applyBorder="1">
      <alignment vertical="center"/>
    </xf>
    <xf numFmtId="0" fontId="0" fillId="12" borderId="30" xfId="0" applyFill="1" applyBorder="1">
      <alignment vertical="center"/>
    </xf>
    <xf numFmtId="0" fontId="0" fillId="12" borderId="31" xfId="0" applyFill="1" applyBorder="1">
      <alignment vertical="center"/>
    </xf>
    <xf numFmtId="0" fontId="0" fillId="8" borderId="41" xfId="0" applyFill="1" applyBorder="1">
      <alignment vertical="center"/>
    </xf>
    <xf numFmtId="0" fontId="0" fillId="8" borderId="38" xfId="0" applyFill="1" applyBorder="1">
      <alignment vertical="center"/>
    </xf>
    <xf numFmtId="0" fontId="0" fillId="8" borderId="39" xfId="0" applyFill="1" applyBorder="1">
      <alignment vertical="center"/>
    </xf>
    <xf numFmtId="0" fontId="0" fillId="0" borderId="43" xfId="0" applyBorder="1">
      <alignment vertical="center"/>
    </xf>
    <xf numFmtId="0" fontId="0" fillId="0" borderId="8" xfId="0" applyBorder="1">
      <alignment vertical="center"/>
    </xf>
    <xf numFmtId="0" fontId="0" fillId="0" borderId="40" xfId="0" applyBorder="1">
      <alignment vertical="center"/>
    </xf>
    <xf numFmtId="0" fontId="0" fillId="9" borderId="45" xfId="0" applyFill="1" applyBorder="1">
      <alignment vertical="center"/>
    </xf>
    <xf numFmtId="0" fontId="0" fillId="9" borderId="46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40" xfId="0" applyFill="1" applyBorder="1">
      <alignment vertical="center"/>
    </xf>
    <xf numFmtId="0" fontId="0" fillId="11" borderId="45" xfId="0" applyFill="1" applyBorder="1">
      <alignment vertical="center"/>
    </xf>
    <xf numFmtId="0" fontId="0" fillId="11" borderId="42" xfId="0" applyFill="1" applyBorder="1">
      <alignment vertical="center"/>
    </xf>
    <xf numFmtId="0" fontId="0" fillId="11" borderId="27" xfId="0" applyFill="1" applyBorder="1">
      <alignment vertical="center"/>
    </xf>
    <xf numFmtId="0" fontId="0" fillId="11" borderId="28" xfId="0" applyFill="1" applyBorder="1">
      <alignment vertical="center"/>
    </xf>
    <xf numFmtId="0" fontId="0" fillId="9" borderId="43" xfId="0" applyFill="1" applyBorder="1">
      <alignment vertical="center"/>
    </xf>
    <xf numFmtId="0" fontId="0" fillId="9" borderId="35" xfId="0" applyFill="1" applyBorder="1">
      <alignment vertical="center"/>
    </xf>
    <xf numFmtId="0" fontId="0" fillId="11" borderId="43" xfId="0" applyFill="1" applyBorder="1">
      <alignment vertical="center"/>
    </xf>
    <xf numFmtId="0" fontId="0" fillId="11" borderId="33" xfId="0" applyFill="1" applyBorder="1">
      <alignment vertical="center"/>
    </xf>
    <xf numFmtId="0" fontId="0" fillId="9" borderId="32" xfId="0" applyFill="1" applyBorder="1">
      <alignment vertical="center"/>
    </xf>
    <xf numFmtId="0" fontId="0" fillId="11" borderId="32" xfId="0" applyFill="1" applyBorder="1">
      <alignment vertical="center"/>
    </xf>
    <xf numFmtId="0" fontId="0" fillId="9" borderId="29" xfId="0" applyFill="1" applyBorder="1">
      <alignment vertical="center"/>
    </xf>
    <xf numFmtId="0" fontId="0" fillId="9" borderId="30" xfId="0" applyFill="1" applyBorder="1">
      <alignment vertical="center"/>
    </xf>
    <xf numFmtId="0" fontId="0" fillId="9" borderId="36" xfId="0" applyFill="1" applyBorder="1">
      <alignment vertical="center"/>
    </xf>
    <xf numFmtId="0" fontId="0" fillId="11" borderId="29" xfId="0" applyFill="1" applyBorder="1">
      <alignment vertical="center"/>
    </xf>
    <xf numFmtId="0" fontId="0" fillId="11" borderId="30" xfId="0" applyFill="1" applyBorder="1">
      <alignment vertical="center"/>
    </xf>
    <xf numFmtId="0" fontId="0" fillId="11" borderId="31" xfId="0" applyFill="1" applyBorder="1">
      <alignment vertical="center"/>
    </xf>
    <xf numFmtId="0" fontId="0" fillId="12" borderId="60" xfId="0" applyFill="1" applyBorder="1">
      <alignment vertical="center"/>
    </xf>
    <xf numFmtId="0" fontId="0" fillId="8" borderId="60" xfId="0" applyFill="1" applyBorder="1">
      <alignment vertical="center"/>
    </xf>
    <xf numFmtId="0" fontId="0" fillId="12" borderId="62" xfId="0" applyFill="1" applyBorder="1">
      <alignment vertical="center"/>
    </xf>
    <xf numFmtId="0" fontId="0" fillId="8" borderId="44" xfId="0" applyFill="1" applyBorder="1">
      <alignment vertical="center"/>
    </xf>
    <xf numFmtId="0" fontId="0" fillId="9" borderId="61" xfId="0" applyFill="1" applyBorder="1">
      <alignment vertical="center"/>
    </xf>
    <xf numFmtId="0" fontId="0" fillId="11" borderId="60" xfId="0" applyFill="1" applyBorder="1">
      <alignment vertical="center"/>
    </xf>
    <xf numFmtId="0" fontId="0" fillId="9" borderId="62" xfId="0" applyFill="1" applyBorder="1">
      <alignment vertical="center"/>
    </xf>
    <xf numFmtId="0" fontId="0" fillId="9" borderId="44" xfId="0" applyFill="1" applyBorder="1">
      <alignment vertical="center"/>
    </xf>
    <xf numFmtId="0" fontId="0" fillId="11" borderId="62" xfId="0" applyFill="1" applyBorder="1">
      <alignment vertical="center"/>
    </xf>
    <xf numFmtId="0" fontId="0" fillId="11" borderId="44" xfId="0" applyFill="1" applyBorder="1">
      <alignment vertical="center"/>
    </xf>
    <xf numFmtId="0" fontId="0" fillId="0" borderId="2" xfId="0" applyBorder="1">
      <alignment vertical="center"/>
    </xf>
    <xf numFmtId="0" fontId="0" fillId="0" borderId="19" xfId="0" applyBorder="1">
      <alignment vertical="center"/>
    </xf>
    <xf numFmtId="0" fontId="0" fillId="0" borderId="69" xfId="0" applyBorder="1">
      <alignment vertical="center"/>
    </xf>
    <xf numFmtId="0" fontId="0" fillId="0" borderId="22" xfId="0" applyBorder="1">
      <alignment vertical="center"/>
    </xf>
    <xf numFmtId="0" fontId="0" fillId="0" borderId="70" xfId="0" applyBorder="1">
      <alignment vertical="center"/>
    </xf>
    <xf numFmtId="0" fontId="0" fillId="0" borderId="68" xfId="0" applyBorder="1">
      <alignment vertical="center"/>
    </xf>
    <xf numFmtId="0" fontId="0" fillId="0" borderId="73" xfId="0" applyBorder="1">
      <alignment vertical="center"/>
    </xf>
    <xf numFmtId="0" fontId="0" fillId="0" borderId="67" xfId="0" applyBorder="1">
      <alignment vertical="center"/>
    </xf>
    <xf numFmtId="0" fontId="0" fillId="0" borderId="76" xfId="0" applyBorder="1">
      <alignment vertical="center"/>
    </xf>
    <xf numFmtId="0" fontId="0" fillId="12" borderId="47" xfId="0" applyFill="1" applyBorder="1">
      <alignment vertical="center"/>
    </xf>
    <xf numFmtId="0" fontId="0" fillId="12" borderId="48" xfId="0" applyFill="1" applyBorder="1">
      <alignment vertical="center"/>
    </xf>
    <xf numFmtId="0" fontId="0" fillId="12" borderId="49" xfId="0" applyFill="1" applyBorder="1">
      <alignment vertical="center"/>
    </xf>
    <xf numFmtId="0" fontId="0" fillId="12" borderId="50" xfId="0" applyFill="1" applyBorder="1">
      <alignment vertical="center"/>
    </xf>
    <xf numFmtId="0" fontId="0" fillId="12" borderId="8" xfId="0" applyFill="1" applyBorder="1">
      <alignment vertical="center"/>
    </xf>
    <xf numFmtId="0" fontId="0" fillId="0" borderId="3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0" fillId="0" borderId="77" xfId="0" applyBorder="1">
      <alignment vertical="center"/>
    </xf>
    <xf numFmtId="0" fontId="0" fillId="0" borderId="74" xfId="0" applyBorder="1">
      <alignment vertical="center"/>
    </xf>
    <xf numFmtId="0" fontId="0" fillId="0" borderId="75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>
      <alignment vertical="center"/>
    </xf>
    <xf numFmtId="0" fontId="0" fillId="0" borderId="80" xfId="0" applyBorder="1">
      <alignment vertical="center"/>
    </xf>
    <xf numFmtId="0" fontId="0" fillId="0" borderId="81" xfId="0" applyBorder="1">
      <alignment vertical="center"/>
    </xf>
    <xf numFmtId="0" fontId="0" fillId="0" borderId="82" xfId="0" applyBorder="1">
      <alignment vertical="center"/>
    </xf>
    <xf numFmtId="0" fontId="0" fillId="0" borderId="83" xfId="0" applyBorder="1">
      <alignment vertical="center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13" borderId="17" xfId="0" applyFill="1" applyBorder="1" applyAlignment="1">
      <alignment horizontal="left" vertical="top" wrapText="1"/>
    </xf>
    <xf numFmtId="0" fontId="0" fillId="13" borderId="18" xfId="0" applyFill="1" applyBorder="1" applyAlignment="1">
      <alignment horizontal="left" vertical="top" wrapText="1"/>
    </xf>
    <xf numFmtId="0" fontId="0" fillId="13" borderId="19" xfId="0" applyFill="1" applyBorder="1" applyAlignment="1">
      <alignment horizontal="left" vertical="top" wrapText="1"/>
    </xf>
    <xf numFmtId="0" fontId="0" fillId="13" borderId="20" xfId="0" applyFill="1" applyBorder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3" borderId="21" xfId="0" applyFill="1" applyBorder="1" applyAlignment="1">
      <alignment horizontal="left" vertical="top" wrapText="1"/>
    </xf>
    <xf numFmtId="0" fontId="0" fillId="13" borderId="22" xfId="0" applyFill="1" applyBorder="1" applyAlignment="1">
      <alignment horizontal="left" vertical="top" wrapText="1"/>
    </xf>
    <xf numFmtId="0" fontId="0" fillId="13" borderId="23" xfId="0" applyFill="1" applyBorder="1" applyAlignment="1">
      <alignment horizontal="left" vertical="top" wrapText="1"/>
    </xf>
    <xf numFmtId="0" fontId="0" fillId="13" borderId="24" xfId="0" applyFill="1" applyBorder="1" applyAlignment="1">
      <alignment horizontal="left" vertical="top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6" xfId="0" applyBorder="1">
      <alignment vertical="center"/>
    </xf>
    <xf numFmtId="0" fontId="0" fillId="0" borderId="1" xfId="0" applyBorder="1" applyAlignment="1">
      <alignment horizontal="center" vertical="center" wrapText="1"/>
    </xf>
    <xf numFmtId="18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1971FF"/>
      <color rgb="FFCCFF99"/>
      <color rgb="FFCCCCFF"/>
      <color rgb="FFFFFFCC"/>
      <color rgb="FFCCFFCC"/>
      <color rgb="FF000000"/>
      <color rgb="FFFFFF00"/>
      <color rgb="FF3399FF"/>
      <color rgb="FFFFCC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61913</xdr:colOff>
      <xdr:row>8</xdr:row>
      <xdr:rowOff>190503</xdr:rowOff>
    </xdr:from>
    <xdr:to>
      <xdr:col>22</xdr:col>
      <xdr:colOff>133350</xdr:colOff>
      <xdr:row>19</xdr:row>
      <xdr:rowOff>238125</xdr:rowOff>
    </xdr:to>
    <xdr:sp macro="" textlink="">
      <xdr:nvSpPr>
        <xdr:cNvPr id="4" name="矢印: U ターン 3">
          <a:extLst>
            <a:ext uri="{FF2B5EF4-FFF2-40B4-BE49-F238E27FC236}">
              <a16:creationId xmlns:a16="http://schemas.microsoft.com/office/drawing/2014/main" id="{FD895123-3EDE-8D20-1DCC-0281348AE2E2}"/>
            </a:ext>
          </a:extLst>
        </xdr:cNvPr>
        <xdr:cNvSpPr/>
      </xdr:nvSpPr>
      <xdr:spPr>
        <a:xfrm rot="5400000">
          <a:off x="4638201" y="3996215"/>
          <a:ext cx="3400422" cy="665797"/>
        </a:xfrm>
        <a:prstGeom prst="uturnArrow">
          <a:avLst>
            <a:gd name="adj1" fmla="val 32154"/>
            <a:gd name="adj2" fmla="val 25000"/>
            <a:gd name="adj3" fmla="val 32945"/>
            <a:gd name="adj4" fmla="val 67055"/>
            <a:gd name="adj5" fmla="val 100000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19050</xdr:colOff>
      <xdr:row>8</xdr:row>
      <xdr:rowOff>95250</xdr:rowOff>
    </xdr:from>
    <xdr:to>
      <xdr:col>10</xdr:col>
      <xdr:colOff>76200</xdr:colOff>
      <xdr:row>9</xdr:row>
      <xdr:rowOff>238125</xdr:rowOff>
    </xdr:to>
    <xdr:sp macro="" textlink="">
      <xdr:nvSpPr>
        <xdr:cNvPr id="5" name="矢印: 左 4">
          <a:extLst>
            <a:ext uri="{FF2B5EF4-FFF2-40B4-BE49-F238E27FC236}">
              <a16:creationId xmlns:a16="http://schemas.microsoft.com/office/drawing/2014/main" id="{6A87AB89-BD49-714C-EE43-54DAA02C3655}"/>
            </a:ext>
          </a:extLst>
        </xdr:cNvPr>
        <xdr:cNvSpPr/>
      </xdr:nvSpPr>
      <xdr:spPr>
        <a:xfrm>
          <a:off x="3019425" y="2533650"/>
          <a:ext cx="39052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28575</xdr:colOff>
      <xdr:row>18</xdr:row>
      <xdr:rowOff>104775</xdr:rowOff>
    </xdr:from>
    <xdr:to>
      <xdr:col>10</xdr:col>
      <xdr:colOff>257175</xdr:colOff>
      <xdr:row>19</xdr:row>
      <xdr:rowOff>247650</xdr:rowOff>
    </xdr:to>
    <xdr:sp macro="" textlink="">
      <xdr:nvSpPr>
        <xdr:cNvPr id="6" name="矢印: 左 5">
          <a:extLst>
            <a:ext uri="{FF2B5EF4-FFF2-40B4-BE49-F238E27FC236}">
              <a16:creationId xmlns:a16="http://schemas.microsoft.com/office/drawing/2014/main" id="{EA54757F-30BB-4C48-A8AF-CE8E24ACE23E}"/>
            </a:ext>
          </a:extLst>
        </xdr:cNvPr>
        <xdr:cNvSpPr/>
      </xdr:nvSpPr>
      <xdr:spPr>
        <a:xfrm>
          <a:off x="3028950" y="5591175"/>
          <a:ext cx="56197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22</xdr:col>
      <xdr:colOff>180970</xdr:colOff>
      <xdr:row>9</xdr:row>
      <xdr:rowOff>76199</xdr:rowOff>
    </xdr:from>
    <xdr:to>
      <xdr:col>25</xdr:col>
      <xdr:colOff>38098</xdr:colOff>
      <xdr:row>12</xdr:row>
      <xdr:rowOff>66675</xdr:rowOff>
    </xdr:to>
    <xdr:sp macro="" textlink="">
      <xdr:nvSpPr>
        <xdr:cNvPr id="7" name="矢印: 折線 6">
          <a:extLst>
            <a:ext uri="{FF2B5EF4-FFF2-40B4-BE49-F238E27FC236}">
              <a16:creationId xmlns:a16="http://schemas.microsoft.com/office/drawing/2014/main" id="{3B848F92-96B6-93A7-9617-A47318038A66}"/>
            </a:ext>
          </a:extLst>
        </xdr:cNvPr>
        <xdr:cNvSpPr/>
      </xdr:nvSpPr>
      <xdr:spPr>
        <a:xfrm rot="10800000">
          <a:off x="6718930" y="2819399"/>
          <a:ext cx="748668" cy="904876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61913</xdr:colOff>
      <xdr:row>8</xdr:row>
      <xdr:rowOff>190503</xdr:rowOff>
    </xdr:from>
    <xdr:to>
      <xdr:col>22</xdr:col>
      <xdr:colOff>133350</xdr:colOff>
      <xdr:row>19</xdr:row>
      <xdr:rowOff>238125</xdr:rowOff>
    </xdr:to>
    <xdr:sp macro="" textlink="">
      <xdr:nvSpPr>
        <xdr:cNvPr id="4" name="矢印: U ターン 3">
          <a:extLst>
            <a:ext uri="{FF2B5EF4-FFF2-40B4-BE49-F238E27FC236}">
              <a16:creationId xmlns:a16="http://schemas.microsoft.com/office/drawing/2014/main" id="{2EE05911-F2C5-44A6-8FEB-CDD03A6B0C3A}"/>
            </a:ext>
          </a:extLst>
        </xdr:cNvPr>
        <xdr:cNvSpPr/>
      </xdr:nvSpPr>
      <xdr:spPr>
        <a:xfrm rot="5400000">
          <a:off x="4638201" y="3996215"/>
          <a:ext cx="3400422" cy="665797"/>
        </a:xfrm>
        <a:prstGeom prst="uturnArrow">
          <a:avLst>
            <a:gd name="adj1" fmla="val 32154"/>
            <a:gd name="adj2" fmla="val 25000"/>
            <a:gd name="adj3" fmla="val 32945"/>
            <a:gd name="adj4" fmla="val 67055"/>
            <a:gd name="adj5" fmla="val 100000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19050</xdr:colOff>
      <xdr:row>8</xdr:row>
      <xdr:rowOff>95250</xdr:rowOff>
    </xdr:from>
    <xdr:to>
      <xdr:col>10</xdr:col>
      <xdr:colOff>76200</xdr:colOff>
      <xdr:row>9</xdr:row>
      <xdr:rowOff>238125</xdr:rowOff>
    </xdr:to>
    <xdr:sp macro="" textlink="">
      <xdr:nvSpPr>
        <xdr:cNvPr id="5" name="矢印: 左 4">
          <a:extLst>
            <a:ext uri="{FF2B5EF4-FFF2-40B4-BE49-F238E27FC236}">
              <a16:creationId xmlns:a16="http://schemas.microsoft.com/office/drawing/2014/main" id="{EFC372C7-4BFE-44C2-80A4-DB30EEDC90F0}"/>
            </a:ext>
          </a:extLst>
        </xdr:cNvPr>
        <xdr:cNvSpPr/>
      </xdr:nvSpPr>
      <xdr:spPr>
        <a:xfrm>
          <a:off x="2693670" y="2533650"/>
          <a:ext cx="354330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28575</xdr:colOff>
      <xdr:row>18</xdr:row>
      <xdr:rowOff>104775</xdr:rowOff>
    </xdr:from>
    <xdr:to>
      <xdr:col>10</xdr:col>
      <xdr:colOff>257175</xdr:colOff>
      <xdr:row>19</xdr:row>
      <xdr:rowOff>247650</xdr:rowOff>
    </xdr:to>
    <xdr:sp macro="" textlink="">
      <xdr:nvSpPr>
        <xdr:cNvPr id="6" name="矢印: 左 5">
          <a:extLst>
            <a:ext uri="{FF2B5EF4-FFF2-40B4-BE49-F238E27FC236}">
              <a16:creationId xmlns:a16="http://schemas.microsoft.com/office/drawing/2014/main" id="{E2688959-8D30-4F9F-99AF-A644C0215EB6}"/>
            </a:ext>
          </a:extLst>
        </xdr:cNvPr>
        <xdr:cNvSpPr/>
      </xdr:nvSpPr>
      <xdr:spPr>
        <a:xfrm>
          <a:off x="2703195" y="5591175"/>
          <a:ext cx="525780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22</xdr:col>
      <xdr:colOff>180970</xdr:colOff>
      <xdr:row>9</xdr:row>
      <xdr:rowOff>76199</xdr:rowOff>
    </xdr:from>
    <xdr:to>
      <xdr:col>25</xdr:col>
      <xdr:colOff>38098</xdr:colOff>
      <xdr:row>12</xdr:row>
      <xdr:rowOff>66675</xdr:rowOff>
    </xdr:to>
    <xdr:sp macro="" textlink="">
      <xdr:nvSpPr>
        <xdr:cNvPr id="7" name="矢印: 折線 6">
          <a:extLst>
            <a:ext uri="{FF2B5EF4-FFF2-40B4-BE49-F238E27FC236}">
              <a16:creationId xmlns:a16="http://schemas.microsoft.com/office/drawing/2014/main" id="{132B81BC-8327-44A5-9E5D-80CF9A7BABF7}"/>
            </a:ext>
          </a:extLst>
        </xdr:cNvPr>
        <xdr:cNvSpPr/>
      </xdr:nvSpPr>
      <xdr:spPr>
        <a:xfrm rot="10800000">
          <a:off x="6718930" y="2819399"/>
          <a:ext cx="748668" cy="904876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8</xdr:row>
      <xdr:rowOff>95250</xdr:rowOff>
    </xdr:from>
    <xdr:to>
      <xdr:col>10</xdr:col>
      <xdr:colOff>247650</xdr:colOff>
      <xdr:row>9</xdr:row>
      <xdr:rowOff>238125</xdr:rowOff>
    </xdr:to>
    <xdr:sp macro="" textlink="">
      <xdr:nvSpPr>
        <xdr:cNvPr id="2" name="矢印: 左 1">
          <a:extLst>
            <a:ext uri="{FF2B5EF4-FFF2-40B4-BE49-F238E27FC236}">
              <a16:creationId xmlns:a16="http://schemas.microsoft.com/office/drawing/2014/main" id="{345C6072-A8D0-4E77-9685-A41E9FBE55CB}"/>
            </a:ext>
          </a:extLst>
        </xdr:cNvPr>
        <xdr:cNvSpPr/>
      </xdr:nvSpPr>
      <xdr:spPr>
        <a:xfrm>
          <a:off x="3019425" y="2533650"/>
          <a:ext cx="56197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8</xdr:row>
      <xdr:rowOff>95250</xdr:rowOff>
    </xdr:from>
    <xdr:to>
      <xdr:col>10</xdr:col>
      <xdr:colOff>76200</xdr:colOff>
      <xdr:row>9</xdr:row>
      <xdr:rowOff>238125</xdr:rowOff>
    </xdr:to>
    <xdr:sp macro="" textlink="">
      <xdr:nvSpPr>
        <xdr:cNvPr id="2" name="矢印: 左 1">
          <a:extLst>
            <a:ext uri="{FF2B5EF4-FFF2-40B4-BE49-F238E27FC236}">
              <a16:creationId xmlns:a16="http://schemas.microsoft.com/office/drawing/2014/main" id="{54D2FFFF-2F7B-4AE6-AB71-A3FD072CCFE0}"/>
            </a:ext>
          </a:extLst>
        </xdr:cNvPr>
        <xdr:cNvSpPr/>
      </xdr:nvSpPr>
      <xdr:spPr>
        <a:xfrm>
          <a:off x="3019425" y="2533650"/>
          <a:ext cx="39052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75768</xdr:colOff>
      <xdr:row>8</xdr:row>
      <xdr:rowOff>214753</xdr:rowOff>
    </xdr:from>
    <xdr:to>
      <xdr:col>21</xdr:col>
      <xdr:colOff>147205</xdr:colOff>
      <xdr:row>16</xdr:row>
      <xdr:rowOff>13859</xdr:rowOff>
    </xdr:to>
    <xdr:sp macro="" textlink="">
      <xdr:nvSpPr>
        <xdr:cNvPr id="2" name="矢印: U ターン 1">
          <a:extLst>
            <a:ext uri="{FF2B5EF4-FFF2-40B4-BE49-F238E27FC236}">
              <a16:creationId xmlns:a16="http://schemas.microsoft.com/office/drawing/2014/main" id="{65A938A1-9B7C-4170-B6D9-BB4B93EEEC84}"/>
            </a:ext>
          </a:extLst>
        </xdr:cNvPr>
        <xdr:cNvSpPr/>
      </xdr:nvSpPr>
      <xdr:spPr>
        <a:xfrm rot="5400000">
          <a:off x="4811643" y="3445242"/>
          <a:ext cx="2237506" cy="653328"/>
        </a:xfrm>
        <a:prstGeom prst="uturnArrow">
          <a:avLst>
            <a:gd name="adj1" fmla="val 32154"/>
            <a:gd name="adj2" fmla="val 25000"/>
            <a:gd name="adj3" fmla="val 32945"/>
            <a:gd name="adj4" fmla="val 67055"/>
            <a:gd name="adj5" fmla="val 100000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19050</xdr:colOff>
      <xdr:row>8</xdr:row>
      <xdr:rowOff>95250</xdr:rowOff>
    </xdr:from>
    <xdr:to>
      <xdr:col>10</xdr:col>
      <xdr:colOff>242454</xdr:colOff>
      <xdr:row>9</xdr:row>
      <xdr:rowOff>238125</xdr:rowOff>
    </xdr:to>
    <xdr:sp macro="" textlink="">
      <xdr:nvSpPr>
        <xdr:cNvPr id="3" name="矢印: 左 2">
          <a:extLst>
            <a:ext uri="{FF2B5EF4-FFF2-40B4-BE49-F238E27FC236}">
              <a16:creationId xmlns:a16="http://schemas.microsoft.com/office/drawing/2014/main" id="{2DD5AC2C-87EF-4D6D-9C5E-6145B93A0C28}"/>
            </a:ext>
          </a:extLst>
        </xdr:cNvPr>
        <xdr:cNvSpPr/>
      </xdr:nvSpPr>
      <xdr:spPr>
        <a:xfrm>
          <a:off x="2980459" y="2589068"/>
          <a:ext cx="552450" cy="454602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28575</xdr:colOff>
      <xdr:row>18</xdr:row>
      <xdr:rowOff>104775</xdr:rowOff>
    </xdr:from>
    <xdr:to>
      <xdr:col>10</xdr:col>
      <xdr:colOff>257175</xdr:colOff>
      <xdr:row>19</xdr:row>
      <xdr:rowOff>247650</xdr:rowOff>
    </xdr:to>
    <xdr:sp macro="" textlink="">
      <xdr:nvSpPr>
        <xdr:cNvPr id="4" name="矢印: 左 3">
          <a:extLst>
            <a:ext uri="{FF2B5EF4-FFF2-40B4-BE49-F238E27FC236}">
              <a16:creationId xmlns:a16="http://schemas.microsoft.com/office/drawing/2014/main" id="{37A90558-1CC7-46BF-9AAD-BD9E48B2B6F3}"/>
            </a:ext>
          </a:extLst>
        </xdr:cNvPr>
        <xdr:cNvSpPr/>
      </xdr:nvSpPr>
      <xdr:spPr>
        <a:xfrm>
          <a:off x="3028950" y="5591175"/>
          <a:ext cx="56197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19</xdr:col>
      <xdr:colOff>124691</xdr:colOff>
      <xdr:row>16</xdr:row>
      <xdr:rowOff>193967</xdr:rowOff>
    </xdr:from>
    <xdr:to>
      <xdr:col>22</xdr:col>
      <xdr:colOff>207818</xdr:colOff>
      <xdr:row>18</xdr:row>
      <xdr:rowOff>304452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349F80FA-FF16-45EB-9534-C00BF0574AD2}"/>
            </a:ext>
          </a:extLst>
        </xdr:cNvPr>
        <xdr:cNvSpPr/>
      </xdr:nvSpPr>
      <xdr:spPr>
        <a:xfrm rot="5400000">
          <a:off x="5770594" y="4952828"/>
          <a:ext cx="720085" cy="955963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162787</xdr:colOff>
      <xdr:row>10</xdr:row>
      <xdr:rowOff>45022</xdr:rowOff>
    </xdr:from>
    <xdr:to>
      <xdr:col>26</xdr:col>
      <xdr:colOff>69272</xdr:colOff>
      <xdr:row>14</xdr:row>
      <xdr:rowOff>69271</xdr:rowOff>
    </xdr:to>
    <xdr:sp macro="" textlink="">
      <xdr:nvSpPr>
        <xdr:cNvPr id="10" name="矢印: 折線 9">
          <a:extLst>
            <a:ext uri="{FF2B5EF4-FFF2-40B4-BE49-F238E27FC236}">
              <a16:creationId xmlns:a16="http://schemas.microsoft.com/office/drawing/2014/main" id="{5D252AA1-E993-4762-9920-85773639FC54}"/>
            </a:ext>
          </a:extLst>
        </xdr:cNvPr>
        <xdr:cNvSpPr/>
      </xdr:nvSpPr>
      <xdr:spPr>
        <a:xfrm rot="10800000">
          <a:off x="6272642" y="3093022"/>
          <a:ext cx="1361212" cy="1243449"/>
        </a:xfrm>
        <a:prstGeom prst="bentArrow">
          <a:avLst>
            <a:gd name="adj1" fmla="val 17593"/>
            <a:gd name="adj2" fmla="val 18210"/>
            <a:gd name="adj3" fmla="val 17593"/>
            <a:gd name="adj4" fmla="val 49488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32905</xdr:colOff>
      <xdr:row>27</xdr:row>
      <xdr:rowOff>101312</xdr:rowOff>
    </xdr:from>
    <xdr:to>
      <xdr:col>10</xdr:col>
      <xdr:colOff>261505</xdr:colOff>
      <xdr:row>28</xdr:row>
      <xdr:rowOff>244186</xdr:rowOff>
    </xdr:to>
    <xdr:sp macro="" textlink="">
      <xdr:nvSpPr>
        <xdr:cNvPr id="12" name="矢印: 左 11">
          <a:extLst>
            <a:ext uri="{FF2B5EF4-FFF2-40B4-BE49-F238E27FC236}">
              <a16:creationId xmlns:a16="http://schemas.microsoft.com/office/drawing/2014/main" id="{E9610A5C-B015-44C0-B189-8543D33ED3EC}"/>
            </a:ext>
          </a:extLst>
        </xdr:cNvPr>
        <xdr:cNvSpPr/>
      </xdr:nvSpPr>
      <xdr:spPr>
        <a:xfrm>
          <a:off x="2994314" y="8517948"/>
          <a:ext cx="557646" cy="454602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46759</xdr:colOff>
      <xdr:row>36</xdr:row>
      <xdr:rowOff>80530</xdr:rowOff>
    </xdr:from>
    <xdr:to>
      <xdr:col>10</xdr:col>
      <xdr:colOff>275359</xdr:colOff>
      <xdr:row>37</xdr:row>
      <xdr:rowOff>223405</xdr:rowOff>
    </xdr:to>
    <xdr:sp macro="" textlink="">
      <xdr:nvSpPr>
        <xdr:cNvPr id="13" name="矢印: 左 12">
          <a:extLst>
            <a:ext uri="{FF2B5EF4-FFF2-40B4-BE49-F238E27FC236}">
              <a16:creationId xmlns:a16="http://schemas.microsoft.com/office/drawing/2014/main" id="{082C6459-E38E-4274-B189-D8477B2232FA}"/>
            </a:ext>
          </a:extLst>
        </xdr:cNvPr>
        <xdr:cNvSpPr/>
      </xdr:nvSpPr>
      <xdr:spPr>
        <a:xfrm>
          <a:off x="3008168" y="11302712"/>
          <a:ext cx="557646" cy="454602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15</xdr:col>
      <xdr:colOff>27708</xdr:colOff>
      <xdr:row>23</xdr:row>
      <xdr:rowOff>27708</xdr:rowOff>
    </xdr:from>
    <xdr:to>
      <xdr:col>22</xdr:col>
      <xdr:colOff>124691</xdr:colOff>
      <xdr:row>26</xdr:row>
      <xdr:rowOff>207817</xdr:rowOff>
    </xdr:to>
    <xdr:sp macro="" textlink="">
      <xdr:nvSpPr>
        <xdr:cNvPr id="15" name="矢印: 折線 14">
          <a:extLst>
            <a:ext uri="{FF2B5EF4-FFF2-40B4-BE49-F238E27FC236}">
              <a16:creationId xmlns:a16="http://schemas.microsoft.com/office/drawing/2014/main" id="{5790AE5B-05B8-436F-A336-CDC99F23A803}"/>
            </a:ext>
          </a:extLst>
        </xdr:cNvPr>
        <xdr:cNvSpPr/>
      </xdr:nvSpPr>
      <xdr:spPr>
        <a:xfrm rot="10800000">
          <a:off x="4391890" y="7038108"/>
          <a:ext cx="2133601" cy="1094509"/>
        </a:xfrm>
        <a:prstGeom prst="bentArrow">
          <a:avLst>
            <a:gd name="adj1" fmla="val 25000"/>
            <a:gd name="adj2" fmla="val 19696"/>
            <a:gd name="adj3" fmla="val 25000"/>
            <a:gd name="adj4" fmla="val 49488"/>
          </a:avLst>
        </a:prstGeom>
        <a:solidFill>
          <a:srgbClr val="1971FF">
            <a:alpha val="50196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124691</xdr:colOff>
      <xdr:row>27</xdr:row>
      <xdr:rowOff>221676</xdr:rowOff>
    </xdr:from>
    <xdr:to>
      <xdr:col>21</xdr:col>
      <xdr:colOff>180109</xdr:colOff>
      <xdr:row>29</xdr:row>
      <xdr:rowOff>276745</xdr:rowOff>
    </xdr:to>
    <xdr:sp macro="" textlink="">
      <xdr:nvSpPr>
        <xdr:cNvPr id="16" name="矢印: 折線 15">
          <a:extLst>
            <a:ext uri="{FF2B5EF4-FFF2-40B4-BE49-F238E27FC236}">
              <a16:creationId xmlns:a16="http://schemas.microsoft.com/office/drawing/2014/main" id="{C184D109-03BC-4D38-97E8-066D68675C80}"/>
            </a:ext>
          </a:extLst>
        </xdr:cNvPr>
        <xdr:cNvSpPr/>
      </xdr:nvSpPr>
      <xdr:spPr>
        <a:xfrm rot="5400000">
          <a:off x="5638975" y="8464956"/>
          <a:ext cx="664669" cy="637309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13850</xdr:colOff>
      <xdr:row>31</xdr:row>
      <xdr:rowOff>290943</xdr:rowOff>
    </xdr:from>
    <xdr:to>
      <xdr:col>21</xdr:col>
      <xdr:colOff>110835</xdr:colOff>
      <xdr:row>34</xdr:row>
      <xdr:rowOff>235524</xdr:rowOff>
    </xdr:to>
    <xdr:sp macro="" textlink="">
      <xdr:nvSpPr>
        <xdr:cNvPr id="17" name="矢印: 折線 16">
          <a:extLst>
            <a:ext uri="{FF2B5EF4-FFF2-40B4-BE49-F238E27FC236}">
              <a16:creationId xmlns:a16="http://schemas.microsoft.com/office/drawing/2014/main" id="{E09C2E3E-4D49-4010-A3C5-D079A42BB8DC}"/>
            </a:ext>
          </a:extLst>
        </xdr:cNvPr>
        <xdr:cNvSpPr/>
      </xdr:nvSpPr>
      <xdr:spPr>
        <a:xfrm rot="10800000">
          <a:off x="3796141" y="9739743"/>
          <a:ext cx="2424549" cy="858981"/>
        </a:xfrm>
        <a:prstGeom prst="bentArrow">
          <a:avLst>
            <a:gd name="adj1" fmla="val 23387"/>
            <a:gd name="adj2" fmla="val 19696"/>
            <a:gd name="adj3" fmla="val 25000"/>
            <a:gd name="adj4" fmla="val 49488"/>
          </a:avLst>
        </a:prstGeom>
        <a:solidFill>
          <a:srgbClr val="1971FF">
            <a:alpha val="50196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oneCellAnchor>
    <xdr:from>
      <xdr:col>29</xdr:col>
      <xdr:colOff>138546</xdr:colOff>
      <xdr:row>5</xdr:row>
      <xdr:rowOff>193964</xdr:rowOff>
    </xdr:from>
    <xdr:ext cx="18473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4B1B6D8-F8CB-314E-9B27-2B47B6383EF5}"/>
            </a:ext>
          </a:extLst>
        </xdr:cNvPr>
        <xdr:cNvSpPr txBox="1"/>
      </xdr:nvSpPr>
      <xdr:spPr>
        <a:xfrm>
          <a:off x="6830291" y="35467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 kern="1200"/>
        </a:p>
      </xdr:txBody>
    </xdr:sp>
    <xdr:clientData/>
  </xdr:oneCellAnchor>
  <xdr:twoCellAnchor>
    <xdr:from>
      <xdr:col>24</xdr:col>
      <xdr:colOff>110835</xdr:colOff>
      <xdr:row>10</xdr:row>
      <xdr:rowOff>55419</xdr:rowOff>
    </xdr:from>
    <xdr:to>
      <xdr:col>26</xdr:col>
      <xdr:colOff>69271</xdr:colOff>
      <xdr:row>21</xdr:row>
      <xdr:rowOff>96982</xdr:rowOff>
    </xdr:to>
    <xdr:sp macro="" textlink="">
      <xdr:nvSpPr>
        <xdr:cNvPr id="19" name="矢印: 折線 18">
          <a:extLst>
            <a:ext uri="{FF2B5EF4-FFF2-40B4-BE49-F238E27FC236}">
              <a16:creationId xmlns:a16="http://schemas.microsoft.com/office/drawing/2014/main" id="{5E0F50F4-C864-4BB6-B49D-3338AB6EC7C2}"/>
            </a:ext>
          </a:extLst>
        </xdr:cNvPr>
        <xdr:cNvSpPr/>
      </xdr:nvSpPr>
      <xdr:spPr>
        <a:xfrm rot="10800000">
          <a:off x="7093526" y="3103419"/>
          <a:ext cx="540327" cy="3394363"/>
        </a:xfrm>
        <a:prstGeom prst="bentArrow">
          <a:avLst>
            <a:gd name="adj1" fmla="val 41548"/>
            <a:gd name="adj2" fmla="val 40005"/>
            <a:gd name="adj3" fmla="val 38106"/>
            <a:gd name="adj4" fmla="val 46924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13853</xdr:colOff>
      <xdr:row>10</xdr:row>
      <xdr:rowOff>55416</xdr:rowOff>
    </xdr:from>
    <xdr:to>
      <xdr:col>26</xdr:col>
      <xdr:colOff>51953</xdr:colOff>
      <xdr:row>31</xdr:row>
      <xdr:rowOff>294410</xdr:rowOff>
    </xdr:to>
    <xdr:sp macro="" textlink="">
      <xdr:nvSpPr>
        <xdr:cNvPr id="20" name="矢印: 折線 19">
          <a:extLst>
            <a:ext uri="{FF2B5EF4-FFF2-40B4-BE49-F238E27FC236}">
              <a16:creationId xmlns:a16="http://schemas.microsoft.com/office/drawing/2014/main" id="{C180ADD9-C072-4452-A530-A1A2B11C201B}"/>
            </a:ext>
          </a:extLst>
        </xdr:cNvPr>
        <xdr:cNvSpPr/>
      </xdr:nvSpPr>
      <xdr:spPr>
        <a:xfrm rot="10800000">
          <a:off x="7252853" y="3172689"/>
          <a:ext cx="1354282" cy="6785266"/>
        </a:xfrm>
        <a:prstGeom prst="bentArrow">
          <a:avLst>
            <a:gd name="adj1" fmla="val 15967"/>
            <a:gd name="adj2" fmla="val 20675"/>
            <a:gd name="adj3" fmla="val 20064"/>
            <a:gd name="adj4" fmla="val 46924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225136</xdr:colOff>
      <xdr:row>12</xdr:row>
      <xdr:rowOff>1</xdr:rowOff>
    </xdr:from>
    <xdr:to>
      <xdr:col>36</xdr:col>
      <xdr:colOff>277091</xdr:colOff>
      <xdr:row>30</xdr:row>
      <xdr:rowOff>242457</xdr:rowOff>
    </xdr:to>
    <xdr:sp macro="" textlink="">
      <xdr:nvSpPr>
        <xdr:cNvPr id="6" name="矢印: ストライプ 5">
          <a:extLst>
            <a:ext uri="{FF2B5EF4-FFF2-40B4-BE49-F238E27FC236}">
              <a16:creationId xmlns:a16="http://schemas.microsoft.com/office/drawing/2014/main" id="{73A295D6-3004-9414-0D93-486747E50D98}"/>
            </a:ext>
          </a:extLst>
        </xdr:cNvPr>
        <xdr:cNvSpPr/>
      </xdr:nvSpPr>
      <xdr:spPr>
        <a:xfrm rot="5400000">
          <a:off x="8018317" y="5489865"/>
          <a:ext cx="5853547" cy="2355273"/>
        </a:xfrm>
        <a:prstGeom prst="strip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oneCellAnchor>
    <xdr:from>
      <xdr:col>29</xdr:col>
      <xdr:colOff>190500</xdr:colOff>
      <xdr:row>19</xdr:row>
      <xdr:rowOff>190500</xdr:rowOff>
    </xdr:from>
    <xdr:ext cx="2698175" cy="693138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21A510D-1DE4-C5B1-91C6-95E5E9F6D14E}"/>
            </a:ext>
          </a:extLst>
        </xdr:cNvPr>
        <xdr:cNvSpPr txBox="1"/>
      </xdr:nvSpPr>
      <xdr:spPr>
        <a:xfrm>
          <a:off x="9732818" y="6113318"/>
          <a:ext cx="2698175" cy="69313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800" kern="1200"/>
            <a:t>繰り返していく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JIS安全色-HN">
      <a:dk1>
        <a:srgbClr val="000000"/>
      </a:dk1>
      <a:lt1>
        <a:srgbClr val="FFFFFF"/>
      </a:lt1>
      <a:dk2>
        <a:srgbClr val="1F497D"/>
      </a:dk2>
      <a:lt2>
        <a:srgbClr val="E8E8E8"/>
      </a:lt2>
      <a:accent1>
        <a:srgbClr val="1971FF"/>
      </a:accent1>
      <a:accent2>
        <a:srgbClr val="FF4B00"/>
      </a:accent2>
      <a:accent3>
        <a:srgbClr val="00B06B"/>
      </a:accent3>
      <a:accent4>
        <a:srgbClr val="990099"/>
      </a:accent4>
      <a:accent5>
        <a:srgbClr val="F2E700"/>
      </a:accent5>
      <a:accent6>
        <a:srgbClr val="F6AA00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EFBA-54F0-42F8-82FF-C2CDC326B627}">
  <dimension ref="A1:AC26"/>
  <sheetViews>
    <sheetView zoomScale="85" zoomScaleNormal="85" workbookViewId="0"/>
  </sheetViews>
  <sheetFormatPr defaultRowHeight="13.5" x14ac:dyDescent="0.15"/>
  <cols>
    <col min="1" max="29" width="4.375" customWidth="1"/>
  </cols>
  <sheetData>
    <row r="1" spans="1:29" ht="24" customHeight="1" thickBot="1" x14ac:dyDescent="0.2">
      <c r="A1" s="19"/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24" customHeight="1" thickBot="1" x14ac:dyDescent="0.2">
      <c r="B2" t="s">
        <v>1</v>
      </c>
      <c r="E2" s="2" t="s">
        <v>2</v>
      </c>
      <c r="F2" s="3">
        <f>MIN(B6:I23)</f>
        <v>0</v>
      </c>
      <c r="G2" s="2" t="s">
        <v>3</v>
      </c>
      <c r="H2" s="3">
        <f>MAX(B6:I23)</f>
        <v>2</v>
      </c>
      <c r="V2" s="5" t="s">
        <v>4</v>
      </c>
      <c r="W2" s="5"/>
      <c r="X2" s="17">
        <v>1</v>
      </c>
      <c r="Y2" t="s">
        <v>5</v>
      </c>
    </row>
    <row r="3" spans="1:29" ht="24" customHeight="1" thickBot="1" x14ac:dyDescent="0.2">
      <c r="B3" t="s">
        <v>6</v>
      </c>
      <c r="F3" s="18">
        <v>-2</v>
      </c>
      <c r="H3" s="18">
        <v>0</v>
      </c>
      <c r="K3" s="20" t="s">
        <v>7</v>
      </c>
      <c r="L3" s="20"/>
      <c r="M3" s="20"/>
      <c r="N3" s="17">
        <v>1</v>
      </c>
      <c r="O3" t="s">
        <v>5</v>
      </c>
    </row>
    <row r="4" spans="1:29" ht="24" customHeight="1" thickBot="1" x14ac:dyDescent="0.2">
      <c r="B4" s="4" t="s">
        <v>8</v>
      </c>
      <c r="C4" s="4"/>
      <c r="D4" s="4"/>
      <c r="E4" s="4"/>
      <c r="F4" s="4">
        <f>MIN(B6:I23)+F3</f>
        <v>-2</v>
      </c>
      <c r="G4" s="4" t="s">
        <v>9</v>
      </c>
      <c r="H4" s="4">
        <f>MAX(B6:I23)+H3</f>
        <v>2</v>
      </c>
      <c r="I4" s="4" t="s">
        <v>10</v>
      </c>
      <c r="K4" s="6" t="s">
        <v>11</v>
      </c>
      <c r="L4" s="6"/>
      <c r="M4" s="6"/>
      <c r="N4" s="6"/>
      <c r="O4" s="6"/>
      <c r="P4" s="6"/>
      <c r="Q4" s="6"/>
      <c r="R4" s="6"/>
      <c r="S4" s="6"/>
      <c r="T4" s="6"/>
      <c r="W4" s="7" t="s">
        <v>12</v>
      </c>
      <c r="X4" s="7"/>
      <c r="Y4" s="7"/>
      <c r="Z4" s="7"/>
      <c r="AA4" s="7"/>
    </row>
    <row r="5" spans="1:29" ht="24" customHeight="1" x14ac:dyDescent="0.15">
      <c r="B5" t="s">
        <v>13</v>
      </c>
      <c r="K5" s="23">
        <f>(K6+L5)/2*$N$3</f>
        <v>1</v>
      </c>
      <c r="L5" s="24">
        <f>L6*$N$3</f>
        <v>1</v>
      </c>
      <c r="M5" s="25">
        <f t="shared" ref="M5:S5" si="0">M6*$N$3</f>
        <v>1</v>
      </c>
      <c r="N5" s="20">
        <f t="shared" si="0"/>
        <v>1</v>
      </c>
      <c r="O5" s="20">
        <f t="shared" si="0"/>
        <v>1</v>
      </c>
      <c r="P5" s="20">
        <f t="shared" si="0"/>
        <v>1</v>
      </c>
      <c r="Q5" s="20">
        <f t="shared" si="0"/>
        <v>1</v>
      </c>
      <c r="R5" s="20">
        <f t="shared" si="0"/>
        <v>1</v>
      </c>
      <c r="S5" s="20">
        <f t="shared" si="0"/>
        <v>1</v>
      </c>
      <c r="T5" s="20">
        <f>(S5+T6)/2</f>
        <v>1</v>
      </c>
      <c r="X5" s="10">
        <v>-1</v>
      </c>
      <c r="Y5" s="10">
        <v>-1</v>
      </c>
      <c r="Z5" s="10">
        <v>-1</v>
      </c>
    </row>
    <row r="6" spans="1:29" ht="24" customHeight="1" x14ac:dyDescent="0.15">
      <c r="B6" s="1">
        <f t="shared" ref="B6:I13" si="1">L6</f>
        <v>1</v>
      </c>
      <c r="C6" s="1">
        <f t="shared" si="1"/>
        <v>1</v>
      </c>
      <c r="D6" s="1">
        <f t="shared" si="1"/>
        <v>1</v>
      </c>
      <c r="E6" s="1">
        <f t="shared" si="1"/>
        <v>1</v>
      </c>
      <c r="F6" s="1">
        <f t="shared" si="1"/>
        <v>1</v>
      </c>
      <c r="G6" s="1">
        <f t="shared" si="1"/>
        <v>1</v>
      </c>
      <c r="H6" s="1">
        <f t="shared" si="1"/>
        <v>1</v>
      </c>
      <c r="I6" s="1">
        <f t="shared" si="1"/>
        <v>1</v>
      </c>
      <c r="K6" s="26">
        <f>L6*$N$3</f>
        <v>1</v>
      </c>
      <c r="L6" s="10">
        <v>1</v>
      </c>
      <c r="M6" s="11">
        <v>1</v>
      </c>
      <c r="N6" s="12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20">
        <f>S6*$N$3</f>
        <v>1</v>
      </c>
      <c r="X6" s="10">
        <v>-1</v>
      </c>
      <c r="Y6" s="10">
        <v>9</v>
      </c>
      <c r="Z6" s="10">
        <v>-1</v>
      </c>
    </row>
    <row r="7" spans="1:29" ht="24" customHeight="1" thickBot="1" x14ac:dyDescent="0.2">
      <c r="B7" s="1">
        <f t="shared" si="1"/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K7" s="27">
        <f t="shared" ref="K7:K13" si="2">L7*$N$3</f>
        <v>1</v>
      </c>
      <c r="L7" s="13">
        <v>1</v>
      </c>
      <c r="M7" s="14">
        <v>1</v>
      </c>
      <c r="N7" s="12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20">
        <f t="shared" ref="T7:T13" si="3">S7*$N$3</f>
        <v>1</v>
      </c>
      <c r="X7" s="10">
        <v>-1</v>
      </c>
      <c r="Y7" s="10">
        <v>-1</v>
      </c>
      <c r="Z7" s="10">
        <v>-1</v>
      </c>
    </row>
    <row r="8" spans="1:29" ht="24" customHeight="1" x14ac:dyDescent="0.15">
      <c r="B8" s="1">
        <f t="shared" si="1"/>
        <v>1</v>
      </c>
      <c r="C8" s="1">
        <f t="shared" si="1"/>
        <v>1</v>
      </c>
      <c r="D8" s="1">
        <f t="shared" si="1"/>
        <v>1</v>
      </c>
      <c r="E8" s="1">
        <f t="shared" si="1"/>
        <v>2</v>
      </c>
      <c r="F8" s="1">
        <f t="shared" si="1"/>
        <v>2</v>
      </c>
      <c r="G8" s="1">
        <f t="shared" si="1"/>
        <v>1</v>
      </c>
      <c r="H8" s="1">
        <f t="shared" si="1"/>
        <v>1</v>
      </c>
      <c r="I8" s="1">
        <f t="shared" si="1"/>
        <v>1</v>
      </c>
      <c r="K8" s="20">
        <f t="shared" si="2"/>
        <v>1</v>
      </c>
      <c r="L8" s="15">
        <v>1</v>
      </c>
      <c r="M8" s="15">
        <v>1</v>
      </c>
      <c r="N8" s="10">
        <v>1</v>
      </c>
      <c r="O8" s="10">
        <v>2</v>
      </c>
      <c r="P8" s="10">
        <v>2</v>
      </c>
      <c r="Q8" s="10">
        <v>1</v>
      </c>
      <c r="R8" s="10">
        <v>1</v>
      </c>
      <c r="S8" s="10">
        <v>1</v>
      </c>
      <c r="T8" s="20">
        <f t="shared" si="3"/>
        <v>1</v>
      </c>
      <c r="X8" t="s">
        <v>14</v>
      </c>
      <c r="AA8">
        <f>SUM(X5:Z7)</f>
        <v>1</v>
      </c>
    </row>
    <row r="9" spans="1:29" ht="24" customHeight="1" x14ac:dyDescent="0.15">
      <c r="B9" s="1">
        <f t="shared" si="1"/>
        <v>1</v>
      </c>
      <c r="C9" s="1">
        <f t="shared" si="1"/>
        <v>1</v>
      </c>
      <c r="D9" s="1">
        <f t="shared" si="1"/>
        <v>2</v>
      </c>
      <c r="E9" s="1">
        <f t="shared" si="1"/>
        <v>1</v>
      </c>
      <c r="F9" s="1">
        <f t="shared" si="1"/>
        <v>1</v>
      </c>
      <c r="G9" s="1">
        <f t="shared" si="1"/>
        <v>2</v>
      </c>
      <c r="H9" s="1">
        <f t="shared" si="1"/>
        <v>1</v>
      </c>
      <c r="I9" s="1">
        <f t="shared" si="1"/>
        <v>1</v>
      </c>
      <c r="K9" s="20">
        <f t="shared" si="2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1</v>
      </c>
      <c r="S9" s="10">
        <v>1</v>
      </c>
      <c r="T9" s="20">
        <f t="shared" si="3"/>
        <v>1</v>
      </c>
      <c r="X9" s="5" t="s">
        <v>15</v>
      </c>
      <c r="Y9" s="5"/>
      <c r="Z9" s="5"/>
      <c r="AA9" s="5">
        <f>IF(AND(AA8&gt;=0,AA8&lt;1),1,IF(X2=0,1,AA8))</f>
        <v>1</v>
      </c>
    </row>
    <row r="10" spans="1:29" ht="24" customHeight="1" x14ac:dyDescent="0.15">
      <c r="B10" s="1">
        <f t="shared" si="1"/>
        <v>1</v>
      </c>
      <c r="C10" s="1">
        <f t="shared" si="1"/>
        <v>1</v>
      </c>
      <c r="D10" s="1">
        <f t="shared" si="1"/>
        <v>2</v>
      </c>
      <c r="E10" s="1">
        <f t="shared" si="1"/>
        <v>1</v>
      </c>
      <c r="F10" s="1">
        <f t="shared" si="1"/>
        <v>1</v>
      </c>
      <c r="G10" s="1">
        <f t="shared" si="1"/>
        <v>2</v>
      </c>
      <c r="H10" s="1">
        <f t="shared" si="1"/>
        <v>1</v>
      </c>
      <c r="I10" s="1">
        <f t="shared" si="1"/>
        <v>1</v>
      </c>
      <c r="K10" s="20">
        <f t="shared" si="2"/>
        <v>1</v>
      </c>
      <c r="L10" s="10">
        <v>1</v>
      </c>
      <c r="M10" s="10">
        <v>1</v>
      </c>
      <c r="N10" s="10">
        <v>2</v>
      </c>
      <c r="O10" s="10">
        <v>1</v>
      </c>
      <c r="P10" s="10">
        <v>1</v>
      </c>
      <c r="Q10" s="10">
        <v>2</v>
      </c>
      <c r="R10" s="10">
        <v>1</v>
      </c>
      <c r="S10" s="10">
        <v>1</v>
      </c>
      <c r="T10" s="20">
        <f t="shared" si="3"/>
        <v>1</v>
      </c>
    </row>
    <row r="11" spans="1:29" ht="24" customHeight="1" x14ac:dyDescent="0.15"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2</v>
      </c>
      <c r="F11" s="1">
        <f t="shared" si="1"/>
        <v>2</v>
      </c>
      <c r="G11" s="1">
        <f t="shared" si="1"/>
        <v>1</v>
      </c>
      <c r="H11" s="1">
        <f t="shared" si="1"/>
        <v>1</v>
      </c>
      <c r="I11" s="1">
        <f t="shared" si="1"/>
        <v>1</v>
      </c>
      <c r="K11" s="20">
        <f t="shared" si="2"/>
        <v>1</v>
      </c>
      <c r="L11" s="10">
        <v>1</v>
      </c>
      <c r="M11" s="10">
        <v>1</v>
      </c>
      <c r="N11" s="10">
        <v>1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T11" s="20">
        <f t="shared" si="3"/>
        <v>1</v>
      </c>
    </row>
    <row r="12" spans="1:29" ht="24" customHeight="1" x14ac:dyDescent="0.15"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1"/>
        <v>1</v>
      </c>
      <c r="F12" s="1">
        <f t="shared" si="1"/>
        <v>1</v>
      </c>
      <c r="G12" s="1">
        <f t="shared" si="1"/>
        <v>1</v>
      </c>
      <c r="H12" s="1">
        <f t="shared" si="1"/>
        <v>1</v>
      </c>
      <c r="I12" s="1">
        <f t="shared" si="1"/>
        <v>1</v>
      </c>
      <c r="K12" s="20">
        <f t="shared" si="2"/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20">
        <f t="shared" si="3"/>
        <v>1</v>
      </c>
    </row>
    <row r="13" spans="1:29" ht="24" customHeight="1" thickBot="1" x14ac:dyDescent="0.2">
      <c r="B13" s="1">
        <f t="shared" si="1"/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K13" s="20">
        <f t="shared" si="2"/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20">
        <f t="shared" si="3"/>
        <v>1</v>
      </c>
    </row>
    <row r="14" spans="1:29" ht="24" customHeight="1" thickBot="1" x14ac:dyDescent="0.2">
      <c r="K14" s="20">
        <f>(K13+L14)/2</f>
        <v>1</v>
      </c>
      <c r="L14" s="20">
        <f>L13*$N$3</f>
        <v>1</v>
      </c>
      <c r="M14" s="20">
        <f t="shared" ref="M14:S14" si="4">M13*$N$3</f>
        <v>1</v>
      </c>
      <c r="N14" s="20">
        <f t="shared" si="4"/>
        <v>1</v>
      </c>
      <c r="O14" s="20">
        <f t="shared" si="4"/>
        <v>1</v>
      </c>
      <c r="P14" s="20">
        <f t="shared" si="4"/>
        <v>1</v>
      </c>
      <c r="Q14" s="20">
        <f t="shared" si="4"/>
        <v>1</v>
      </c>
      <c r="R14" s="20">
        <f t="shared" si="4"/>
        <v>1</v>
      </c>
      <c r="S14" s="20">
        <f t="shared" si="4"/>
        <v>1</v>
      </c>
      <c r="T14" s="20">
        <f>(S14+T13)/2</f>
        <v>1</v>
      </c>
      <c r="X14" s="38" t="s">
        <v>16</v>
      </c>
      <c r="Y14" s="39"/>
      <c r="Z14" s="39"/>
      <c r="AA14" s="39"/>
      <c r="AB14" s="39"/>
      <c r="AC14" s="40"/>
    </row>
    <row r="15" spans="1:29" ht="24" customHeight="1" thickBot="1" x14ac:dyDescent="0.2">
      <c r="B15" t="s">
        <v>17</v>
      </c>
      <c r="K15" t="s">
        <v>18</v>
      </c>
      <c r="X15" s="200" t="s">
        <v>19</v>
      </c>
      <c r="Y15" s="201"/>
      <c r="Z15" s="201"/>
      <c r="AA15" s="201"/>
      <c r="AB15" s="201"/>
      <c r="AC15" s="202"/>
    </row>
    <row r="16" spans="1:29" ht="24" customHeight="1" thickBot="1" x14ac:dyDescent="0.2">
      <c r="B16" s="1">
        <f t="shared" ref="B16:I23" si="5">L16</f>
        <v>1</v>
      </c>
      <c r="C16" s="1">
        <f t="shared" si="5"/>
        <v>0</v>
      </c>
      <c r="D16" s="1">
        <f t="shared" si="5"/>
        <v>0</v>
      </c>
      <c r="E16" s="1">
        <f t="shared" si="5"/>
        <v>0</v>
      </c>
      <c r="F16" s="1">
        <f t="shared" si="5"/>
        <v>0</v>
      </c>
      <c r="G16" s="1">
        <f t="shared" si="5"/>
        <v>0</v>
      </c>
      <c r="H16" s="1">
        <f t="shared" si="5"/>
        <v>0</v>
      </c>
      <c r="I16" s="1">
        <f t="shared" si="5"/>
        <v>0</v>
      </c>
      <c r="L16" s="47">
        <f>($Y$6*L6+$X$5*K5+$Y$5*L5+$Z$5*M5+$X$6*K6+$Z$6*M6+$X$7*K7+$Y$7*L7+$Z$7*M7)/$AA$9</f>
        <v>1</v>
      </c>
      <c r="M16" s="48"/>
      <c r="N16" s="49"/>
      <c r="O16" s="49"/>
      <c r="P16" s="49"/>
      <c r="Q16" s="49"/>
      <c r="R16" s="49"/>
      <c r="S16" s="49"/>
      <c r="X16" s="203"/>
      <c r="Y16" s="204"/>
      <c r="Z16" s="204"/>
      <c r="AA16" s="204"/>
      <c r="AB16" s="204"/>
      <c r="AC16" s="205"/>
    </row>
    <row r="17" spans="2:29" ht="24" customHeight="1" x14ac:dyDescent="0.15">
      <c r="B17" s="1">
        <f t="shared" si="5"/>
        <v>0</v>
      </c>
      <c r="C17" s="1">
        <f t="shared" si="5"/>
        <v>0</v>
      </c>
      <c r="D17" s="1">
        <f t="shared" si="5"/>
        <v>0</v>
      </c>
      <c r="E17" s="1">
        <f t="shared" si="5"/>
        <v>0</v>
      </c>
      <c r="F17" s="1">
        <f t="shared" si="5"/>
        <v>0</v>
      </c>
      <c r="G17" s="1">
        <f t="shared" si="5"/>
        <v>0</v>
      </c>
      <c r="H17" s="1">
        <f t="shared" si="5"/>
        <v>0</v>
      </c>
      <c r="I17" s="1">
        <f t="shared" si="5"/>
        <v>0</v>
      </c>
      <c r="L17" s="50"/>
      <c r="M17" s="49"/>
      <c r="N17" s="49"/>
      <c r="O17" s="49"/>
      <c r="P17" s="49"/>
      <c r="Q17" s="49"/>
      <c r="R17" s="49"/>
      <c r="S17" s="49"/>
      <c r="X17" s="203"/>
      <c r="Y17" s="204"/>
      <c r="Z17" s="204"/>
      <c r="AA17" s="204"/>
      <c r="AB17" s="204"/>
      <c r="AC17" s="205"/>
    </row>
    <row r="18" spans="2:29" ht="24" customHeight="1" x14ac:dyDescent="0.15">
      <c r="B18" s="1">
        <f t="shared" si="5"/>
        <v>0</v>
      </c>
      <c r="C18" s="1">
        <f t="shared" si="5"/>
        <v>0</v>
      </c>
      <c r="D18" s="1">
        <f t="shared" si="5"/>
        <v>0</v>
      </c>
      <c r="E18" s="1">
        <f t="shared" si="5"/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L18" s="49"/>
      <c r="M18" s="49"/>
      <c r="N18" s="49"/>
      <c r="O18" s="49"/>
      <c r="P18" s="49"/>
      <c r="Q18" s="49"/>
      <c r="R18" s="49"/>
      <c r="S18" s="49"/>
      <c r="X18" s="203"/>
      <c r="Y18" s="204"/>
      <c r="Z18" s="204"/>
      <c r="AA18" s="204"/>
      <c r="AB18" s="204"/>
      <c r="AC18" s="205"/>
    </row>
    <row r="19" spans="2:29" ht="24" customHeight="1" x14ac:dyDescent="0.15">
      <c r="B19" s="1">
        <f t="shared" si="5"/>
        <v>0</v>
      </c>
      <c r="C19" s="1">
        <f t="shared" si="5"/>
        <v>0</v>
      </c>
      <c r="D19" s="1">
        <f t="shared" si="5"/>
        <v>0</v>
      </c>
      <c r="E19" s="1">
        <f t="shared" si="5"/>
        <v>0</v>
      </c>
      <c r="F19" s="1">
        <f t="shared" si="5"/>
        <v>0</v>
      </c>
      <c r="G19" s="1">
        <f t="shared" si="5"/>
        <v>0</v>
      </c>
      <c r="H19" s="1">
        <f t="shared" si="5"/>
        <v>0</v>
      </c>
      <c r="I19" s="1">
        <f t="shared" si="5"/>
        <v>0</v>
      </c>
      <c r="L19" s="49"/>
      <c r="M19" s="49"/>
      <c r="N19" s="49"/>
      <c r="O19" s="49"/>
      <c r="P19" s="49"/>
      <c r="Q19" s="49"/>
      <c r="R19" s="49"/>
      <c r="S19" s="49"/>
      <c r="X19" s="203"/>
      <c r="Y19" s="204"/>
      <c r="Z19" s="204"/>
      <c r="AA19" s="204"/>
      <c r="AB19" s="204"/>
      <c r="AC19" s="205"/>
    </row>
    <row r="20" spans="2:29" ht="24" customHeight="1" x14ac:dyDescent="0.15">
      <c r="B20" s="1">
        <f t="shared" si="5"/>
        <v>0</v>
      </c>
      <c r="C20" s="1">
        <f t="shared" si="5"/>
        <v>0</v>
      </c>
      <c r="D20" s="1">
        <f t="shared" si="5"/>
        <v>0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L20" s="49"/>
      <c r="M20" s="49"/>
      <c r="N20" s="49"/>
      <c r="O20" s="49"/>
      <c r="P20" s="49"/>
      <c r="Q20" s="49"/>
      <c r="R20" s="49"/>
      <c r="S20" s="49"/>
      <c r="X20" s="203"/>
      <c r="Y20" s="204"/>
      <c r="Z20" s="204"/>
      <c r="AA20" s="204"/>
      <c r="AB20" s="204"/>
      <c r="AC20" s="205"/>
    </row>
    <row r="21" spans="2:29" ht="24" customHeight="1" x14ac:dyDescent="0.15">
      <c r="B21" s="1">
        <f t="shared" si="5"/>
        <v>0</v>
      </c>
      <c r="C21" s="1">
        <f t="shared" si="5"/>
        <v>0</v>
      </c>
      <c r="D21" s="1">
        <f t="shared" si="5"/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L21" s="49"/>
      <c r="M21" s="49"/>
      <c r="N21" s="49"/>
      <c r="O21" s="49"/>
      <c r="P21" s="49"/>
      <c r="Q21" s="49"/>
      <c r="R21" s="49"/>
      <c r="S21" s="49"/>
      <c r="X21" s="203"/>
      <c r="Y21" s="204"/>
      <c r="Z21" s="204"/>
      <c r="AA21" s="204"/>
      <c r="AB21" s="204"/>
      <c r="AC21" s="205"/>
    </row>
    <row r="22" spans="2:29" ht="24" customHeight="1" x14ac:dyDescent="0.15">
      <c r="B22" s="1">
        <f t="shared" si="5"/>
        <v>0</v>
      </c>
      <c r="C22" s="1">
        <f t="shared" si="5"/>
        <v>0</v>
      </c>
      <c r="D22" s="1">
        <f t="shared" si="5"/>
        <v>0</v>
      </c>
      <c r="E22" s="1">
        <f t="shared" si="5"/>
        <v>0</v>
      </c>
      <c r="F22" s="1">
        <f t="shared" si="5"/>
        <v>0</v>
      </c>
      <c r="G22" s="1">
        <f t="shared" si="5"/>
        <v>0</v>
      </c>
      <c r="H22" s="1">
        <f t="shared" si="5"/>
        <v>0</v>
      </c>
      <c r="I22" s="1">
        <f t="shared" si="5"/>
        <v>0</v>
      </c>
      <c r="L22" s="49"/>
      <c r="M22" s="49"/>
      <c r="N22" s="49"/>
      <c r="O22" s="49"/>
      <c r="P22" s="49"/>
      <c r="Q22" s="49"/>
      <c r="R22" s="49"/>
      <c r="S22" s="49"/>
      <c r="X22" s="203"/>
      <c r="Y22" s="204"/>
      <c r="Z22" s="204"/>
      <c r="AA22" s="204"/>
      <c r="AB22" s="204"/>
      <c r="AC22" s="205"/>
    </row>
    <row r="23" spans="2:29" ht="24" customHeight="1" thickBot="1" x14ac:dyDescent="0.2">
      <c r="B23" s="1">
        <f t="shared" si="5"/>
        <v>0</v>
      </c>
      <c r="C23" s="1">
        <f t="shared" si="5"/>
        <v>0</v>
      </c>
      <c r="D23" s="1">
        <f t="shared" si="5"/>
        <v>0</v>
      </c>
      <c r="E23" s="1">
        <f t="shared" si="5"/>
        <v>0</v>
      </c>
      <c r="F23" s="1">
        <f t="shared" si="5"/>
        <v>0</v>
      </c>
      <c r="G23" s="1">
        <f t="shared" si="5"/>
        <v>0</v>
      </c>
      <c r="H23" s="1">
        <f t="shared" si="5"/>
        <v>0</v>
      </c>
      <c r="I23" s="1">
        <f t="shared" si="5"/>
        <v>0</v>
      </c>
      <c r="L23" s="49"/>
      <c r="M23" s="49"/>
      <c r="N23" s="49"/>
      <c r="O23" s="49"/>
      <c r="P23" s="49"/>
      <c r="Q23" s="49"/>
      <c r="R23" s="49"/>
      <c r="S23" s="49"/>
      <c r="X23" s="206"/>
      <c r="Y23" s="207"/>
      <c r="Z23" s="207"/>
      <c r="AA23" s="207"/>
      <c r="AB23" s="207"/>
      <c r="AC23" s="208"/>
    </row>
    <row r="24" spans="2:29" ht="24" customHeight="1" thickBot="1" x14ac:dyDescent="0.2">
      <c r="L24" s="8"/>
      <c r="M24" s="8"/>
      <c r="N24" s="8"/>
      <c r="O24" s="8"/>
      <c r="P24" s="8"/>
      <c r="Q24" s="8"/>
      <c r="R24" s="8"/>
      <c r="S24" s="8"/>
      <c r="X24" s="9"/>
      <c r="Y24" s="9"/>
      <c r="Z24" s="9"/>
      <c r="AA24" s="9"/>
      <c r="AB24" s="9"/>
      <c r="AC24" s="9"/>
    </row>
    <row r="25" spans="2:29" ht="24" customHeight="1" x14ac:dyDescent="0.15">
      <c r="B25" s="41" t="s">
        <v>20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3"/>
    </row>
    <row r="26" spans="2:29" ht="24" customHeight="1" thickBot="1" x14ac:dyDescent="0.2">
      <c r="B26" s="44" t="s">
        <v>21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</row>
  </sheetData>
  <sheetProtection algorithmName="SHA-512" hashValue="vLz5fD6b5+azEbOo5EI+6/bllXjKT2iONVJApsQTEzvhjqwvxKeKLVibM3kURAIpkRZGyemmBoaB8G6OoR9aTg==" saltValue="5TgWNr/nCH/7yWZsj2VBIw==" spinCount="100000" sheet="1" objects="1" scenarios="1"/>
  <mergeCells count="1">
    <mergeCell ref="X15:AC23"/>
  </mergeCells>
  <phoneticPr fontId="1"/>
  <conditionalFormatting sqref="B16:I24 B6:I13">
    <cfRule type="colorScale" priority="9">
      <colorScale>
        <cfvo type="num" val="$F$4"/>
        <cfvo type="num" val="$H$4"/>
        <color theme="1"/>
        <color theme="0"/>
      </colorScale>
    </cfRule>
  </conditionalFormatting>
  <dataValidations count="2">
    <dataValidation type="list" allowBlank="1" showInputMessage="1" showErrorMessage="1" sqref="N3:N4 X2" xr:uid="{2103615C-E51E-4594-933F-6703ABB9592F}">
      <formula1>"0,1"</formula1>
    </dataValidation>
    <dataValidation imeMode="off" allowBlank="1" showInputMessage="1" showErrorMessage="1" sqref="L6:S13 F3:F4 H3:H4 X5:Z7" xr:uid="{6A031A24-5A5F-4B42-99F6-700F8AD4C68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D6F5-6C1E-488B-8FB8-D42B93695DA4}">
  <dimension ref="A1:AC26"/>
  <sheetViews>
    <sheetView tabSelected="1" zoomScale="85" zoomScaleNormal="85" workbookViewId="0"/>
  </sheetViews>
  <sheetFormatPr defaultRowHeight="13.5" x14ac:dyDescent="0.15"/>
  <cols>
    <col min="1" max="29" width="4.375" customWidth="1"/>
  </cols>
  <sheetData>
    <row r="1" spans="1:29" ht="24" customHeight="1" thickBot="1" x14ac:dyDescent="0.2">
      <c r="A1" s="19"/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24" customHeight="1" thickBot="1" x14ac:dyDescent="0.2">
      <c r="B2" t="s">
        <v>1</v>
      </c>
      <c r="E2" s="2" t="s">
        <v>2</v>
      </c>
      <c r="F2" s="3">
        <f>MIN(B6:I23)</f>
        <v>-3</v>
      </c>
      <c r="G2" s="2" t="s">
        <v>3</v>
      </c>
      <c r="H2" s="3">
        <f>MAX(B6:I23)</f>
        <v>8</v>
      </c>
      <c r="V2" s="37" t="s">
        <v>4</v>
      </c>
      <c r="W2" s="37"/>
      <c r="X2" s="17">
        <v>1</v>
      </c>
      <c r="Y2" t="s">
        <v>5</v>
      </c>
    </row>
    <row r="3" spans="1:29" ht="24" customHeight="1" thickBot="1" x14ac:dyDescent="0.2">
      <c r="B3" t="s">
        <v>6</v>
      </c>
      <c r="F3" s="18">
        <v>-2</v>
      </c>
      <c r="H3" s="18">
        <v>0</v>
      </c>
      <c r="K3" s="20" t="s">
        <v>7</v>
      </c>
      <c r="L3" s="20"/>
      <c r="M3" s="20"/>
      <c r="N3" s="17">
        <v>1</v>
      </c>
      <c r="O3" t="s">
        <v>5</v>
      </c>
    </row>
    <row r="4" spans="1:29" ht="24" customHeight="1" thickBot="1" x14ac:dyDescent="0.2">
      <c r="B4" s="28" t="s">
        <v>8</v>
      </c>
      <c r="C4" s="28"/>
      <c r="D4" s="28"/>
      <c r="E4" s="28"/>
      <c r="F4" s="28">
        <f>MIN(B6:I23)+F3</f>
        <v>-5</v>
      </c>
      <c r="G4" s="28" t="s">
        <v>9</v>
      </c>
      <c r="H4" s="28">
        <f>MAX(B6:I23)+H3</f>
        <v>8</v>
      </c>
      <c r="I4" s="28" t="s">
        <v>10</v>
      </c>
      <c r="K4" s="16" t="s">
        <v>11</v>
      </c>
      <c r="L4" s="16"/>
      <c r="M4" s="16"/>
      <c r="N4" s="16"/>
      <c r="O4" s="16"/>
      <c r="P4" s="16"/>
      <c r="Q4" s="16"/>
      <c r="R4" s="16"/>
      <c r="S4" s="16"/>
      <c r="T4" s="16"/>
      <c r="W4" s="16" t="s">
        <v>12</v>
      </c>
      <c r="X4" s="16"/>
      <c r="Y4" s="16"/>
      <c r="Z4" s="16"/>
      <c r="AA4" s="16"/>
    </row>
    <row r="5" spans="1:29" ht="24" customHeight="1" x14ac:dyDescent="0.15">
      <c r="B5" t="s">
        <v>13</v>
      </c>
      <c r="K5" s="32">
        <f>(K6+L5)/2*$N$3</f>
        <v>1</v>
      </c>
      <c r="L5" s="33">
        <f>L6*$N$3</f>
        <v>1</v>
      </c>
      <c r="M5" s="34">
        <f t="shared" ref="M5:S5" si="0">M6*$N$3</f>
        <v>1</v>
      </c>
      <c r="N5" s="20">
        <f t="shared" si="0"/>
        <v>1</v>
      </c>
      <c r="O5" s="20">
        <f t="shared" si="0"/>
        <v>1</v>
      </c>
      <c r="P5" s="20">
        <f t="shared" si="0"/>
        <v>1</v>
      </c>
      <c r="Q5" s="20">
        <f t="shared" si="0"/>
        <v>1</v>
      </c>
      <c r="R5" s="20">
        <f t="shared" si="0"/>
        <v>1</v>
      </c>
      <c r="S5" s="20">
        <f t="shared" si="0"/>
        <v>1</v>
      </c>
      <c r="T5" s="20">
        <f>(S5+T6)/2</f>
        <v>1</v>
      </c>
      <c r="X5" s="10">
        <v>-1</v>
      </c>
      <c r="Y5" s="10">
        <v>-1</v>
      </c>
      <c r="Z5" s="10">
        <v>-1</v>
      </c>
    </row>
    <row r="6" spans="1:29" ht="24" customHeight="1" x14ac:dyDescent="0.15">
      <c r="B6" s="1">
        <f t="shared" ref="B6:I13" si="1">L6</f>
        <v>1</v>
      </c>
      <c r="C6" s="1">
        <f t="shared" si="1"/>
        <v>1</v>
      </c>
      <c r="D6" s="1">
        <f t="shared" si="1"/>
        <v>1</v>
      </c>
      <c r="E6" s="1">
        <f t="shared" si="1"/>
        <v>1</v>
      </c>
      <c r="F6" s="1">
        <f t="shared" si="1"/>
        <v>1</v>
      </c>
      <c r="G6" s="1">
        <f t="shared" si="1"/>
        <v>1</v>
      </c>
      <c r="H6" s="1">
        <f t="shared" si="1"/>
        <v>1</v>
      </c>
      <c r="I6" s="1">
        <f t="shared" si="1"/>
        <v>1</v>
      </c>
      <c r="K6" s="35">
        <f>L6*$N$3</f>
        <v>1</v>
      </c>
      <c r="L6" s="10">
        <v>1</v>
      </c>
      <c r="M6" s="29">
        <v>1</v>
      </c>
      <c r="N6" s="12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20">
        <f>S6*$N$3</f>
        <v>1</v>
      </c>
      <c r="X6" s="10">
        <v>-1</v>
      </c>
      <c r="Y6" s="10">
        <v>9</v>
      </c>
      <c r="Z6" s="10">
        <v>-1</v>
      </c>
    </row>
    <row r="7" spans="1:29" ht="24" customHeight="1" thickBot="1" x14ac:dyDescent="0.2">
      <c r="B7" s="1">
        <f t="shared" si="1"/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K7" s="36">
        <f t="shared" ref="K7:K13" si="2">L7*$N$3</f>
        <v>1</v>
      </c>
      <c r="L7" s="30">
        <v>1</v>
      </c>
      <c r="M7" s="31">
        <v>1</v>
      </c>
      <c r="N7" s="12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20">
        <f t="shared" ref="T7:T13" si="3">S7*$N$3</f>
        <v>1</v>
      </c>
      <c r="X7" s="10">
        <v>-1</v>
      </c>
      <c r="Y7" s="10">
        <v>-1</v>
      </c>
      <c r="Z7" s="10">
        <v>-1</v>
      </c>
    </row>
    <row r="8" spans="1:29" ht="24" customHeight="1" x14ac:dyDescent="0.15">
      <c r="B8" s="1">
        <f t="shared" si="1"/>
        <v>1</v>
      </c>
      <c r="C8" s="1">
        <f t="shared" si="1"/>
        <v>1</v>
      </c>
      <c r="D8" s="1">
        <f t="shared" si="1"/>
        <v>1</v>
      </c>
      <c r="E8" s="1">
        <f t="shared" si="1"/>
        <v>2</v>
      </c>
      <c r="F8" s="1">
        <f t="shared" si="1"/>
        <v>2</v>
      </c>
      <c r="G8" s="1">
        <f t="shared" si="1"/>
        <v>1</v>
      </c>
      <c r="H8" s="1">
        <f t="shared" si="1"/>
        <v>1</v>
      </c>
      <c r="I8" s="1">
        <f t="shared" si="1"/>
        <v>1</v>
      </c>
      <c r="K8" s="20">
        <f t="shared" si="2"/>
        <v>1</v>
      </c>
      <c r="L8" s="15">
        <v>1</v>
      </c>
      <c r="M8" s="15">
        <v>1</v>
      </c>
      <c r="N8" s="10">
        <v>1</v>
      </c>
      <c r="O8" s="10">
        <v>2</v>
      </c>
      <c r="P8" s="10">
        <v>2</v>
      </c>
      <c r="Q8" s="10">
        <v>1</v>
      </c>
      <c r="R8" s="10">
        <v>1</v>
      </c>
      <c r="S8" s="10">
        <v>1</v>
      </c>
      <c r="T8" s="20">
        <f t="shared" si="3"/>
        <v>1</v>
      </c>
      <c r="X8" t="s">
        <v>14</v>
      </c>
      <c r="AA8">
        <f>SUM(X5:Z7)</f>
        <v>1</v>
      </c>
    </row>
    <row r="9" spans="1:29" ht="24" customHeight="1" x14ac:dyDescent="0.15">
      <c r="B9" s="1">
        <f t="shared" si="1"/>
        <v>1</v>
      </c>
      <c r="C9" s="1">
        <f t="shared" si="1"/>
        <v>1</v>
      </c>
      <c r="D9" s="1">
        <f t="shared" si="1"/>
        <v>2</v>
      </c>
      <c r="E9" s="1">
        <f t="shared" si="1"/>
        <v>1</v>
      </c>
      <c r="F9" s="1">
        <f t="shared" si="1"/>
        <v>1</v>
      </c>
      <c r="G9" s="1">
        <f t="shared" si="1"/>
        <v>2</v>
      </c>
      <c r="H9" s="1">
        <f t="shared" si="1"/>
        <v>1</v>
      </c>
      <c r="I9" s="1">
        <f t="shared" si="1"/>
        <v>1</v>
      </c>
      <c r="K9" s="20">
        <f t="shared" si="2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1</v>
      </c>
      <c r="S9" s="10">
        <v>1</v>
      </c>
      <c r="T9" s="20">
        <f t="shared" si="3"/>
        <v>1</v>
      </c>
      <c r="X9" s="37" t="s">
        <v>15</v>
      </c>
      <c r="Y9" s="37"/>
      <c r="Z9" s="37"/>
      <c r="AA9" s="37">
        <f>IF(AND(AA8&gt;=0,AA8&lt;1),1,IF(X2=0,1,AA8))</f>
        <v>1</v>
      </c>
    </row>
    <row r="10" spans="1:29" ht="24" customHeight="1" x14ac:dyDescent="0.15">
      <c r="B10" s="1">
        <f t="shared" si="1"/>
        <v>1</v>
      </c>
      <c r="C10" s="1">
        <f t="shared" si="1"/>
        <v>1</v>
      </c>
      <c r="D10" s="1">
        <f t="shared" si="1"/>
        <v>2</v>
      </c>
      <c r="E10" s="1">
        <f t="shared" si="1"/>
        <v>1</v>
      </c>
      <c r="F10" s="1">
        <f t="shared" si="1"/>
        <v>1</v>
      </c>
      <c r="G10" s="1">
        <f t="shared" si="1"/>
        <v>2</v>
      </c>
      <c r="H10" s="1">
        <f t="shared" si="1"/>
        <v>1</v>
      </c>
      <c r="I10" s="1">
        <f t="shared" si="1"/>
        <v>1</v>
      </c>
      <c r="K10" s="20">
        <f t="shared" si="2"/>
        <v>1</v>
      </c>
      <c r="L10" s="10">
        <v>1</v>
      </c>
      <c r="M10" s="10">
        <v>1</v>
      </c>
      <c r="N10" s="10">
        <v>2</v>
      </c>
      <c r="O10" s="10">
        <v>1</v>
      </c>
      <c r="P10" s="10">
        <v>1</v>
      </c>
      <c r="Q10" s="10">
        <v>2</v>
      </c>
      <c r="R10" s="10">
        <v>1</v>
      </c>
      <c r="S10" s="10">
        <v>1</v>
      </c>
      <c r="T10" s="20">
        <f t="shared" si="3"/>
        <v>1</v>
      </c>
    </row>
    <row r="11" spans="1:29" ht="24" customHeight="1" x14ac:dyDescent="0.15"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2</v>
      </c>
      <c r="F11" s="1">
        <f t="shared" si="1"/>
        <v>2</v>
      </c>
      <c r="G11" s="1">
        <f t="shared" si="1"/>
        <v>1</v>
      </c>
      <c r="H11" s="1">
        <f t="shared" si="1"/>
        <v>1</v>
      </c>
      <c r="I11" s="1">
        <f t="shared" si="1"/>
        <v>1</v>
      </c>
      <c r="K11" s="20">
        <f t="shared" si="2"/>
        <v>1</v>
      </c>
      <c r="L11" s="10">
        <v>1</v>
      </c>
      <c r="M11" s="10">
        <v>1</v>
      </c>
      <c r="N11" s="10">
        <v>1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T11" s="20">
        <f t="shared" si="3"/>
        <v>1</v>
      </c>
    </row>
    <row r="12" spans="1:29" ht="24" customHeight="1" x14ac:dyDescent="0.15"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1"/>
        <v>1</v>
      </c>
      <c r="F12" s="1">
        <f t="shared" si="1"/>
        <v>1</v>
      </c>
      <c r="G12" s="1">
        <f t="shared" si="1"/>
        <v>1</v>
      </c>
      <c r="H12" s="1">
        <f t="shared" si="1"/>
        <v>1</v>
      </c>
      <c r="I12" s="1">
        <f t="shared" si="1"/>
        <v>1</v>
      </c>
      <c r="K12" s="20">
        <f t="shared" si="2"/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20">
        <f t="shared" si="3"/>
        <v>1</v>
      </c>
    </row>
    <row r="13" spans="1:29" ht="24" customHeight="1" thickBot="1" x14ac:dyDescent="0.2">
      <c r="B13" s="1">
        <f t="shared" si="1"/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K13" s="20">
        <f t="shared" si="2"/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20">
        <f t="shared" si="3"/>
        <v>1</v>
      </c>
    </row>
    <row r="14" spans="1:29" ht="24" customHeight="1" thickBot="1" x14ac:dyDescent="0.2">
      <c r="K14" s="20">
        <f>(K13+L14)/2</f>
        <v>1</v>
      </c>
      <c r="L14" s="20">
        <f>L13*$N$3</f>
        <v>1</v>
      </c>
      <c r="M14" s="20">
        <f t="shared" ref="M14:S14" si="4">M13*$N$3</f>
        <v>1</v>
      </c>
      <c r="N14" s="20">
        <f t="shared" si="4"/>
        <v>1</v>
      </c>
      <c r="O14" s="20">
        <f t="shared" si="4"/>
        <v>1</v>
      </c>
      <c r="P14" s="20">
        <f t="shared" si="4"/>
        <v>1</v>
      </c>
      <c r="Q14" s="20">
        <f t="shared" si="4"/>
        <v>1</v>
      </c>
      <c r="R14" s="20">
        <f t="shared" si="4"/>
        <v>1</v>
      </c>
      <c r="S14" s="20">
        <f t="shared" si="4"/>
        <v>1</v>
      </c>
      <c r="T14" s="20">
        <f>(S14+T13)/2</f>
        <v>1</v>
      </c>
      <c r="X14" s="38" t="s">
        <v>22</v>
      </c>
      <c r="Y14" s="39"/>
      <c r="Z14" s="39"/>
      <c r="AA14" s="39"/>
      <c r="AB14" s="39"/>
      <c r="AC14" s="40"/>
    </row>
    <row r="15" spans="1:29" ht="24" customHeight="1" thickBot="1" x14ac:dyDescent="0.2">
      <c r="B15" t="s">
        <v>17</v>
      </c>
      <c r="K15" t="s">
        <v>18</v>
      </c>
      <c r="X15" s="200" t="s">
        <v>23</v>
      </c>
      <c r="Y15" s="201"/>
      <c r="Z15" s="201"/>
      <c r="AA15" s="201"/>
      <c r="AB15" s="201"/>
      <c r="AC15" s="202"/>
    </row>
    <row r="16" spans="1:29" ht="24" customHeight="1" thickBot="1" x14ac:dyDescent="0.2">
      <c r="B16" s="1">
        <f t="shared" ref="B16:I23" si="5">L16</f>
        <v>1</v>
      </c>
      <c r="C16" s="1">
        <f t="shared" si="5"/>
        <v>1</v>
      </c>
      <c r="D16" s="1">
        <f t="shared" si="5"/>
        <v>1</v>
      </c>
      <c r="E16" s="1">
        <f t="shared" si="5"/>
        <v>1</v>
      </c>
      <c r="F16" s="1">
        <f t="shared" si="5"/>
        <v>1</v>
      </c>
      <c r="G16" s="1">
        <f t="shared" si="5"/>
        <v>1</v>
      </c>
      <c r="H16" s="1">
        <f t="shared" si="5"/>
        <v>1</v>
      </c>
      <c r="I16" s="1">
        <f t="shared" si="5"/>
        <v>1</v>
      </c>
      <c r="L16" s="51">
        <f>($Y$6*L6+$X$5*K5+$Y$5*L5+$Z$5*M5+$X$6*K6+$Z$6*M6+$X$7*K7+$Y$7*L7+$Z$7*M7)/$AA$9</f>
        <v>1</v>
      </c>
      <c r="M16" s="52">
        <f t="shared" ref="M16:S16" si="6">($Y$6*M6+$X$5*L5+$Y$5*M5+$Z$5*N5+$X$6*L6+$Z$6*N6+$X$7*L7+$Y$7*M7+$Z$7*N7)/$AA$9</f>
        <v>1</v>
      </c>
      <c r="N16" s="53">
        <f t="shared" si="6"/>
        <v>1</v>
      </c>
      <c r="O16" s="53">
        <f t="shared" si="6"/>
        <v>1</v>
      </c>
      <c r="P16" s="53">
        <f t="shared" si="6"/>
        <v>1</v>
      </c>
      <c r="Q16" s="53">
        <f t="shared" si="6"/>
        <v>1</v>
      </c>
      <c r="R16" s="53">
        <f t="shared" si="6"/>
        <v>1</v>
      </c>
      <c r="S16" s="53">
        <f t="shared" si="6"/>
        <v>1</v>
      </c>
      <c r="X16" s="203"/>
      <c r="Y16" s="204"/>
      <c r="Z16" s="204"/>
      <c r="AA16" s="204"/>
      <c r="AB16" s="204"/>
      <c r="AC16" s="205"/>
    </row>
    <row r="17" spans="2:29" ht="24" customHeight="1" x14ac:dyDescent="0.15">
      <c r="B17" s="1">
        <f t="shared" si="5"/>
        <v>1</v>
      </c>
      <c r="C17" s="1">
        <f t="shared" si="5"/>
        <v>1</v>
      </c>
      <c r="D17" s="1">
        <f t="shared" si="5"/>
        <v>0</v>
      </c>
      <c r="E17" s="1">
        <f t="shared" si="5"/>
        <v>-1</v>
      </c>
      <c r="F17" s="1">
        <f t="shared" si="5"/>
        <v>-1</v>
      </c>
      <c r="G17" s="1">
        <f t="shared" si="5"/>
        <v>0</v>
      </c>
      <c r="H17" s="1">
        <f t="shared" si="5"/>
        <v>1</v>
      </c>
      <c r="I17" s="1">
        <f t="shared" si="5"/>
        <v>1</v>
      </c>
      <c r="L17" s="54">
        <f t="shared" ref="L17:S17" si="7">($Y$6*L7+$X$5*K6+$Y$5*L6+$Z$5*M6+$X$6*K7+$Z$6*M7+$X$7*K8+$Y$7*L8+$Z$7*M8)/$AA$9</f>
        <v>1</v>
      </c>
      <c r="M17" s="53">
        <f t="shared" si="7"/>
        <v>1</v>
      </c>
      <c r="N17" s="53">
        <f t="shared" si="7"/>
        <v>0</v>
      </c>
      <c r="O17" s="53">
        <f t="shared" si="7"/>
        <v>-1</v>
      </c>
      <c r="P17" s="53">
        <f t="shared" si="7"/>
        <v>-1</v>
      </c>
      <c r="Q17" s="53">
        <f t="shared" si="7"/>
        <v>0</v>
      </c>
      <c r="R17" s="53">
        <f t="shared" si="7"/>
        <v>1</v>
      </c>
      <c r="S17" s="53">
        <f t="shared" si="7"/>
        <v>1</v>
      </c>
      <c r="X17" s="203"/>
      <c r="Y17" s="204"/>
      <c r="Z17" s="204"/>
      <c r="AA17" s="204"/>
      <c r="AB17" s="204"/>
      <c r="AC17" s="205"/>
    </row>
    <row r="18" spans="2:29" ht="24" customHeight="1" x14ac:dyDescent="0.15">
      <c r="B18" s="1">
        <f t="shared" si="5"/>
        <v>1</v>
      </c>
      <c r="C18" s="1">
        <f t="shared" si="5"/>
        <v>0</v>
      </c>
      <c r="D18" s="1">
        <f t="shared" si="5"/>
        <v>-1</v>
      </c>
      <c r="E18" s="1">
        <f t="shared" si="5"/>
        <v>8</v>
      </c>
      <c r="F18" s="1">
        <f t="shared" si="5"/>
        <v>8</v>
      </c>
      <c r="G18" s="1">
        <f t="shared" si="5"/>
        <v>-1</v>
      </c>
      <c r="H18" s="1">
        <f t="shared" si="5"/>
        <v>0</v>
      </c>
      <c r="I18" s="1">
        <f t="shared" si="5"/>
        <v>1</v>
      </c>
      <c r="L18" s="53">
        <f t="shared" ref="L18:S18" si="8">($Y$6*L8+$X$5*K7+$Y$5*L7+$Z$5*M7+$X$6*K8+$Z$6*M8+$X$7*K9+$Y$7*L9+$Z$7*M9)/$AA$9</f>
        <v>1</v>
      </c>
      <c r="M18" s="53">
        <f t="shared" si="8"/>
        <v>0</v>
      </c>
      <c r="N18" s="53">
        <f t="shared" si="8"/>
        <v>-1</v>
      </c>
      <c r="O18" s="53">
        <f t="shared" si="8"/>
        <v>8</v>
      </c>
      <c r="P18" s="53">
        <f t="shared" si="8"/>
        <v>8</v>
      </c>
      <c r="Q18" s="53">
        <f t="shared" si="8"/>
        <v>-1</v>
      </c>
      <c r="R18" s="53">
        <f t="shared" si="8"/>
        <v>0</v>
      </c>
      <c r="S18" s="53">
        <f t="shared" si="8"/>
        <v>1</v>
      </c>
      <c r="X18" s="203"/>
      <c r="Y18" s="204"/>
      <c r="Z18" s="204"/>
      <c r="AA18" s="204"/>
      <c r="AB18" s="204"/>
      <c r="AC18" s="205"/>
    </row>
    <row r="19" spans="2:29" ht="24" customHeight="1" x14ac:dyDescent="0.15">
      <c r="B19" s="1">
        <f t="shared" si="5"/>
        <v>1</v>
      </c>
      <c r="C19" s="1">
        <f t="shared" si="5"/>
        <v>-1</v>
      </c>
      <c r="D19" s="1">
        <f t="shared" si="5"/>
        <v>8</v>
      </c>
      <c r="E19" s="1">
        <f t="shared" si="5"/>
        <v>-3</v>
      </c>
      <c r="F19" s="1">
        <f t="shared" si="5"/>
        <v>-3</v>
      </c>
      <c r="G19" s="1">
        <f t="shared" si="5"/>
        <v>8</v>
      </c>
      <c r="H19" s="1">
        <f t="shared" si="5"/>
        <v>-1</v>
      </c>
      <c r="I19" s="1">
        <f t="shared" si="5"/>
        <v>1</v>
      </c>
      <c r="L19" s="53">
        <f t="shared" ref="L19:S19" si="9">($Y$6*L9+$X$5*K8+$Y$5*L8+$Z$5*M8+$X$6*K9+$Z$6*M9+$X$7*K10+$Y$7*L10+$Z$7*M10)/$AA$9</f>
        <v>1</v>
      </c>
      <c r="M19" s="53">
        <f t="shared" si="9"/>
        <v>-1</v>
      </c>
      <c r="N19" s="53">
        <f t="shared" si="9"/>
        <v>8</v>
      </c>
      <c r="O19" s="53">
        <f t="shared" si="9"/>
        <v>-3</v>
      </c>
      <c r="P19" s="53">
        <f t="shared" si="9"/>
        <v>-3</v>
      </c>
      <c r="Q19" s="53">
        <f t="shared" si="9"/>
        <v>8</v>
      </c>
      <c r="R19" s="53">
        <f t="shared" si="9"/>
        <v>-1</v>
      </c>
      <c r="S19" s="53">
        <f t="shared" si="9"/>
        <v>1</v>
      </c>
      <c r="X19" s="203"/>
      <c r="Y19" s="204"/>
      <c r="Z19" s="204"/>
      <c r="AA19" s="204"/>
      <c r="AB19" s="204"/>
      <c r="AC19" s="205"/>
    </row>
    <row r="20" spans="2:29" ht="24" customHeight="1" x14ac:dyDescent="0.15">
      <c r="B20" s="1">
        <f t="shared" si="5"/>
        <v>1</v>
      </c>
      <c r="C20" s="1">
        <f t="shared" si="5"/>
        <v>-1</v>
      </c>
      <c r="D20" s="1">
        <f t="shared" si="5"/>
        <v>8</v>
      </c>
      <c r="E20" s="1">
        <f t="shared" si="5"/>
        <v>-3</v>
      </c>
      <c r="F20" s="1">
        <f t="shared" si="5"/>
        <v>-3</v>
      </c>
      <c r="G20" s="1">
        <f t="shared" si="5"/>
        <v>8</v>
      </c>
      <c r="H20" s="1">
        <f t="shared" si="5"/>
        <v>-1</v>
      </c>
      <c r="I20" s="1">
        <f t="shared" si="5"/>
        <v>1</v>
      </c>
      <c r="L20" s="53">
        <f t="shared" ref="L20:S20" si="10">($Y$6*L10+$X$5*K9+$Y$5*L9+$Z$5*M9+$X$6*K10+$Z$6*M10+$X$7*K11+$Y$7*L11+$Z$7*M11)/$AA$9</f>
        <v>1</v>
      </c>
      <c r="M20" s="53">
        <f t="shared" si="10"/>
        <v>-1</v>
      </c>
      <c r="N20" s="53">
        <f t="shared" si="10"/>
        <v>8</v>
      </c>
      <c r="O20" s="53">
        <f t="shared" si="10"/>
        <v>-3</v>
      </c>
      <c r="P20" s="53">
        <f t="shared" si="10"/>
        <v>-3</v>
      </c>
      <c r="Q20" s="53">
        <f t="shared" si="10"/>
        <v>8</v>
      </c>
      <c r="R20" s="53">
        <f t="shared" si="10"/>
        <v>-1</v>
      </c>
      <c r="S20" s="53">
        <f t="shared" si="10"/>
        <v>1</v>
      </c>
      <c r="X20" s="203"/>
      <c r="Y20" s="204"/>
      <c r="Z20" s="204"/>
      <c r="AA20" s="204"/>
      <c r="AB20" s="204"/>
      <c r="AC20" s="205"/>
    </row>
    <row r="21" spans="2:29" ht="24" customHeight="1" x14ac:dyDescent="0.15">
      <c r="B21" s="1">
        <f t="shared" si="5"/>
        <v>1</v>
      </c>
      <c r="C21" s="1">
        <f t="shared" si="5"/>
        <v>0</v>
      </c>
      <c r="D21" s="1">
        <f t="shared" si="5"/>
        <v>-1</v>
      </c>
      <c r="E21" s="1">
        <f t="shared" si="5"/>
        <v>8</v>
      </c>
      <c r="F21" s="1">
        <f t="shared" si="5"/>
        <v>8</v>
      </c>
      <c r="G21" s="1">
        <f t="shared" si="5"/>
        <v>-1</v>
      </c>
      <c r="H21" s="1">
        <f t="shared" si="5"/>
        <v>0</v>
      </c>
      <c r="I21" s="1">
        <f t="shared" si="5"/>
        <v>1</v>
      </c>
      <c r="L21" s="53">
        <f t="shared" ref="L21:S21" si="11">($Y$6*L11+$X$5*K10+$Y$5*L10+$Z$5*M10+$X$6*K11+$Z$6*M11+$X$7*K12+$Y$7*L12+$Z$7*M12)/$AA$9</f>
        <v>1</v>
      </c>
      <c r="M21" s="53">
        <f t="shared" si="11"/>
        <v>0</v>
      </c>
      <c r="N21" s="53">
        <f t="shared" si="11"/>
        <v>-1</v>
      </c>
      <c r="O21" s="53">
        <f t="shared" si="11"/>
        <v>8</v>
      </c>
      <c r="P21" s="53">
        <f t="shared" si="11"/>
        <v>8</v>
      </c>
      <c r="Q21" s="53">
        <f t="shared" si="11"/>
        <v>-1</v>
      </c>
      <c r="R21" s="53">
        <f t="shared" si="11"/>
        <v>0</v>
      </c>
      <c r="S21" s="53">
        <f t="shared" si="11"/>
        <v>1</v>
      </c>
      <c r="X21" s="203"/>
      <c r="Y21" s="204"/>
      <c r="Z21" s="204"/>
      <c r="AA21" s="204"/>
      <c r="AB21" s="204"/>
      <c r="AC21" s="205"/>
    </row>
    <row r="22" spans="2:29" ht="24" customHeight="1" x14ac:dyDescent="0.15">
      <c r="B22" s="1">
        <f t="shared" si="5"/>
        <v>1</v>
      </c>
      <c r="C22" s="1">
        <f t="shared" si="5"/>
        <v>1</v>
      </c>
      <c r="D22" s="1">
        <f t="shared" si="5"/>
        <v>0</v>
      </c>
      <c r="E22" s="1">
        <f t="shared" si="5"/>
        <v>-1</v>
      </c>
      <c r="F22" s="1">
        <f t="shared" si="5"/>
        <v>-1</v>
      </c>
      <c r="G22" s="1">
        <f t="shared" si="5"/>
        <v>0</v>
      </c>
      <c r="H22" s="1">
        <f t="shared" si="5"/>
        <v>1</v>
      </c>
      <c r="I22" s="1">
        <f t="shared" si="5"/>
        <v>1</v>
      </c>
      <c r="L22" s="53">
        <f t="shared" ref="L22:S22" si="12">($Y$6*L12+$X$5*K11+$Y$5*L11+$Z$5*M11+$X$6*K12+$Z$6*M12+$X$7*K13+$Y$7*L13+$Z$7*M13)/$AA$9</f>
        <v>1</v>
      </c>
      <c r="M22" s="53">
        <f t="shared" si="12"/>
        <v>1</v>
      </c>
      <c r="N22" s="53">
        <f t="shared" si="12"/>
        <v>0</v>
      </c>
      <c r="O22" s="53">
        <f t="shared" si="12"/>
        <v>-1</v>
      </c>
      <c r="P22" s="53">
        <f t="shared" si="12"/>
        <v>-1</v>
      </c>
      <c r="Q22" s="53">
        <f t="shared" si="12"/>
        <v>0</v>
      </c>
      <c r="R22" s="53">
        <f t="shared" si="12"/>
        <v>1</v>
      </c>
      <c r="S22" s="53">
        <f t="shared" si="12"/>
        <v>1</v>
      </c>
      <c r="X22" s="203"/>
      <c r="Y22" s="204"/>
      <c r="Z22" s="204"/>
      <c r="AA22" s="204"/>
      <c r="AB22" s="204"/>
      <c r="AC22" s="205"/>
    </row>
    <row r="23" spans="2:29" ht="24" customHeight="1" thickBot="1" x14ac:dyDescent="0.2">
      <c r="B23" s="1">
        <f t="shared" si="5"/>
        <v>1</v>
      </c>
      <c r="C23" s="1">
        <f t="shared" si="5"/>
        <v>1</v>
      </c>
      <c r="D23" s="1">
        <f t="shared" si="5"/>
        <v>1</v>
      </c>
      <c r="E23" s="1">
        <f t="shared" si="5"/>
        <v>1</v>
      </c>
      <c r="F23" s="1">
        <f t="shared" si="5"/>
        <v>1</v>
      </c>
      <c r="G23" s="1">
        <f t="shared" si="5"/>
        <v>1</v>
      </c>
      <c r="H23" s="1">
        <f t="shared" si="5"/>
        <v>1</v>
      </c>
      <c r="I23" s="1">
        <f t="shared" si="5"/>
        <v>1</v>
      </c>
      <c r="L23" s="53">
        <f t="shared" ref="L23:S23" si="13">($Y$6*L13+$X$5*K12+$Y$5*L12+$Z$5*M12+$X$6*K13+$Z$6*M13+$X$7*K14+$Y$7*L14+$Z$7*M14)/$AA$9</f>
        <v>1</v>
      </c>
      <c r="M23" s="53">
        <f t="shared" si="13"/>
        <v>1</v>
      </c>
      <c r="N23" s="53">
        <f t="shared" si="13"/>
        <v>1</v>
      </c>
      <c r="O23" s="53">
        <f t="shared" si="13"/>
        <v>1</v>
      </c>
      <c r="P23" s="53">
        <f t="shared" si="13"/>
        <v>1</v>
      </c>
      <c r="Q23" s="53">
        <f t="shared" si="13"/>
        <v>1</v>
      </c>
      <c r="R23" s="53">
        <f t="shared" si="13"/>
        <v>1</v>
      </c>
      <c r="S23" s="53">
        <f t="shared" si="13"/>
        <v>1</v>
      </c>
      <c r="X23" s="206"/>
      <c r="Y23" s="207"/>
      <c r="Z23" s="207"/>
      <c r="AA23" s="207"/>
      <c r="AB23" s="207"/>
      <c r="AC23" s="208"/>
    </row>
    <row r="24" spans="2:29" ht="24" customHeight="1" thickBot="1" x14ac:dyDescent="0.2">
      <c r="L24" s="8"/>
      <c r="M24" s="8"/>
      <c r="N24" s="8"/>
      <c r="O24" s="8"/>
      <c r="P24" s="8"/>
      <c r="Q24" s="8"/>
      <c r="R24" s="8"/>
      <c r="S24" s="8"/>
      <c r="X24" s="9"/>
      <c r="Y24" s="9"/>
      <c r="Z24" s="9"/>
      <c r="AA24" s="9"/>
      <c r="AB24" s="9"/>
      <c r="AC24" s="9"/>
    </row>
    <row r="25" spans="2:29" ht="24" customHeight="1" x14ac:dyDescent="0.15">
      <c r="B25" s="41" t="s">
        <v>20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3"/>
    </row>
    <row r="26" spans="2:29" ht="24" customHeight="1" thickBot="1" x14ac:dyDescent="0.2">
      <c r="B26" s="44" t="s">
        <v>21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</row>
  </sheetData>
  <sheetProtection algorithmName="SHA-512" hashValue="OsbN3ooLKwYi5NIHg3NE24wNpcXnBAhpoCZ7jpsh9kB0t3vnmHOJyCB+Zfa0fqrexl9wivU3KwaCOmk0jDb79g==" saltValue="4Xyy5UKVCCinhO7CbyiG8g==" spinCount="100000" sheet="1" objects="1" scenarios="1"/>
  <mergeCells count="1">
    <mergeCell ref="X15:AC23"/>
  </mergeCells>
  <phoneticPr fontId="1"/>
  <conditionalFormatting sqref="B16:I24 B6:I13">
    <cfRule type="colorScale" priority="1">
      <colorScale>
        <cfvo type="num" val="$F$4"/>
        <cfvo type="num" val="$H$4"/>
        <color theme="1"/>
        <color theme="0"/>
      </colorScale>
    </cfRule>
  </conditionalFormatting>
  <dataValidations count="2">
    <dataValidation imeMode="off" allowBlank="1" showInputMessage="1" showErrorMessage="1" sqref="L6:S13 F3:F4 H3:H4 X5:Z7" xr:uid="{AEEC3D74-1667-4325-9C9E-EED9BFABE84A}"/>
    <dataValidation type="list" allowBlank="1" showInputMessage="1" showErrorMessage="1" sqref="N3:N4 X2" xr:uid="{F859ECCD-5522-4BC6-83C1-2D8468BED122}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243-5B3F-4FDF-873F-4B17BDA33052}">
  <dimension ref="A1:AU55"/>
  <sheetViews>
    <sheetView zoomScale="85" zoomScaleNormal="85" workbookViewId="0"/>
  </sheetViews>
  <sheetFormatPr defaultColWidth="4.375" defaultRowHeight="24" customHeight="1" x14ac:dyDescent="0.15"/>
  <cols>
    <col min="42" max="42" width="8.375" customWidth="1"/>
    <col min="44" max="47" width="10.125" customWidth="1"/>
  </cols>
  <sheetData>
    <row r="1" spans="1:47" ht="24" customHeight="1" thickBot="1" x14ac:dyDescent="0.2">
      <c r="A1" s="19"/>
      <c r="B1" s="19" t="s">
        <v>24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47" ht="24" customHeight="1" thickBot="1" x14ac:dyDescent="0.2">
      <c r="B2" t="s">
        <v>1</v>
      </c>
      <c r="E2" s="2" t="s">
        <v>2</v>
      </c>
      <c r="F2" s="3">
        <f>MIN(B6:I13)</f>
        <v>1</v>
      </c>
      <c r="G2" s="2" t="s">
        <v>3</v>
      </c>
      <c r="H2" s="3">
        <f>MAX(B6:I13)</f>
        <v>4</v>
      </c>
      <c r="J2" t="s">
        <v>60</v>
      </c>
    </row>
    <row r="3" spans="1:47" ht="24" customHeight="1" thickBot="1" x14ac:dyDescent="0.2">
      <c r="B3" t="s">
        <v>6</v>
      </c>
      <c r="F3" s="18">
        <v>-3</v>
      </c>
      <c r="H3" s="18">
        <v>0</v>
      </c>
    </row>
    <row r="4" spans="1:47" ht="24" customHeight="1" x14ac:dyDescent="0.15">
      <c r="B4" s="28" t="s">
        <v>8</v>
      </c>
      <c r="C4" s="28"/>
      <c r="D4" s="28"/>
      <c r="E4" s="28"/>
      <c r="F4" s="28">
        <f>MIN(B6:I24)+F3</f>
        <v>-3</v>
      </c>
      <c r="G4" s="28" t="s">
        <v>9</v>
      </c>
      <c r="H4" s="28">
        <f>MAX(B6:I24)+H3</f>
        <v>4</v>
      </c>
      <c r="I4" s="28" t="s">
        <v>10</v>
      </c>
      <c r="K4" s="16" t="s">
        <v>11</v>
      </c>
      <c r="L4" s="16"/>
      <c r="M4" s="16"/>
      <c r="N4" s="16"/>
      <c r="O4" s="16"/>
      <c r="P4" s="16"/>
      <c r="Q4" s="16"/>
      <c r="R4" s="16"/>
      <c r="S4" s="16"/>
      <c r="T4" s="16"/>
      <c r="AL4" s="220" t="s">
        <v>61</v>
      </c>
      <c r="AM4" s="220"/>
      <c r="AN4" s="220"/>
      <c r="AO4" s="220"/>
      <c r="AP4" s="220"/>
    </row>
    <row r="5" spans="1:47" ht="24" customHeight="1" thickBot="1" x14ac:dyDescent="0.2">
      <c r="B5" t="s">
        <v>13</v>
      </c>
      <c r="V5" t="s">
        <v>25</v>
      </c>
      <c r="AD5" t="s">
        <v>26</v>
      </c>
      <c r="AL5" s="220"/>
      <c r="AM5" s="220"/>
      <c r="AN5" s="220"/>
      <c r="AO5" s="220"/>
      <c r="AP5" s="220"/>
      <c r="AR5" t="s">
        <v>37</v>
      </c>
    </row>
    <row r="6" spans="1:47" ht="24" customHeight="1" thickBot="1" x14ac:dyDescent="0.2">
      <c r="B6" s="1">
        <f t="shared" ref="B6:I13" si="0">L6</f>
        <v>1</v>
      </c>
      <c r="C6" s="1">
        <f t="shared" si="0"/>
        <v>2</v>
      </c>
      <c r="D6" s="1">
        <f t="shared" si="0"/>
        <v>2</v>
      </c>
      <c r="E6" s="1">
        <f t="shared" si="0"/>
        <v>2</v>
      </c>
      <c r="F6" s="1">
        <f t="shared" si="0"/>
        <v>1</v>
      </c>
      <c r="G6" s="1">
        <f t="shared" si="0"/>
        <v>2</v>
      </c>
      <c r="H6" s="1">
        <f t="shared" si="0"/>
        <v>2</v>
      </c>
      <c r="I6" s="1">
        <f t="shared" si="0"/>
        <v>1</v>
      </c>
      <c r="L6" s="21">
        <v>1</v>
      </c>
      <c r="M6" s="22">
        <v>2</v>
      </c>
      <c r="N6" s="12">
        <v>2</v>
      </c>
      <c r="O6" s="10">
        <v>2</v>
      </c>
      <c r="P6" s="10">
        <v>1</v>
      </c>
      <c r="Q6" s="10">
        <v>2</v>
      </c>
      <c r="R6" s="10">
        <v>2</v>
      </c>
      <c r="S6" s="10">
        <v>1</v>
      </c>
      <c r="X6" s="209" t="s">
        <v>27</v>
      </c>
      <c r="Y6" s="210"/>
      <c r="Z6" s="210"/>
      <c r="AA6" s="211"/>
      <c r="AF6" s="209" t="s">
        <v>27</v>
      </c>
      <c r="AG6" s="210"/>
      <c r="AH6" s="210"/>
      <c r="AI6" s="211"/>
      <c r="AL6" s="74" t="s">
        <v>28</v>
      </c>
      <c r="AM6" s="219"/>
      <c r="AN6" s="219"/>
      <c r="AO6" s="121"/>
      <c r="AP6" s="221">
        <f>MAX(AF8:AI11)</f>
        <v>0.19642857142857142</v>
      </c>
      <c r="AR6" s="58">
        <f t="shared" ref="AR6:AU9" si="1">AF8*LOG(AF8,2)</f>
        <v>-0.40105070315108637</v>
      </c>
      <c r="AS6" s="58">
        <f t="shared" si="1"/>
        <v>-0.375</v>
      </c>
      <c r="AT6" s="58">
        <f t="shared" si="1"/>
        <v>-0.22619959400016687</v>
      </c>
      <c r="AU6" s="58">
        <f t="shared" si="1"/>
        <v>-0.10370276646531436</v>
      </c>
    </row>
    <row r="7" spans="1:47" ht="24" customHeight="1" thickBot="1" x14ac:dyDescent="0.2">
      <c r="B7" s="1">
        <f t="shared" si="0"/>
        <v>1</v>
      </c>
      <c r="C7" s="1">
        <f t="shared" si="0"/>
        <v>1</v>
      </c>
      <c r="D7" s="1">
        <f t="shared" si="0"/>
        <v>3</v>
      </c>
      <c r="E7" s="1">
        <f t="shared" si="0"/>
        <v>4</v>
      </c>
      <c r="F7" s="1">
        <f t="shared" si="0"/>
        <v>3</v>
      </c>
      <c r="G7" s="1">
        <f t="shared" si="0"/>
        <v>1</v>
      </c>
      <c r="H7" s="1">
        <f t="shared" si="0"/>
        <v>2</v>
      </c>
      <c r="I7" s="1">
        <f t="shared" si="0"/>
        <v>2</v>
      </c>
      <c r="L7" s="15">
        <v>1</v>
      </c>
      <c r="M7" s="15">
        <v>1</v>
      </c>
      <c r="N7" s="12">
        <v>3</v>
      </c>
      <c r="O7" s="10">
        <v>4</v>
      </c>
      <c r="P7" s="10">
        <v>3</v>
      </c>
      <c r="Q7" s="10">
        <v>1</v>
      </c>
      <c r="R7" s="10">
        <v>2</v>
      </c>
      <c r="S7" s="10">
        <v>2</v>
      </c>
      <c r="X7" s="59">
        <v>1</v>
      </c>
      <c r="Y7" s="60">
        <v>2</v>
      </c>
      <c r="Z7" s="60">
        <v>3</v>
      </c>
      <c r="AA7" s="61">
        <v>4</v>
      </c>
      <c r="AF7" s="62">
        <v>1</v>
      </c>
      <c r="AG7" s="63">
        <v>2</v>
      </c>
      <c r="AH7" s="63">
        <v>3</v>
      </c>
      <c r="AI7" s="64">
        <v>4</v>
      </c>
      <c r="AL7" s="74" t="s">
        <v>29</v>
      </c>
      <c r="AM7" s="219"/>
      <c r="AN7" s="219"/>
      <c r="AO7" s="121"/>
      <c r="AP7" s="221">
        <f>AE8*SUM(AF8:AI8)+AE9*SUM(AF9:AI9)+AE10*SUM(AF10:AI10)+AE11*SUM(AF11:AI11)</f>
        <v>2.0357142857142856</v>
      </c>
      <c r="AR7" s="58">
        <f t="shared" si="1"/>
        <v>-0.375</v>
      </c>
      <c r="AS7" s="58">
        <f t="shared" si="1"/>
        <v>-0.46119922031470312</v>
      </c>
      <c r="AT7" s="58">
        <f t="shared" si="1"/>
        <v>-0.10370276646531436</v>
      </c>
      <c r="AU7" s="58">
        <f t="shared" si="1"/>
        <v>-0.27195392300411458</v>
      </c>
    </row>
    <row r="8" spans="1:47" ht="24" customHeight="1" x14ac:dyDescent="0.15">
      <c r="B8" s="1">
        <f t="shared" si="0"/>
        <v>2</v>
      </c>
      <c r="C8" s="1">
        <f t="shared" si="0"/>
        <v>2</v>
      </c>
      <c r="D8" s="1">
        <f t="shared" si="0"/>
        <v>4</v>
      </c>
      <c r="E8" s="1">
        <f t="shared" si="0"/>
        <v>2</v>
      </c>
      <c r="F8" s="1">
        <f t="shared" si="0"/>
        <v>2</v>
      </c>
      <c r="G8" s="1">
        <f t="shared" si="0"/>
        <v>4</v>
      </c>
      <c r="H8" s="1">
        <f t="shared" si="0"/>
        <v>1</v>
      </c>
      <c r="I8" s="1">
        <f t="shared" si="0"/>
        <v>1</v>
      </c>
      <c r="L8" s="15">
        <v>2</v>
      </c>
      <c r="M8" s="15">
        <v>2</v>
      </c>
      <c r="N8" s="10">
        <v>4</v>
      </c>
      <c r="O8" s="10">
        <v>2</v>
      </c>
      <c r="P8" s="10">
        <v>2</v>
      </c>
      <c r="Q8" s="10">
        <v>4</v>
      </c>
      <c r="R8" s="10">
        <v>1</v>
      </c>
      <c r="S8" s="10">
        <v>1</v>
      </c>
      <c r="V8" s="209" t="s">
        <v>30</v>
      </c>
      <c r="W8" s="65">
        <v>1</v>
      </c>
      <c r="X8" s="66">
        <f>SUM(B17:H24)</f>
        <v>8</v>
      </c>
      <c r="Y8" s="67">
        <f>SUM(K17:Q24)</f>
        <v>7</v>
      </c>
      <c r="Z8" s="67">
        <f>SUM(T17:Z24)</f>
        <v>3</v>
      </c>
      <c r="AA8" s="65">
        <f>SUM(AC17:AI24)</f>
        <v>1</v>
      </c>
      <c r="AD8" s="209" t="s">
        <v>30</v>
      </c>
      <c r="AE8" s="68">
        <v>1</v>
      </c>
      <c r="AF8" s="69">
        <f>X8/SUM($X$8:$AA$11)</f>
        <v>0.14285714285714285</v>
      </c>
      <c r="AG8" s="70">
        <f t="shared" ref="AG8:AI11" si="2">Y8/SUM($X$8:$AA$11)</f>
        <v>0.125</v>
      </c>
      <c r="AH8" s="70">
        <f t="shared" si="2"/>
        <v>5.3571428571428568E-2</v>
      </c>
      <c r="AI8" s="71">
        <f t="shared" si="2"/>
        <v>1.7857142857142856E-2</v>
      </c>
      <c r="AL8" s="74" t="s">
        <v>31</v>
      </c>
      <c r="AM8" s="219"/>
      <c r="AN8" s="219"/>
      <c r="AO8" s="121"/>
      <c r="AP8" s="221">
        <f>(AE8-AP7)^2*SUM(AF8:AI8)+(AE9-AP7)^2*SUM(AF9:AI9)+(AE10-AP7)^2*SUM(AF10:AI10)+(AE11-AP7)^2*SUM(AF11:AI11)</f>
        <v>0.96301020408163251</v>
      </c>
      <c r="AR8" s="58">
        <f t="shared" si="1"/>
        <v>-0.17169124721634299</v>
      </c>
      <c r="AS8" s="58">
        <f t="shared" si="1"/>
        <v>-0.17169124721634299</v>
      </c>
      <c r="AT8" s="58">
        <f t="shared" si="1"/>
        <v>-0.17169124721634299</v>
      </c>
      <c r="AU8" s="58">
        <f t="shared" si="1"/>
        <v>-0.10370276646531436</v>
      </c>
    </row>
    <row r="9" spans="1:47" ht="24" customHeight="1" x14ac:dyDescent="0.15">
      <c r="B9" s="1">
        <f t="shared" si="0"/>
        <v>1</v>
      </c>
      <c r="C9" s="1">
        <f t="shared" si="0"/>
        <v>1</v>
      </c>
      <c r="D9" s="1">
        <f t="shared" si="0"/>
        <v>2</v>
      </c>
      <c r="E9" s="1">
        <f t="shared" si="0"/>
        <v>1</v>
      </c>
      <c r="F9" s="1">
        <f t="shared" si="0"/>
        <v>1</v>
      </c>
      <c r="G9" s="1">
        <f t="shared" si="0"/>
        <v>2</v>
      </c>
      <c r="H9" s="1">
        <f t="shared" si="0"/>
        <v>3</v>
      </c>
      <c r="I9" s="1">
        <f t="shared" si="0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3</v>
      </c>
      <c r="S9" s="10">
        <v>1</v>
      </c>
      <c r="V9" s="212"/>
      <c r="W9" s="72">
        <v>2</v>
      </c>
      <c r="X9" s="73">
        <f>SUM(B27:H34)</f>
        <v>7</v>
      </c>
      <c r="Y9" s="1">
        <f>SUM(K27:Q34)</f>
        <v>11</v>
      </c>
      <c r="Z9" s="1">
        <f>SUM(T27:Z34)</f>
        <v>1</v>
      </c>
      <c r="AA9" s="72">
        <f>SUM(AC27:AI34)</f>
        <v>4</v>
      </c>
      <c r="AD9" s="212"/>
      <c r="AE9" s="74">
        <v>2</v>
      </c>
      <c r="AF9" s="75">
        <f t="shared" ref="AF9:AF11" si="3">X9/SUM($X$8:$AA$11)</f>
        <v>0.125</v>
      </c>
      <c r="AG9" s="76">
        <f t="shared" si="2"/>
        <v>0.19642857142857142</v>
      </c>
      <c r="AH9" s="76">
        <f t="shared" si="2"/>
        <v>1.7857142857142856E-2</v>
      </c>
      <c r="AI9" s="77">
        <f t="shared" si="2"/>
        <v>7.1428571428571425E-2</v>
      </c>
      <c r="AL9" s="74" t="s">
        <v>32</v>
      </c>
      <c r="AM9" s="219"/>
      <c r="AN9" s="219"/>
      <c r="AO9" s="121"/>
      <c r="AP9" s="221">
        <f>-SUM(AR6:AU9)</f>
        <v>3.5418818556621825</v>
      </c>
      <c r="AR9" s="58">
        <f t="shared" si="1"/>
        <v>-0.22619959400016687</v>
      </c>
      <c r="AS9" s="58">
        <f t="shared" si="1"/>
        <v>-0.17169124721634299</v>
      </c>
      <c r="AT9" s="58">
        <f t="shared" si="1"/>
        <v>-0.10370276646531436</v>
      </c>
      <c r="AU9" s="58">
        <f t="shared" si="1"/>
        <v>-0.10370276646531436</v>
      </c>
    </row>
    <row r="10" spans="1:47" ht="24" customHeight="1" x14ac:dyDescent="0.15">
      <c r="B10" s="1">
        <f t="shared" si="0"/>
        <v>1</v>
      </c>
      <c r="C10" s="1">
        <f t="shared" si="0"/>
        <v>3</v>
      </c>
      <c r="D10" s="1">
        <f t="shared" si="0"/>
        <v>2</v>
      </c>
      <c r="E10" s="1">
        <f t="shared" si="0"/>
        <v>2</v>
      </c>
      <c r="F10" s="1">
        <f t="shared" si="0"/>
        <v>1</v>
      </c>
      <c r="G10" s="1">
        <f t="shared" si="0"/>
        <v>2</v>
      </c>
      <c r="H10" s="1">
        <f t="shared" si="0"/>
        <v>2</v>
      </c>
      <c r="I10" s="1">
        <f t="shared" si="0"/>
        <v>1</v>
      </c>
      <c r="L10" s="10">
        <v>1</v>
      </c>
      <c r="M10" s="10">
        <v>3</v>
      </c>
      <c r="N10" s="10">
        <v>2</v>
      </c>
      <c r="O10" s="10">
        <v>2</v>
      </c>
      <c r="P10" s="10">
        <v>1</v>
      </c>
      <c r="Q10" s="10">
        <v>2</v>
      </c>
      <c r="R10" s="10">
        <v>2</v>
      </c>
      <c r="S10" s="10">
        <v>1</v>
      </c>
      <c r="V10" s="212"/>
      <c r="W10" s="72">
        <v>3</v>
      </c>
      <c r="X10" s="73">
        <f>SUM(B37:H44)</f>
        <v>2</v>
      </c>
      <c r="Y10" s="1">
        <f>SUM(K37:Q44)</f>
        <v>2</v>
      </c>
      <c r="Z10" s="1">
        <f>SUM(T37:Z44)</f>
        <v>2</v>
      </c>
      <c r="AA10" s="72">
        <f>SUM(AC37:AI44)</f>
        <v>1</v>
      </c>
      <c r="AD10" s="212"/>
      <c r="AE10" s="74">
        <v>3</v>
      </c>
      <c r="AF10" s="75">
        <f t="shared" si="3"/>
        <v>3.5714285714285712E-2</v>
      </c>
      <c r="AG10" s="76">
        <f t="shared" si="2"/>
        <v>3.5714285714285712E-2</v>
      </c>
      <c r="AH10" s="76">
        <f t="shared" si="2"/>
        <v>3.5714285714285712E-2</v>
      </c>
      <c r="AI10" s="77">
        <f t="shared" si="2"/>
        <v>1.7857142857142856E-2</v>
      </c>
    </row>
    <row r="11" spans="1:47" ht="24" customHeight="1" thickBot="1" x14ac:dyDescent="0.2">
      <c r="B11" s="1">
        <f t="shared" si="0"/>
        <v>1</v>
      </c>
      <c r="C11" s="1">
        <f t="shared" si="0"/>
        <v>2</v>
      </c>
      <c r="D11" s="1">
        <f t="shared" si="0"/>
        <v>4</v>
      </c>
      <c r="E11" s="1">
        <f t="shared" si="0"/>
        <v>2</v>
      </c>
      <c r="F11" s="1">
        <f t="shared" si="0"/>
        <v>2</v>
      </c>
      <c r="G11" s="1">
        <f t="shared" si="0"/>
        <v>1</v>
      </c>
      <c r="H11" s="1">
        <f t="shared" si="0"/>
        <v>1</v>
      </c>
      <c r="I11" s="1">
        <f t="shared" si="0"/>
        <v>1</v>
      </c>
      <c r="L11" s="10">
        <v>1</v>
      </c>
      <c r="M11" s="10">
        <v>2</v>
      </c>
      <c r="N11" s="10">
        <v>4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V11" s="213"/>
      <c r="W11" s="61">
        <v>4</v>
      </c>
      <c r="X11" s="59">
        <f>SUM(B47:H54)</f>
        <v>3</v>
      </c>
      <c r="Y11" s="60">
        <f>SUM(K47:Q54)</f>
        <v>2</v>
      </c>
      <c r="Z11" s="60">
        <f>SUM(T47:Z54)</f>
        <v>1</v>
      </c>
      <c r="AA11" s="61">
        <f>SUM(AC47:AI54)</f>
        <v>1</v>
      </c>
      <c r="AD11" s="213"/>
      <c r="AE11" s="78">
        <v>4</v>
      </c>
      <c r="AF11" s="79">
        <f t="shared" si="3"/>
        <v>5.3571428571428568E-2</v>
      </c>
      <c r="AG11" s="80">
        <f t="shared" si="2"/>
        <v>3.5714285714285712E-2</v>
      </c>
      <c r="AH11" s="80">
        <f t="shared" si="2"/>
        <v>1.7857142857142856E-2</v>
      </c>
      <c r="AI11" s="81">
        <f t="shared" si="2"/>
        <v>1.7857142857142856E-2</v>
      </c>
    </row>
    <row r="12" spans="1:47" ht="24" customHeight="1" x14ac:dyDescent="0.15">
      <c r="B12" s="1">
        <f t="shared" si="0"/>
        <v>2</v>
      </c>
      <c r="C12" s="1">
        <f t="shared" si="0"/>
        <v>2</v>
      </c>
      <c r="D12" s="1">
        <f t="shared" si="0"/>
        <v>2</v>
      </c>
      <c r="E12" s="1">
        <f t="shared" si="0"/>
        <v>4</v>
      </c>
      <c r="F12" s="1">
        <f t="shared" si="0"/>
        <v>1</v>
      </c>
      <c r="G12" s="1">
        <f t="shared" si="0"/>
        <v>3</v>
      </c>
      <c r="H12" s="1">
        <f t="shared" si="0"/>
        <v>3</v>
      </c>
      <c r="I12" s="1">
        <f t="shared" si="0"/>
        <v>3</v>
      </c>
      <c r="L12" s="10">
        <v>2</v>
      </c>
      <c r="M12" s="10">
        <v>2</v>
      </c>
      <c r="N12" s="10">
        <v>2</v>
      </c>
      <c r="O12" s="10">
        <v>4</v>
      </c>
      <c r="P12" s="10">
        <v>1</v>
      </c>
      <c r="Q12" s="10">
        <v>3</v>
      </c>
      <c r="R12" s="10">
        <v>3</v>
      </c>
      <c r="S12" s="10">
        <v>3</v>
      </c>
    </row>
    <row r="13" spans="1:47" ht="24" customHeight="1" x14ac:dyDescent="0.15">
      <c r="B13" s="1">
        <f t="shared" si="0"/>
        <v>3</v>
      </c>
      <c r="C13" s="1">
        <f t="shared" si="0"/>
        <v>2</v>
      </c>
      <c r="D13" s="1">
        <f t="shared" si="0"/>
        <v>1</v>
      </c>
      <c r="E13" s="1">
        <f t="shared" si="0"/>
        <v>4</v>
      </c>
      <c r="F13" s="1">
        <f t="shared" si="0"/>
        <v>4</v>
      </c>
      <c r="G13" s="1">
        <f t="shared" si="0"/>
        <v>1</v>
      </c>
      <c r="H13" s="1">
        <f t="shared" si="0"/>
        <v>1</v>
      </c>
      <c r="I13" s="1">
        <f t="shared" si="0"/>
        <v>1</v>
      </c>
      <c r="L13" s="10">
        <v>3</v>
      </c>
      <c r="M13" s="10">
        <v>2</v>
      </c>
      <c r="N13" s="10">
        <v>1</v>
      </c>
      <c r="O13" s="10">
        <v>4</v>
      </c>
      <c r="P13" s="10">
        <v>4</v>
      </c>
      <c r="Q13" s="10">
        <v>1</v>
      </c>
      <c r="R13" s="10">
        <v>1</v>
      </c>
      <c r="S13" s="10">
        <v>1</v>
      </c>
    </row>
    <row r="15" spans="1:47" ht="24" customHeight="1" x14ac:dyDescent="0.15">
      <c r="A15" s="82" t="s">
        <v>52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</row>
    <row r="16" spans="1:47" ht="24" customHeight="1" thickBot="1" x14ac:dyDescent="0.2">
      <c r="A16" s="82">
        <v>1</v>
      </c>
      <c r="B16" s="83" t="s">
        <v>33</v>
      </c>
      <c r="C16" s="82">
        <v>1</v>
      </c>
      <c r="D16" s="82"/>
      <c r="E16" s="82" t="str">
        <f>"sum="&amp;SUM(B17:H24)</f>
        <v>sum=8</v>
      </c>
      <c r="F16" s="82"/>
      <c r="G16" s="82"/>
      <c r="H16" s="82"/>
      <c r="I16" s="82"/>
      <c r="J16" s="82">
        <v>1</v>
      </c>
      <c r="K16" s="83" t="s">
        <v>33</v>
      </c>
      <c r="L16" s="82">
        <v>2</v>
      </c>
      <c r="M16" s="82"/>
      <c r="N16" s="82" t="str">
        <f>"sum="&amp;SUM(K17:Q24)</f>
        <v>sum=7</v>
      </c>
      <c r="O16" s="82"/>
      <c r="P16" s="82"/>
      <c r="Q16" s="82"/>
      <c r="R16" s="82"/>
      <c r="S16" s="82">
        <v>1</v>
      </c>
      <c r="T16" s="83" t="s">
        <v>33</v>
      </c>
      <c r="U16" s="82">
        <v>3</v>
      </c>
      <c r="V16" s="82"/>
      <c r="W16" s="82" t="str">
        <f>"sum="&amp;SUM(T17:Z24)</f>
        <v>sum=3</v>
      </c>
      <c r="X16" s="82"/>
      <c r="Y16" s="82"/>
      <c r="Z16" s="82"/>
      <c r="AA16" s="82"/>
      <c r="AB16" s="82">
        <v>1</v>
      </c>
      <c r="AC16" s="83" t="s">
        <v>33</v>
      </c>
      <c r="AD16" s="82">
        <v>4</v>
      </c>
      <c r="AE16" s="82"/>
      <c r="AF16" s="82" t="str">
        <f>"sum="&amp;SUM(AC17:AI24)</f>
        <v>sum=1</v>
      </c>
      <c r="AG16" s="82"/>
      <c r="AH16" s="82"/>
      <c r="AI16" s="82"/>
      <c r="AJ16" s="82"/>
    </row>
    <row r="17" spans="1:36" ht="24" customHeight="1" thickBot="1" x14ac:dyDescent="0.2">
      <c r="A17" s="82"/>
      <c r="B17" s="84">
        <f>IF(AND(L6=$A$16,M6=$C$16),1,0)</f>
        <v>0</v>
      </c>
      <c r="C17" s="85">
        <f t="shared" ref="C17:H17" si="4">IF(AND(M6=$A$16,N6=$C$16),1,0)</f>
        <v>0</v>
      </c>
      <c r="D17" s="86">
        <f t="shared" si="4"/>
        <v>0</v>
      </c>
      <c r="E17" s="86">
        <f t="shared" si="4"/>
        <v>0</v>
      </c>
      <c r="F17" s="86">
        <f t="shared" si="4"/>
        <v>0</v>
      </c>
      <c r="G17" s="86">
        <f t="shared" si="4"/>
        <v>0</v>
      </c>
      <c r="H17" s="86">
        <f t="shared" si="4"/>
        <v>0</v>
      </c>
      <c r="I17" s="82"/>
      <c r="J17" s="82"/>
      <c r="K17" s="84">
        <f>IF(AND(L6=$J$16,M6=$L$16),1,0)</f>
        <v>1</v>
      </c>
      <c r="L17" s="85">
        <f t="shared" ref="L17:Q17" si="5">IF(AND(M6=$J$16,N6=$L$16),1,0)</f>
        <v>0</v>
      </c>
      <c r="M17" s="86">
        <f t="shared" si="5"/>
        <v>0</v>
      </c>
      <c r="N17" s="86">
        <f t="shared" si="5"/>
        <v>0</v>
      </c>
      <c r="O17" s="86">
        <f t="shared" si="5"/>
        <v>1</v>
      </c>
      <c r="P17" s="86">
        <f t="shared" si="5"/>
        <v>0</v>
      </c>
      <c r="Q17" s="86">
        <f t="shared" si="5"/>
        <v>0</v>
      </c>
      <c r="R17" s="82"/>
      <c r="S17" s="82"/>
      <c r="T17" s="84">
        <f t="shared" ref="T17:Z24" si="6">IF(AND(B6=$S$16,C6=$U$16),1,0)</f>
        <v>0</v>
      </c>
      <c r="U17" s="85">
        <f t="shared" si="6"/>
        <v>0</v>
      </c>
      <c r="V17" s="86">
        <f t="shared" si="6"/>
        <v>0</v>
      </c>
      <c r="W17" s="86">
        <f t="shared" si="6"/>
        <v>0</v>
      </c>
      <c r="X17" s="86">
        <f t="shared" si="6"/>
        <v>0</v>
      </c>
      <c r="Y17" s="86">
        <f t="shared" si="6"/>
        <v>0</v>
      </c>
      <c r="Z17" s="86">
        <f t="shared" si="6"/>
        <v>0</v>
      </c>
      <c r="AA17" s="82"/>
      <c r="AB17" s="82"/>
      <c r="AC17" s="84">
        <f t="shared" ref="AC17:AI24" si="7">IF(AND(B6=$AB$16,C6=$AD$16),1,0)</f>
        <v>0</v>
      </c>
      <c r="AD17" s="85">
        <f t="shared" si="7"/>
        <v>0</v>
      </c>
      <c r="AE17" s="86">
        <f t="shared" si="7"/>
        <v>0</v>
      </c>
      <c r="AF17" s="86">
        <f t="shared" si="7"/>
        <v>0</v>
      </c>
      <c r="AG17" s="86">
        <f t="shared" si="7"/>
        <v>0</v>
      </c>
      <c r="AH17" s="86">
        <f t="shared" si="7"/>
        <v>0</v>
      </c>
      <c r="AI17" s="86">
        <f t="shared" si="7"/>
        <v>0</v>
      </c>
      <c r="AJ17" s="82"/>
    </row>
    <row r="18" spans="1:36" ht="24" customHeight="1" x14ac:dyDescent="0.15">
      <c r="A18" s="82"/>
      <c r="B18" s="87">
        <f t="shared" ref="B18:B24" si="8">IF(AND(L7=$A$16,M7=$C$16),1,0)</f>
        <v>1</v>
      </c>
      <c r="C18" s="86">
        <f t="shared" ref="C18:C24" si="9">IF(AND(M7=$A$16,N7=$C$16),1,0)</f>
        <v>0</v>
      </c>
      <c r="D18" s="86">
        <f t="shared" ref="D18:D24" si="10">IF(AND(N7=$A$16,O7=$C$16),1,0)</f>
        <v>0</v>
      </c>
      <c r="E18" s="86">
        <f t="shared" ref="E18:E24" si="11">IF(AND(O7=$A$16,P7=$C$16),1,0)</f>
        <v>0</v>
      </c>
      <c r="F18" s="86">
        <f t="shared" ref="F18:F24" si="12">IF(AND(P7=$A$16,Q7=$C$16),1,0)</f>
        <v>0</v>
      </c>
      <c r="G18" s="86">
        <f t="shared" ref="G18:G24" si="13">IF(AND(Q7=$A$16,R7=$C$16),1,0)</f>
        <v>0</v>
      </c>
      <c r="H18" s="86">
        <f t="shared" ref="H18:H24" si="14">IF(AND(R7=$A$16,S7=$C$16),1,0)</f>
        <v>0</v>
      </c>
      <c r="I18" s="82"/>
      <c r="J18" s="82"/>
      <c r="K18" s="87">
        <f t="shared" ref="K18:K24" si="15">IF(AND(L7=$J$16,M7=$L$16),1,0)</f>
        <v>0</v>
      </c>
      <c r="L18" s="86">
        <f t="shared" ref="L18:L24" si="16">IF(AND(M7=$J$16,N7=$L$16),1,0)</f>
        <v>0</v>
      </c>
      <c r="M18" s="86">
        <f t="shared" ref="M18:M24" si="17">IF(AND(N7=$J$16,O7=$L$16),1,0)</f>
        <v>0</v>
      </c>
      <c r="N18" s="86">
        <f t="shared" ref="N18:N24" si="18">IF(AND(O7=$J$16,P7=$L$16),1,0)</f>
        <v>0</v>
      </c>
      <c r="O18" s="86">
        <f t="shared" ref="O18:O24" si="19">IF(AND(P7=$J$16,Q7=$L$16),1,0)</f>
        <v>0</v>
      </c>
      <c r="P18" s="86">
        <f t="shared" ref="P18:P24" si="20">IF(AND(Q7=$J$16,R7=$L$16),1,0)</f>
        <v>1</v>
      </c>
      <c r="Q18" s="86">
        <f t="shared" ref="Q18:Q24" si="21">IF(AND(R7=$J$16,S7=$L$16),1,0)</f>
        <v>0</v>
      </c>
      <c r="R18" s="82"/>
      <c r="S18" s="82"/>
      <c r="T18" s="87">
        <f t="shared" si="6"/>
        <v>0</v>
      </c>
      <c r="U18" s="86">
        <f t="shared" si="6"/>
        <v>1</v>
      </c>
      <c r="V18" s="86">
        <f t="shared" si="6"/>
        <v>0</v>
      </c>
      <c r="W18" s="86">
        <f t="shared" si="6"/>
        <v>0</v>
      </c>
      <c r="X18" s="86">
        <f t="shared" si="6"/>
        <v>0</v>
      </c>
      <c r="Y18" s="86">
        <f t="shared" si="6"/>
        <v>0</v>
      </c>
      <c r="Z18" s="86">
        <f t="shared" si="6"/>
        <v>0</v>
      </c>
      <c r="AA18" s="82"/>
      <c r="AB18" s="82"/>
      <c r="AC18" s="87">
        <f t="shared" si="7"/>
        <v>0</v>
      </c>
      <c r="AD18" s="86">
        <f t="shared" si="7"/>
        <v>0</v>
      </c>
      <c r="AE18" s="86">
        <f t="shared" si="7"/>
        <v>0</v>
      </c>
      <c r="AF18" s="86">
        <f t="shared" si="7"/>
        <v>0</v>
      </c>
      <c r="AG18" s="86">
        <f t="shared" si="7"/>
        <v>0</v>
      </c>
      <c r="AH18" s="86">
        <f t="shared" si="7"/>
        <v>0</v>
      </c>
      <c r="AI18" s="86">
        <f t="shared" si="7"/>
        <v>0</v>
      </c>
      <c r="AJ18" s="82"/>
    </row>
    <row r="19" spans="1:36" ht="24" customHeight="1" x14ac:dyDescent="0.15">
      <c r="A19" s="82"/>
      <c r="B19" s="86">
        <f t="shared" si="8"/>
        <v>0</v>
      </c>
      <c r="C19" s="86">
        <f t="shared" si="9"/>
        <v>0</v>
      </c>
      <c r="D19" s="86">
        <f t="shared" si="10"/>
        <v>0</v>
      </c>
      <c r="E19" s="86">
        <f t="shared" si="11"/>
        <v>0</v>
      </c>
      <c r="F19" s="86">
        <f t="shared" si="12"/>
        <v>0</v>
      </c>
      <c r="G19" s="86">
        <f t="shared" si="13"/>
        <v>0</v>
      </c>
      <c r="H19" s="86">
        <f t="shared" si="14"/>
        <v>1</v>
      </c>
      <c r="I19" s="82"/>
      <c r="J19" s="82"/>
      <c r="K19" s="86">
        <f t="shared" si="15"/>
        <v>0</v>
      </c>
      <c r="L19" s="86">
        <f t="shared" si="16"/>
        <v>0</v>
      </c>
      <c r="M19" s="86">
        <f t="shared" si="17"/>
        <v>0</v>
      </c>
      <c r="N19" s="86">
        <f t="shared" si="18"/>
        <v>0</v>
      </c>
      <c r="O19" s="86">
        <f t="shared" si="19"/>
        <v>0</v>
      </c>
      <c r="P19" s="86">
        <f t="shared" si="20"/>
        <v>0</v>
      </c>
      <c r="Q19" s="86">
        <f t="shared" si="21"/>
        <v>0</v>
      </c>
      <c r="R19" s="82"/>
      <c r="S19" s="82"/>
      <c r="T19" s="86">
        <f t="shared" si="6"/>
        <v>0</v>
      </c>
      <c r="U19" s="86">
        <f t="shared" si="6"/>
        <v>0</v>
      </c>
      <c r="V19" s="86">
        <f t="shared" si="6"/>
        <v>0</v>
      </c>
      <c r="W19" s="86">
        <f t="shared" si="6"/>
        <v>0</v>
      </c>
      <c r="X19" s="86">
        <f t="shared" si="6"/>
        <v>0</v>
      </c>
      <c r="Y19" s="86">
        <f t="shared" si="6"/>
        <v>0</v>
      </c>
      <c r="Z19" s="86">
        <f t="shared" si="6"/>
        <v>0</v>
      </c>
      <c r="AA19" s="82"/>
      <c r="AB19" s="82"/>
      <c r="AC19" s="86">
        <f t="shared" si="7"/>
        <v>0</v>
      </c>
      <c r="AD19" s="86">
        <f t="shared" si="7"/>
        <v>0</v>
      </c>
      <c r="AE19" s="86">
        <f t="shared" si="7"/>
        <v>0</v>
      </c>
      <c r="AF19" s="86">
        <f t="shared" si="7"/>
        <v>0</v>
      </c>
      <c r="AG19" s="86">
        <f t="shared" si="7"/>
        <v>0</v>
      </c>
      <c r="AH19" s="86">
        <f t="shared" si="7"/>
        <v>0</v>
      </c>
      <c r="AI19" s="86">
        <f t="shared" si="7"/>
        <v>0</v>
      </c>
      <c r="AJ19" s="82"/>
    </row>
    <row r="20" spans="1:36" ht="24" customHeight="1" x14ac:dyDescent="0.15">
      <c r="A20" s="82"/>
      <c r="B20" s="86">
        <f t="shared" si="8"/>
        <v>1</v>
      </c>
      <c r="C20" s="86">
        <f t="shared" si="9"/>
        <v>0</v>
      </c>
      <c r="D20" s="86">
        <f t="shared" si="10"/>
        <v>0</v>
      </c>
      <c r="E20" s="86">
        <f t="shared" si="11"/>
        <v>1</v>
      </c>
      <c r="F20" s="86">
        <f t="shared" si="12"/>
        <v>0</v>
      </c>
      <c r="G20" s="86">
        <f t="shared" si="13"/>
        <v>0</v>
      </c>
      <c r="H20" s="86">
        <f t="shared" si="14"/>
        <v>0</v>
      </c>
      <c r="I20" s="82"/>
      <c r="J20" s="82"/>
      <c r="K20" s="86">
        <f t="shared" si="15"/>
        <v>0</v>
      </c>
      <c r="L20" s="86">
        <f t="shared" si="16"/>
        <v>1</v>
      </c>
      <c r="M20" s="86">
        <f t="shared" si="17"/>
        <v>0</v>
      </c>
      <c r="N20" s="86">
        <f t="shared" si="18"/>
        <v>0</v>
      </c>
      <c r="O20" s="86">
        <f t="shared" si="19"/>
        <v>1</v>
      </c>
      <c r="P20" s="86">
        <f t="shared" si="20"/>
        <v>0</v>
      </c>
      <c r="Q20" s="86">
        <f t="shared" si="21"/>
        <v>0</v>
      </c>
      <c r="R20" s="82"/>
      <c r="S20" s="82"/>
      <c r="T20" s="86">
        <f t="shared" si="6"/>
        <v>0</v>
      </c>
      <c r="U20" s="86">
        <f t="shared" si="6"/>
        <v>0</v>
      </c>
      <c r="V20" s="86">
        <f t="shared" si="6"/>
        <v>0</v>
      </c>
      <c r="W20" s="86">
        <f t="shared" si="6"/>
        <v>0</v>
      </c>
      <c r="X20" s="86">
        <f t="shared" si="6"/>
        <v>0</v>
      </c>
      <c r="Y20" s="86">
        <f t="shared" si="6"/>
        <v>0</v>
      </c>
      <c r="Z20" s="86">
        <f t="shared" si="6"/>
        <v>0</v>
      </c>
      <c r="AA20" s="82"/>
      <c r="AB20" s="82"/>
      <c r="AC20" s="86">
        <f t="shared" si="7"/>
        <v>0</v>
      </c>
      <c r="AD20" s="86">
        <f t="shared" si="7"/>
        <v>0</v>
      </c>
      <c r="AE20" s="86">
        <f t="shared" si="7"/>
        <v>0</v>
      </c>
      <c r="AF20" s="86">
        <f t="shared" si="7"/>
        <v>0</v>
      </c>
      <c r="AG20" s="86">
        <f t="shared" si="7"/>
        <v>0</v>
      </c>
      <c r="AH20" s="86">
        <f t="shared" si="7"/>
        <v>0</v>
      </c>
      <c r="AI20" s="86">
        <f t="shared" si="7"/>
        <v>0</v>
      </c>
      <c r="AJ20" s="82"/>
    </row>
    <row r="21" spans="1:36" ht="24" customHeight="1" x14ac:dyDescent="0.15">
      <c r="A21" s="82"/>
      <c r="B21" s="86">
        <f t="shared" si="8"/>
        <v>0</v>
      </c>
      <c r="C21" s="86">
        <f t="shared" si="9"/>
        <v>0</v>
      </c>
      <c r="D21" s="86">
        <f t="shared" si="10"/>
        <v>0</v>
      </c>
      <c r="E21" s="86">
        <f t="shared" si="11"/>
        <v>0</v>
      </c>
      <c r="F21" s="86">
        <f t="shared" si="12"/>
        <v>0</v>
      </c>
      <c r="G21" s="86">
        <f t="shared" si="13"/>
        <v>0</v>
      </c>
      <c r="H21" s="86">
        <f t="shared" si="14"/>
        <v>0</v>
      </c>
      <c r="I21" s="82"/>
      <c r="J21" s="82"/>
      <c r="K21" s="86">
        <f t="shared" si="15"/>
        <v>0</v>
      </c>
      <c r="L21" s="86">
        <f t="shared" si="16"/>
        <v>0</v>
      </c>
      <c r="M21" s="86">
        <f t="shared" si="17"/>
        <v>0</v>
      </c>
      <c r="N21" s="86">
        <f t="shared" si="18"/>
        <v>0</v>
      </c>
      <c r="O21" s="86">
        <f t="shared" si="19"/>
        <v>1</v>
      </c>
      <c r="P21" s="86">
        <f t="shared" si="20"/>
        <v>0</v>
      </c>
      <c r="Q21" s="86">
        <f t="shared" si="21"/>
        <v>0</v>
      </c>
      <c r="R21" s="82"/>
      <c r="S21" s="82"/>
      <c r="T21" s="86">
        <f t="shared" si="6"/>
        <v>1</v>
      </c>
      <c r="U21" s="86">
        <f t="shared" si="6"/>
        <v>0</v>
      </c>
      <c r="V21" s="86">
        <f t="shared" si="6"/>
        <v>0</v>
      </c>
      <c r="W21" s="86">
        <f t="shared" si="6"/>
        <v>0</v>
      </c>
      <c r="X21" s="86">
        <f t="shared" si="6"/>
        <v>0</v>
      </c>
      <c r="Y21" s="86">
        <f t="shared" si="6"/>
        <v>0</v>
      </c>
      <c r="Z21" s="86">
        <f t="shared" si="6"/>
        <v>0</v>
      </c>
      <c r="AA21" s="82"/>
      <c r="AB21" s="82"/>
      <c r="AC21" s="86">
        <f t="shared" si="7"/>
        <v>0</v>
      </c>
      <c r="AD21" s="86">
        <f t="shared" si="7"/>
        <v>0</v>
      </c>
      <c r="AE21" s="86">
        <f t="shared" si="7"/>
        <v>0</v>
      </c>
      <c r="AF21" s="86">
        <f t="shared" si="7"/>
        <v>0</v>
      </c>
      <c r="AG21" s="86">
        <f t="shared" si="7"/>
        <v>0</v>
      </c>
      <c r="AH21" s="86">
        <f t="shared" si="7"/>
        <v>0</v>
      </c>
      <c r="AI21" s="86">
        <f t="shared" si="7"/>
        <v>0</v>
      </c>
      <c r="AJ21" s="82"/>
    </row>
    <row r="22" spans="1:36" ht="24" customHeight="1" x14ac:dyDescent="0.15">
      <c r="A22" s="82"/>
      <c r="B22" s="86">
        <f t="shared" si="8"/>
        <v>0</v>
      </c>
      <c r="C22" s="86">
        <f t="shared" si="9"/>
        <v>0</v>
      </c>
      <c r="D22" s="86">
        <f t="shared" si="10"/>
        <v>0</v>
      </c>
      <c r="E22" s="86">
        <f t="shared" si="11"/>
        <v>0</v>
      </c>
      <c r="F22" s="86">
        <f t="shared" si="12"/>
        <v>0</v>
      </c>
      <c r="G22" s="86">
        <f t="shared" si="13"/>
        <v>1</v>
      </c>
      <c r="H22" s="86">
        <f t="shared" si="14"/>
        <v>1</v>
      </c>
      <c r="I22" s="82"/>
      <c r="J22" s="82"/>
      <c r="K22" s="86">
        <f t="shared" si="15"/>
        <v>1</v>
      </c>
      <c r="L22" s="86">
        <f t="shared" si="16"/>
        <v>0</v>
      </c>
      <c r="M22" s="86">
        <f t="shared" si="17"/>
        <v>0</v>
      </c>
      <c r="N22" s="86">
        <f t="shared" si="18"/>
        <v>0</v>
      </c>
      <c r="O22" s="86">
        <f t="shared" si="19"/>
        <v>0</v>
      </c>
      <c r="P22" s="86">
        <f t="shared" si="20"/>
        <v>0</v>
      </c>
      <c r="Q22" s="86">
        <f t="shared" si="21"/>
        <v>0</v>
      </c>
      <c r="R22" s="82"/>
      <c r="S22" s="82"/>
      <c r="T22" s="86">
        <f t="shared" si="6"/>
        <v>0</v>
      </c>
      <c r="U22" s="86">
        <f t="shared" si="6"/>
        <v>0</v>
      </c>
      <c r="V22" s="86">
        <f t="shared" si="6"/>
        <v>0</v>
      </c>
      <c r="W22" s="86">
        <f t="shared" si="6"/>
        <v>0</v>
      </c>
      <c r="X22" s="86">
        <f t="shared" si="6"/>
        <v>0</v>
      </c>
      <c r="Y22" s="86">
        <f t="shared" si="6"/>
        <v>0</v>
      </c>
      <c r="Z22" s="86">
        <f t="shared" si="6"/>
        <v>0</v>
      </c>
      <c r="AA22" s="82"/>
      <c r="AB22" s="82"/>
      <c r="AC22" s="86">
        <f t="shared" si="7"/>
        <v>0</v>
      </c>
      <c r="AD22" s="86">
        <f t="shared" si="7"/>
        <v>0</v>
      </c>
      <c r="AE22" s="86">
        <f t="shared" si="7"/>
        <v>0</v>
      </c>
      <c r="AF22" s="86">
        <f t="shared" si="7"/>
        <v>0</v>
      </c>
      <c r="AG22" s="86">
        <f t="shared" si="7"/>
        <v>0</v>
      </c>
      <c r="AH22" s="86">
        <f t="shared" si="7"/>
        <v>0</v>
      </c>
      <c r="AI22" s="86">
        <f t="shared" si="7"/>
        <v>0</v>
      </c>
      <c r="AJ22" s="82"/>
    </row>
    <row r="23" spans="1:36" ht="24" customHeight="1" x14ac:dyDescent="0.15">
      <c r="A23" s="82"/>
      <c r="B23" s="86">
        <f t="shared" si="8"/>
        <v>0</v>
      </c>
      <c r="C23" s="86">
        <f t="shared" si="9"/>
        <v>0</v>
      </c>
      <c r="D23" s="86">
        <f t="shared" si="10"/>
        <v>0</v>
      </c>
      <c r="E23" s="86">
        <f t="shared" si="11"/>
        <v>0</v>
      </c>
      <c r="F23" s="86">
        <f t="shared" si="12"/>
        <v>0</v>
      </c>
      <c r="G23" s="86">
        <f t="shared" si="13"/>
        <v>0</v>
      </c>
      <c r="H23" s="86">
        <f t="shared" si="14"/>
        <v>0</v>
      </c>
      <c r="I23" s="82"/>
      <c r="J23" s="82"/>
      <c r="K23" s="86">
        <f t="shared" si="15"/>
        <v>0</v>
      </c>
      <c r="L23" s="86">
        <f t="shared" si="16"/>
        <v>0</v>
      </c>
      <c r="M23" s="86">
        <f t="shared" si="17"/>
        <v>0</v>
      </c>
      <c r="N23" s="86">
        <f t="shared" si="18"/>
        <v>0</v>
      </c>
      <c r="O23" s="86">
        <f t="shared" si="19"/>
        <v>0</v>
      </c>
      <c r="P23" s="86">
        <f t="shared" si="20"/>
        <v>0</v>
      </c>
      <c r="Q23" s="86">
        <f t="shared" si="21"/>
        <v>0</v>
      </c>
      <c r="R23" s="82"/>
      <c r="S23" s="82"/>
      <c r="T23" s="86">
        <f t="shared" si="6"/>
        <v>0</v>
      </c>
      <c r="U23" s="86">
        <f t="shared" si="6"/>
        <v>0</v>
      </c>
      <c r="V23" s="86">
        <f t="shared" si="6"/>
        <v>0</v>
      </c>
      <c r="W23" s="86">
        <f t="shared" si="6"/>
        <v>0</v>
      </c>
      <c r="X23" s="86">
        <f t="shared" si="6"/>
        <v>1</v>
      </c>
      <c r="Y23" s="86">
        <f t="shared" si="6"/>
        <v>0</v>
      </c>
      <c r="Z23" s="86">
        <f t="shared" si="6"/>
        <v>0</v>
      </c>
      <c r="AA23" s="82"/>
      <c r="AB23" s="82"/>
      <c r="AC23" s="86">
        <f t="shared" si="7"/>
        <v>0</v>
      </c>
      <c r="AD23" s="86">
        <f t="shared" si="7"/>
        <v>0</v>
      </c>
      <c r="AE23" s="86">
        <f t="shared" si="7"/>
        <v>0</v>
      </c>
      <c r="AF23" s="86">
        <f t="shared" si="7"/>
        <v>0</v>
      </c>
      <c r="AG23" s="86">
        <f t="shared" si="7"/>
        <v>0</v>
      </c>
      <c r="AH23" s="86">
        <f t="shared" si="7"/>
        <v>0</v>
      </c>
      <c r="AI23" s="86">
        <f t="shared" si="7"/>
        <v>0</v>
      </c>
      <c r="AJ23" s="82"/>
    </row>
    <row r="24" spans="1:36" ht="24" customHeight="1" x14ac:dyDescent="0.15">
      <c r="A24" s="82"/>
      <c r="B24" s="86">
        <f t="shared" si="8"/>
        <v>0</v>
      </c>
      <c r="C24" s="86">
        <f t="shared" si="9"/>
        <v>0</v>
      </c>
      <c r="D24" s="86">
        <f t="shared" si="10"/>
        <v>0</v>
      </c>
      <c r="E24" s="86">
        <f t="shared" si="11"/>
        <v>0</v>
      </c>
      <c r="F24" s="86">
        <f t="shared" si="12"/>
        <v>0</v>
      </c>
      <c r="G24" s="86">
        <f t="shared" si="13"/>
        <v>1</v>
      </c>
      <c r="H24" s="86">
        <f t="shared" si="14"/>
        <v>1</v>
      </c>
      <c r="I24" s="82"/>
      <c r="J24" s="82"/>
      <c r="K24" s="86">
        <f t="shared" si="15"/>
        <v>0</v>
      </c>
      <c r="L24" s="86">
        <f t="shared" si="16"/>
        <v>0</v>
      </c>
      <c r="M24" s="86">
        <f t="shared" si="17"/>
        <v>0</v>
      </c>
      <c r="N24" s="86">
        <f t="shared" si="18"/>
        <v>0</v>
      </c>
      <c r="O24" s="86">
        <f t="shared" si="19"/>
        <v>0</v>
      </c>
      <c r="P24" s="86">
        <f t="shared" si="20"/>
        <v>0</v>
      </c>
      <c r="Q24" s="86">
        <f t="shared" si="21"/>
        <v>0</v>
      </c>
      <c r="R24" s="82"/>
      <c r="S24" s="82"/>
      <c r="T24" s="86">
        <f t="shared" si="6"/>
        <v>0</v>
      </c>
      <c r="U24" s="86">
        <f t="shared" si="6"/>
        <v>0</v>
      </c>
      <c r="V24" s="86">
        <f t="shared" si="6"/>
        <v>0</v>
      </c>
      <c r="W24" s="86">
        <f t="shared" si="6"/>
        <v>0</v>
      </c>
      <c r="X24" s="86">
        <f t="shared" si="6"/>
        <v>0</v>
      </c>
      <c r="Y24" s="86">
        <f t="shared" si="6"/>
        <v>0</v>
      </c>
      <c r="Z24" s="86">
        <f t="shared" si="6"/>
        <v>0</v>
      </c>
      <c r="AA24" s="82"/>
      <c r="AB24" s="82"/>
      <c r="AC24" s="86">
        <f t="shared" si="7"/>
        <v>0</v>
      </c>
      <c r="AD24" s="86">
        <f t="shared" si="7"/>
        <v>0</v>
      </c>
      <c r="AE24" s="86">
        <f t="shared" si="7"/>
        <v>1</v>
      </c>
      <c r="AF24" s="86">
        <f t="shared" si="7"/>
        <v>0</v>
      </c>
      <c r="AG24" s="86">
        <f t="shared" si="7"/>
        <v>0</v>
      </c>
      <c r="AH24" s="86">
        <f t="shared" si="7"/>
        <v>0</v>
      </c>
      <c r="AI24" s="86">
        <f t="shared" si="7"/>
        <v>0</v>
      </c>
      <c r="AJ24" s="82"/>
    </row>
    <row r="25" spans="1:36" ht="24" customHeight="1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</row>
    <row r="26" spans="1:36" ht="24" customHeight="1" thickBot="1" x14ac:dyDescent="0.2">
      <c r="A26" s="82">
        <v>2</v>
      </c>
      <c r="B26" s="83" t="s">
        <v>33</v>
      </c>
      <c r="C26" s="82">
        <v>1</v>
      </c>
      <c r="D26" s="82"/>
      <c r="E26" s="82" t="str">
        <f>"sum="&amp;SUM(B27:H34)</f>
        <v>sum=7</v>
      </c>
      <c r="F26" s="82"/>
      <c r="G26" s="82"/>
      <c r="H26" s="82"/>
      <c r="I26" s="82"/>
      <c r="J26" s="82">
        <v>2</v>
      </c>
      <c r="K26" s="83" t="s">
        <v>33</v>
      </c>
      <c r="L26" s="82">
        <v>2</v>
      </c>
      <c r="M26" s="82"/>
      <c r="N26" s="82" t="str">
        <f>"sum="&amp;SUM(K27:Q34)</f>
        <v>sum=11</v>
      </c>
      <c r="O26" s="82"/>
      <c r="P26" s="82"/>
      <c r="Q26" s="82"/>
      <c r="R26" s="82"/>
      <c r="S26" s="82">
        <v>2</v>
      </c>
      <c r="T26" s="83" t="s">
        <v>33</v>
      </c>
      <c r="U26" s="82">
        <v>3</v>
      </c>
      <c r="V26" s="82"/>
      <c r="W26" s="82" t="str">
        <f>"sum="&amp;SUM(T27:Z34)</f>
        <v>sum=1</v>
      </c>
      <c r="X26" s="82"/>
      <c r="Y26" s="82"/>
      <c r="Z26" s="82"/>
      <c r="AA26" s="82"/>
      <c r="AB26" s="82">
        <v>2</v>
      </c>
      <c r="AC26" s="83" t="s">
        <v>33</v>
      </c>
      <c r="AD26" s="82">
        <v>4</v>
      </c>
      <c r="AE26" s="82"/>
      <c r="AF26" s="82" t="str">
        <f>"sum="&amp;SUM(AC27:AI34)</f>
        <v>sum=4</v>
      </c>
      <c r="AG26" s="82"/>
      <c r="AH26" s="82"/>
      <c r="AI26" s="82"/>
      <c r="AJ26" s="82"/>
    </row>
    <row r="27" spans="1:36" ht="24" customHeight="1" thickBot="1" x14ac:dyDescent="0.2">
      <c r="A27" s="82"/>
      <c r="B27" s="84">
        <f t="shared" ref="B27:H34" si="22">IF(AND(B6=$A$26,C6=$C$26),1,0)</f>
        <v>0</v>
      </c>
      <c r="C27" s="85">
        <f t="shared" si="22"/>
        <v>0</v>
      </c>
      <c r="D27" s="86">
        <f t="shared" si="22"/>
        <v>0</v>
      </c>
      <c r="E27" s="86">
        <f t="shared" si="22"/>
        <v>1</v>
      </c>
      <c r="F27" s="86">
        <f t="shared" si="22"/>
        <v>0</v>
      </c>
      <c r="G27" s="86">
        <f t="shared" si="22"/>
        <v>0</v>
      </c>
      <c r="H27" s="86">
        <f t="shared" si="22"/>
        <v>1</v>
      </c>
      <c r="I27" s="82"/>
      <c r="J27" s="82"/>
      <c r="K27" s="84">
        <f t="shared" ref="K27:Q34" si="23">IF(AND(B6=$J$26,C6=$L$26),1,0)</f>
        <v>0</v>
      </c>
      <c r="L27" s="85">
        <f t="shared" si="23"/>
        <v>1</v>
      </c>
      <c r="M27" s="86">
        <f t="shared" si="23"/>
        <v>1</v>
      </c>
      <c r="N27" s="86">
        <f t="shared" si="23"/>
        <v>0</v>
      </c>
      <c r="O27" s="86">
        <f t="shared" si="23"/>
        <v>0</v>
      </c>
      <c r="P27" s="86">
        <f t="shared" si="23"/>
        <v>1</v>
      </c>
      <c r="Q27" s="86">
        <f t="shared" si="23"/>
        <v>0</v>
      </c>
      <c r="R27" s="82"/>
      <c r="S27" s="82"/>
      <c r="T27" s="84">
        <f t="shared" ref="T27:Z34" si="24">IF(AND(B6=$S$26,C6=$U$26),1,0)</f>
        <v>0</v>
      </c>
      <c r="U27" s="85">
        <f t="shared" si="24"/>
        <v>0</v>
      </c>
      <c r="V27" s="86">
        <f t="shared" si="24"/>
        <v>0</v>
      </c>
      <c r="W27" s="86">
        <f t="shared" si="24"/>
        <v>0</v>
      </c>
      <c r="X27" s="86">
        <f t="shared" si="24"/>
        <v>0</v>
      </c>
      <c r="Y27" s="86">
        <f t="shared" si="24"/>
        <v>0</v>
      </c>
      <c r="Z27" s="86">
        <f t="shared" si="24"/>
        <v>0</v>
      </c>
      <c r="AA27" s="82"/>
      <c r="AB27" s="82"/>
      <c r="AC27" s="84">
        <f t="shared" ref="AC27:AI34" si="25">IF(AND(B6=$AB$26,C6=$AD$26),1,0)</f>
        <v>0</v>
      </c>
      <c r="AD27" s="85">
        <f t="shared" si="25"/>
        <v>0</v>
      </c>
      <c r="AE27" s="86">
        <f t="shared" si="25"/>
        <v>0</v>
      </c>
      <c r="AF27" s="86">
        <f t="shared" si="25"/>
        <v>0</v>
      </c>
      <c r="AG27" s="86">
        <f t="shared" si="25"/>
        <v>0</v>
      </c>
      <c r="AH27" s="86">
        <f t="shared" si="25"/>
        <v>0</v>
      </c>
      <c r="AI27" s="86">
        <f t="shared" si="25"/>
        <v>0</v>
      </c>
      <c r="AJ27" s="82"/>
    </row>
    <row r="28" spans="1:36" ht="24" customHeight="1" x14ac:dyDescent="0.15">
      <c r="A28" s="82"/>
      <c r="B28" s="87">
        <f t="shared" si="22"/>
        <v>0</v>
      </c>
      <c r="C28" s="86">
        <f t="shared" si="22"/>
        <v>0</v>
      </c>
      <c r="D28" s="86">
        <f t="shared" si="22"/>
        <v>0</v>
      </c>
      <c r="E28" s="86">
        <f t="shared" si="22"/>
        <v>0</v>
      </c>
      <c r="F28" s="86">
        <f t="shared" si="22"/>
        <v>0</v>
      </c>
      <c r="G28" s="86">
        <f t="shared" si="22"/>
        <v>0</v>
      </c>
      <c r="H28" s="86">
        <f t="shared" si="22"/>
        <v>0</v>
      </c>
      <c r="I28" s="82"/>
      <c r="J28" s="82"/>
      <c r="K28" s="87">
        <f t="shared" si="23"/>
        <v>0</v>
      </c>
      <c r="L28" s="86">
        <f t="shared" si="23"/>
        <v>0</v>
      </c>
      <c r="M28" s="86">
        <f t="shared" si="23"/>
        <v>0</v>
      </c>
      <c r="N28" s="86">
        <f t="shared" si="23"/>
        <v>0</v>
      </c>
      <c r="O28" s="86">
        <f t="shared" si="23"/>
        <v>0</v>
      </c>
      <c r="P28" s="86">
        <f t="shared" si="23"/>
        <v>0</v>
      </c>
      <c r="Q28" s="86">
        <f t="shared" si="23"/>
        <v>1</v>
      </c>
      <c r="R28" s="82"/>
      <c r="S28" s="82"/>
      <c r="T28" s="87">
        <f t="shared" si="24"/>
        <v>0</v>
      </c>
      <c r="U28" s="86">
        <f t="shared" si="24"/>
        <v>0</v>
      </c>
      <c r="V28" s="86">
        <f t="shared" si="24"/>
        <v>0</v>
      </c>
      <c r="W28" s="86">
        <f t="shared" si="24"/>
        <v>0</v>
      </c>
      <c r="X28" s="86">
        <f t="shared" si="24"/>
        <v>0</v>
      </c>
      <c r="Y28" s="86">
        <f t="shared" si="24"/>
        <v>0</v>
      </c>
      <c r="Z28" s="86">
        <f t="shared" si="24"/>
        <v>0</v>
      </c>
      <c r="AA28" s="82"/>
      <c r="AB28" s="82"/>
      <c r="AC28" s="87">
        <f t="shared" si="25"/>
        <v>0</v>
      </c>
      <c r="AD28" s="86">
        <f t="shared" si="25"/>
        <v>0</v>
      </c>
      <c r="AE28" s="86">
        <f t="shared" si="25"/>
        <v>0</v>
      </c>
      <c r="AF28" s="86">
        <f t="shared" si="25"/>
        <v>0</v>
      </c>
      <c r="AG28" s="86">
        <f t="shared" si="25"/>
        <v>0</v>
      </c>
      <c r="AH28" s="86">
        <f t="shared" si="25"/>
        <v>0</v>
      </c>
      <c r="AI28" s="86">
        <f t="shared" si="25"/>
        <v>0</v>
      </c>
      <c r="AJ28" s="82"/>
    </row>
    <row r="29" spans="1:36" ht="24" customHeight="1" x14ac:dyDescent="0.15">
      <c r="A29" s="82"/>
      <c r="B29" s="86">
        <f t="shared" si="22"/>
        <v>0</v>
      </c>
      <c r="C29" s="86">
        <f t="shared" si="22"/>
        <v>0</v>
      </c>
      <c r="D29" s="86">
        <f t="shared" si="22"/>
        <v>0</v>
      </c>
      <c r="E29" s="86">
        <f t="shared" si="22"/>
        <v>0</v>
      </c>
      <c r="F29" s="86">
        <f t="shared" si="22"/>
        <v>0</v>
      </c>
      <c r="G29" s="86">
        <f t="shared" si="22"/>
        <v>0</v>
      </c>
      <c r="H29" s="86">
        <f t="shared" si="22"/>
        <v>0</v>
      </c>
      <c r="I29" s="82"/>
      <c r="J29" s="82"/>
      <c r="K29" s="86">
        <f t="shared" si="23"/>
        <v>1</v>
      </c>
      <c r="L29" s="86">
        <f t="shared" si="23"/>
        <v>0</v>
      </c>
      <c r="M29" s="86">
        <f t="shared" si="23"/>
        <v>0</v>
      </c>
      <c r="N29" s="86">
        <f t="shared" si="23"/>
        <v>1</v>
      </c>
      <c r="O29" s="86">
        <f t="shared" si="23"/>
        <v>0</v>
      </c>
      <c r="P29" s="86">
        <f t="shared" si="23"/>
        <v>0</v>
      </c>
      <c r="Q29" s="86">
        <f t="shared" si="23"/>
        <v>0</v>
      </c>
      <c r="R29" s="82"/>
      <c r="S29" s="82"/>
      <c r="T29" s="86">
        <f t="shared" si="24"/>
        <v>0</v>
      </c>
      <c r="U29" s="86">
        <f t="shared" si="24"/>
        <v>0</v>
      </c>
      <c r="V29" s="86">
        <f t="shared" si="24"/>
        <v>0</v>
      </c>
      <c r="W29" s="86">
        <f t="shared" si="24"/>
        <v>0</v>
      </c>
      <c r="X29" s="86">
        <f t="shared" si="24"/>
        <v>0</v>
      </c>
      <c r="Y29" s="86">
        <f t="shared" si="24"/>
        <v>0</v>
      </c>
      <c r="Z29" s="86">
        <f t="shared" si="24"/>
        <v>0</v>
      </c>
      <c r="AA29" s="82"/>
      <c r="AB29" s="82"/>
      <c r="AC29" s="86">
        <f t="shared" si="25"/>
        <v>0</v>
      </c>
      <c r="AD29" s="86">
        <f t="shared" si="25"/>
        <v>1</v>
      </c>
      <c r="AE29" s="86">
        <f t="shared" si="25"/>
        <v>0</v>
      </c>
      <c r="AF29" s="86">
        <f t="shared" si="25"/>
        <v>0</v>
      </c>
      <c r="AG29" s="86">
        <f t="shared" si="25"/>
        <v>1</v>
      </c>
      <c r="AH29" s="86">
        <f t="shared" si="25"/>
        <v>0</v>
      </c>
      <c r="AI29" s="86">
        <f t="shared" si="25"/>
        <v>0</v>
      </c>
      <c r="AJ29" s="82"/>
    </row>
    <row r="30" spans="1:36" ht="24" customHeight="1" x14ac:dyDescent="0.15">
      <c r="A30" s="82"/>
      <c r="B30" s="86">
        <f t="shared" si="22"/>
        <v>0</v>
      </c>
      <c r="C30" s="86">
        <f t="shared" si="22"/>
        <v>0</v>
      </c>
      <c r="D30" s="86">
        <f t="shared" si="22"/>
        <v>1</v>
      </c>
      <c r="E30" s="86">
        <f t="shared" si="22"/>
        <v>0</v>
      </c>
      <c r="F30" s="86">
        <f t="shared" si="22"/>
        <v>0</v>
      </c>
      <c r="G30" s="86">
        <f t="shared" si="22"/>
        <v>0</v>
      </c>
      <c r="H30" s="86">
        <f t="shared" si="22"/>
        <v>0</v>
      </c>
      <c r="I30" s="82"/>
      <c r="J30" s="82"/>
      <c r="K30" s="86">
        <f t="shared" si="23"/>
        <v>0</v>
      </c>
      <c r="L30" s="86">
        <f t="shared" si="23"/>
        <v>0</v>
      </c>
      <c r="M30" s="86">
        <f t="shared" si="23"/>
        <v>0</v>
      </c>
      <c r="N30" s="86">
        <f t="shared" si="23"/>
        <v>0</v>
      </c>
      <c r="O30" s="86">
        <f t="shared" si="23"/>
        <v>0</v>
      </c>
      <c r="P30" s="86">
        <f t="shared" si="23"/>
        <v>0</v>
      </c>
      <c r="Q30" s="86">
        <f t="shared" si="23"/>
        <v>0</v>
      </c>
      <c r="R30" s="82"/>
      <c r="S30" s="82"/>
      <c r="T30" s="86">
        <f t="shared" si="24"/>
        <v>0</v>
      </c>
      <c r="U30" s="86">
        <f t="shared" si="24"/>
        <v>0</v>
      </c>
      <c r="V30" s="86">
        <f t="shared" si="24"/>
        <v>0</v>
      </c>
      <c r="W30" s="86">
        <f t="shared" si="24"/>
        <v>0</v>
      </c>
      <c r="X30" s="86">
        <f t="shared" si="24"/>
        <v>0</v>
      </c>
      <c r="Y30" s="86">
        <f t="shared" si="24"/>
        <v>1</v>
      </c>
      <c r="Z30" s="86">
        <f t="shared" si="24"/>
        <v>0</v>
      </c>
      <c r="AA30" s="82"/>
      <c r="AB30" s="82"/>
      <c r="AC30" s="86">
        <f t="shared" si="25"/>
        <v>0</v>
      </c>
      <c r="AD30" s="86">
        <f t="shared" si="25"/>
        <v>0</v>
      </c>
      <c r="AE30" s="86">
        <f t="shared" si="25"/>
        <v>0</v>
      </c>
      <c r="AF30" s="86">
        <f t="shared" si="25"/>
        <v>0</v>
      </c>
      <c r="AG30" s="86">
        <f t="shared" si="25"/>
        <v>0</v>
      </c>
      <c r="AH30" s="86">
        <f t="shared" si="25"/>
        <v>0</v>
      </c>
      <c r="AI30" s="86">
        <f t="shared" si="25"/>
        <v>0</v>
      </c>
      <c r="AJ30" s="82"/>
    </row>
    <row r="31" spans="1:36" ht="24" customHeight="1" x14ac:dyDescent="0.15">
      <c r="A31" s="82"/>
      <c r="B31" s="86">
        <f t="shared" si="22"/>
        <v>0</v>
      </c>
      <c r="C31" s="86">
        <f t="shared" si="22"/>
        <v>0</v>
      </c>
      <c r="D31" s="86">
        <f t="shared" si="22"/>
        <v>0</v>
      </c>
      <c r="E31" s="86">
        <f t="shared" si="22"/>
        <v>1</v>
      </c>
      <c r="F31" s="86">
        <f t="shared" si="22"/>
        <v>0</v>
      </c>
      <c r="G31" s="86">
        <f t="shared" si="22"/>
        <v>0</v>
      </c>
      <c r="H31" s="86">
        <f t="shared" si="22"/>
        <v>1</v>
      </c>
      <c r="I31" s="82"/>
      <c r="J31" s="82"/>
      <c r="K31" s="86">
        <f t="shared" si="23"/>
        <v>0</v>
      </c>
      <c r="L31" s="86">
        <f t="shared" si="23"/>
        <v>0</v>
      </c>
      <c r="M31" s="86">
        <f t="shared" si="23"/>
        <v>1</v>
      </c>
      <c r="N31" s="86">
        <f t="shared" si="23"/>
        <v>0</v>
      </c>
      <c r="O31" s="86">
        <f t="shared" si="23"/>
        <v>0</v>
      </c>
      <c r="P31" s="86">
        <f t="shared" si="23"/>
        <v>1</v>
      </c>
      <c r="Q31" s="86">
        <f t="shared" si="23"/>
        <v>0</v>
      </c>
      <c r="R31" s="82"/>
      <c r="S31" s="82"/>
      <c r="T31" s="86">
        <f t="shared" si="24"/>
        <v>0</v>
      </c>
      <c r="U31" s="86">
        <f t="shared" si="24"/>
        <v>0</v>
      </c>
      <c r="V31" s="86">
        <f t="shared" si="24"/>
        <v>0</v>
      </c>
      <c r="W31" s="86">
        <f t="shared" si="24"/>
        <v>0</v>
      </c>
      <c r="X31" s="86">
        <f t="shared" si="24"/>
        <v>0</v>
      </c>
      <c r="Y31" s="86">
        <f t="shared" si="24"/>
        <v>0</v>
      </c>
      <c r="Z31" s="86">
        <f t="shared" si="24"/>
        <v>0</v>
      </c>
      <c r="AA31" s="82"/>
      <c r="AB31" s="82"/>
      <c r="AC31" s="86">
        <f t="shared" si="25"/>
        <v>0</v>
      </c>
      <c r="AD31" s="86">
        <f t="shared" si="25"/>
        <v>0</v>
      </c>
      <c r="AE31" s="86">
        <f t="shared" si="25"/>
        <v>0</v>
      </c>
      <c r="AF31" s="86">
        <f t="shared" si="25"/>
        <v>0</v>
      </c>
      <c r="AG31" s="86">
        <f t="shared" si="25"/>
        <v>0</v>
      </c>
      <c r="AH31" s="86">
        <f t="shared" si="25"/>
        <v>0</v>
      </c>
      <c r="AI31" s="86">
        <f t="shared" si="25"/>
        <v>0</v>
      </c>
      <c r="AJ31" s="82"/>
    </row>
    <row r="32" spans="1:36" ht="24" customHeight="1" x14ac:dyDescent="0.15">
      <c r="A32" s="82"/>
      <c r="B32" s="86">
        <f t="shared" si="22"/>
        <v>0</v>
      </c>
      <c r="C32" s="86">
        <f t="shared" si="22"/>
        <v>0</v>
      </c>
      <c r="D32" s="86">
        <f t="shared" si="22"/>
        <v>0</v>
      </c>
      <c r="E32" s="86">
        <f t="shared" si="22"/>
        <v>0</v>
      </c>
      <c r="F32" s="86">
        <f t="shared" si="22"/>
        <v>1</v>
      </c>
      <c r="G32" s="86">
        <f t="shared" si="22"/>
        <v>0</v>
      </c>
      <c r="H32" s="86">
        <f t="shared" si="22"/>
        <v>0</v>
      </c>
      <c r="I32" s="82"/>
      <c r="J32" s="82"/>
      <c r="K32" s="86">
        <f t="shared" si="23"/>
        <v>0</v>
      </c>
      <c r="L32" s="86">
        <f t="shared" si="23"/>
        <v>0</v>
      </c>
      <c r="M32" s="86">
        <f t="shared" si="23"/>
        <v>0</v>
      </c>
      <c r="N32" s="86">
        <f t="shared" si="23"/>
        <v>1</v>
      </c>
      <c r="O32" s="86">
        <f t="shared" si="23"/>
        <v>0</v>
      </c>
      <c r="P32" s="86">
        <f t="shared" si="23"/>
        <v>0</v>
      </c>
      <c r="Q32" s="86">
        <f t="shared" si="23"/>
        <v>0</v>
      </c>
      <c r="R32" s="82"/>
      <c r="S32" s="82"/>
      <c r="T32" s="86">
        <f t="shared" si="24"/>
        <v>0</v>
      </c>
      <c r="U32" s="86">
        <f t="shared" si="24"/>
        <v>0</v>
      </c>
      <c r="V32" s="86">
        <f t="shared" si="24"/>
        <v>0</v>
      </c>
      <c r="W32" s="86">
        <f t="shared" si="24"/>
        <v>0</v>
      </c>
      <c r="X32" s="86">
        <f t="shared" si="24"/>
        <v>0</v>
      </c>
      <c r="Y32" s="86">
        <f t="shared" si="24"/>
        <v>0</v>
      </c>
      <c r="Z32" s="86">
        <f t="shared" si="24"/>
        <v>0</v>
      </c>
      <c r="AA32" s="82"/>
      <c r="AB32" s="82"/>
      <c r="AC32" s="86">
        <f t="shared" si="25"/>
        <v>0</v>
      </c>
      <c r="AD32" s="86">
        <f t="shared" si="25"/>
        <v>1</v>
      </c>
      <c r="AE32" s="86">
        <f t="shared" si="25"/>
        <v>0</v>
      </c>
      <c r="AF32" s="86">
        <f t="shared" si="25"/>
        <v>0</v>
      </c>
      <c r="AG32" s="86">
        <f t="shared" si="25"/>
        <v>0</v>
      </c>
      <c r="AH32" s="86">
        <f t="shared" si="25"/>
        <v>0</v>
      </c>
      <c r="AI32" s="86">
        <f t="shared" si="25"/>
        <v>0</v>
      </c>
      <c r="AJ32" s="82"/>
    </row>
    <row r="33" spans="1:36" ht="24" customHeight="1" x14ac:dyDescent="0.15">
      <c r="A33" s="82"/>
      <c r="B33" s="86">
        <f t="shared" si="22"/>
        <v>0</v>
      </c>
      <c r="C33" s="86">
        <f t="shared" si="22"/>
        <v>0</v>
      </c>
      <c r="D33" s="86">
        <f t="shared" si="22"/>
        <v>0</v>
      </c>
      <c r="E33" s="86">
        <f t="shared" si="22"/>
        <v>0</v>
      </c>
      <c r="F33" s="86">
        <f t="shared" si="22"/>
        <v>0</v>
      </c>
      <c r="G33" s="86">
        <f t="shared" si="22"/>
        <v>0</v>
      </c>
      <c r="H33" s="86">
        <f t="shared" si="22"/>
        <v>0</v>
      </c>
      <c r="I33" s="82"/>
      <c r="J33" s="82"/>
      <c r="K33" s="86">
        <f t="shared" si="23"/>
        <v>1</v>
      </c>
      <c r="L33" s="86">
        <f t="shared" si="23"/>
        <v>1</v>
      </c>
      <c r="M33" s="86">
        <f t="shared" si="23"/>
        <v>0</v>
      </c>
      <c r="N33" s="86">
        <f t="shared" si="23"/>
        <v>0</v>
      </c>
      <c r="O33" s="86">
        <f t="shared" si="23"/>
        <v>0</v>
      </c>
      <c r="P33" s="86">
        <f t="shared" si="23"/>
        <v>0</v>
      </c>
      <c r="Q33" s="86">
        <f t="shared" si="23"/>
        <v>0</v>
      </c>
      <c r="R33" s="82"/>
      <c r="S33" s="82"/>
      <c r="T33" s="86">
        <f t="shared" si="24"/>
        <v>0</v>
      </c>
      <c r="U33" s="86">
        <f t="shared" si="24"/>
        <v>0</v>
      </c>
      <c r="V33" s="86">
        <f t="shared" si="24"/>
        <v>0</v>
      </c>
      <c r="W33" s="86">
        <f t="shared" si="24"/>
        <v>0</v>
      </c>
      <c r="X33" s="86">
        <f t="shared" si="24"/>
        <v>0</v>
      </c>
      <c r="Y33" s="86">
        <f t="shared" si="24"/>
        <v>0</v>
      </c>
      <c r="Z33" s="86">
        <f t="shared" si="24"/>
        <v>0</v>
      </c>
      <c r="AA33" s="82"/>
      <c r="AB33" s="82"/>
      <c r="AC33" s="86">
        <f t="shared" si="25"/>
        <v>0</v>
      </c>
      <c r="AD33" s="86">
        <f t="shared" si="25"/>
        <v>0</v>
      </c>
      <c r="AE33" s="86">
        <f t="shared" si="25"/>
        <v>1</v>
      </c>
      <c r="AF33" s="86">
        <f t="shared" si="25"/>
        <v>0</v>
      </c>
      <c r="AG33" s="86">
        <f t="shared" si="25"/>
        <v>0</v>
      </c>
      <c r="AH33" s="86">
        <f t="shared" si="25"/>
        <v>0</v>
      </c>
      <c r="AI33" s="86">
        <f t="shared" si="25"/>
        <v>0</v>
      </c>
      <c r="AJ33" s="82"/>
    </row>
    <row r="34" spans="1:36" ht="24" customHeight="1" x14ac:dyDescent="0.15">
      <c r="A34" s="82"/>
      <c r="B34" s="86">
        <f t="shared" si="22"/>
        <v>0</v>
      </c>
      <c r="C34" s="86">
        <f t="shared" si="22"/>
        <v>1</v>
      </c>
      <c r="D34" s="86">
        <f t="shared" si="22"/>
        <v>0</v>
      </c>
      <c r="E34" s="86">
        <f t="shared" si="22"/>
        <v>0</v>
      </c>
      <c r="F34" s="86">
        <f t="shared" si="22"/>
        <v>0</v>
      </c>
      <c r="G34" s="86">
        <f t="shared" si="22"/>
        <v>0</v>
      </c>
      <c r="H34" s="86">
        <f t="shared" si="22"/>
        <v>0</v>
      </c>
      <c r="I34" s="82"/>
      <c r="J34" s="82"/>
      <c r="K34" s="86">
        <f t="shared" si="23"/>
        <v>0</v>
      </c>
      <c r="L34" s="86">
        <f t="shared" si="23"/>
        <v>0</v>
      </c>
      <c r="M34" s="86">
        <f t="shared" si="23"/>
        <v>0</v>
      </c>
      <c r="N34" s="86">
        <f t="shared" si="23"/>
        <v>0</v>
      </c>
      <c r="O34" s="86">
        <f t="shared" si="23"/>
        <v>0</v>
      </c>
      <c r="P34" s="86">
        <f t="shared" si="23"/>
        <v>0</v>
      </c>
      <c r="Q34" s="86">
        <f t="shared" si="23"/>
        <v>0</v>
      </c>
      <c r="R34" s="82"/>
      <c r="S34" s="82"/>
      <c r="T34" s="86">
        <f t="shared" si="24"/>
        <v>0</v>
      </c>
      <c r="U34" s="86">
        <f t="shared" si="24"/>
        <v>0</v>
      </c>
      <c r="V34" s="86">
        <f t="shared" si="24"/>
        <v>0</v>
      </c>
      <c r="W34" s="86">
        <f t="shared" si="24"/>
        <v>0</v>
      </c>
      <c r="X34" s="86">
        <f t="shared" si="24"/>
        <v>0</v>
      </c>
      <c r="Y34" s="86">
        <f t="shared" si="24"/>
        <v>0</v>
      </c>
      <c r="Z34" s="86">
        <f t="shared" si="24"/>
        <v>0</v>
      </c>
      <c r="AA34" s="82"/>
      <c r="AB34" s="82"/>
      <c r="AC34" s="86">
        <f t="shared" si="25"/>
        <v>0</v>
      </c>
      <c r="AD34" s="86">
        <f t="shared" si="25"/>
        <v>0</v>
      </c>
      <c r="AE34" s="86">
        <f t="shared" si="25"/>
        <v>0</v>
      </c>
      <c r="AF34" s="86">
        <f t="shared" si="25"/>
        <v>0</v>
      </c>
      <c r="AG34" s="86">
        <f t="shared" si="25"/>
        <v>0</v>
      </c>
      <c r="AH34" s="86">
        <f t="shared" si="25"/>
        <v>0</v>
      </c>
      <c r="AI34" s="86">
        <f t="shared" si="25"/>
        <v>0</v>
      </c>
      <c r="AJ34" s="82"/>
    </row>
    <row r="35" spans="1:36" ht="24" customHeight="1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</row>
    <row r="36" spans="1:36" ht="24" customHeight="1" thickBot="1" x14ac:dyDescent="0.2">
      <c r="A36" s="82">
        <v>3</v>
      </c>
      <c r="B36" s="83" t="s">
        <v>33</v>
      </c>
      <c r="C36" s="82">
        <v>1</v>
      </c>
      <c r="D36" s="82"/>
      <c r="E36" s="82" t="str">
        <f>"sum="&amp;SUM(B37:H44)</f>
        <v>sum=2</v>
      </c>
      <c r="F36" s="82"/>
      <c r="G36" s="82"/>
      <c r="H36" s="82"/>
      <c r="I36" s="82"/>
      <c r="J36" s="82">
        <v>3</v>
      </c>
      <c r="K36" s="83" t="s">
        <v>33</v>
      </c>
      <c r="L36" s="82">
        <v>2</v>
      </c>
      <c r="M36" s="82"/>
      <c r="N36" s="82" t="str">
        <f>"sum="&amp;SUM(K37:Q44)</f>
        <v>sum=2</v>
      </c>
      <c r="O36" s="82"/>
      <c r="P36" s="82"/>
      <c r="Q36" s="82"/>
      <c r="R36" s="82"/>
      <c r="S36" s="82">
        <v>3</v>
      </c>
      <c r="T36" s="83" t="s">
        <v>33</v>
      </c>
      <c r="U36" s="82">
        <v>3</v>
      </c>
      <c r="V36" s="82"/>
      <c r="W36" s="82" t="str">
        <f>"sum="&amp;SUM(T37:Z44)</f>
        <v>sum=2</v>
      </c>
      <c r="X36" s="82"/>
      <c r="Y36" s="82"/>
      <c r="Z36" s="82"/>
      <c r="AA36" s="82"/>
      <c r="AB36" s="82">
        <v>3</v>
      </c>
      <c r="AC36" s="83" t="s">
        <v>33</v>
      </c>
      <c r="AD36" s="82">
        <v>4</v>
      </c>
      <c r="AE36" s="82"/>
      <c r="AF36" s="82" t="str">
        <f>"sum="&amp;SUM(AC37:AI44)</f>
        <v>sum=1</v>
      </c>
      <c r="AG36" s="82"/>
      <c r="AH36" s="82"/>
      <c r="AI36" s="82"/>
      <c r="AJ36" s="82"/>
    </row>
    <row r="37" spans="1:36" ht="24" customHeight="1" thickBot="1" x14ac:dyDescent="0.2">
      <c r="A37" s="82"/>
      <c r="B37" s="84">
        <f t="shared" ref="B37:H44" si="26">IF(AND(B6=$A$36,C6=$C$36),1,0)</f>
        <v>0</v>
      </c>
      <c r="C37" s="85">
        <f t="shared" si="26"/>
        <v>0</v>
      </c>
      <c r="D37" s="86">
        <f t="shared" si="26"/>
        <v>0</v>
      </c>
      <c r="E37" s="86">
        <f t="shared" si="26"/>
        <v>0</v>
      </c>
      <c r="F37" s="86">
        <f t="shared" si="26"/>
        <v>0</v>
      </c>
      <c r="G37" s="86">
        <f t="shared" si="26"/>
        <v>0</v>
      </c>
      <c r="H37" s="86">
        <f t="shared" si="26"/>
        <v>0</v>
      </c>
      <c r="I37" s="82"/>
      <c r="J37" s="82"/>
      <c r="K37" s="84">
        <f t="shared" ref="K37:Q44" si="27">IF(AND(B6=$J$36,C6=$L$36),1,0)</f>
        <v>0</v>
      </c>
      <c r="L37" s="85">
        <f t="shared" si="27"/>
        <v>0</v>
      </c>
      <c r="M37" s="86">
        <f t="shared" si="27"/>
        <v>0</v>
      </c>
      <c r="N37" s="86">
        <f t="shared" si="27"/>
        <v>0</v>
      </c>
      <c r="O37" s="86">
        <f t="shared" si="27"/>
        <v>0</v>
      </c>
      <c r="P37" s="86">
        <f t="shared" si="27"/>
        <v>0</v>
      </c>
      <c r="Q37" s="86">
        <f t="shared" si="27"/>
        <v>0</v>
      </c>
      <c r="R37" s="82"/>
      <c r="S37" s="82"/>
      <c r="T37" s="84">
        <f t="shared" ref="T37:Z44" si="28">IF(AND(B6=$S$36,C6=$U$36),1,0)</f>
        <v>0</v>
      </c>
      <c r="U37" s="85">
        <f t="shared" si="28"/>
        <v>0</v>
      </c>
      <c r="V37" s="86">
        <f t="shared" si="28"/>
        <v>0</v>
      </c>
      <c r="W37" s="86">
        <f t="shared" si="28"/>
        <v>0</v>
      </c>
      <c r="X37" s="86">
        <f t="shared" si="28"/>
        <v>0</v>
      </c>
      <c r="Y37" s="86">
        <f t="shared" si="28"/>
        <v>0</v>
      </c>
      <c r="Z37" s="86">
        <f t="shared" si="28"/>
        <v>0</v>
      </c>
      <c r="AA37" s="82"/>
      <c r="AB37" s="82"/>
      <c r="AC37" s="84">
        <f t="shared" ref="AC37:AI44" si="29">IF(AND(B6=$AB$36,C6=$AD$36),1,0)</f>
        <v>0</v>
      </c>
      <c r="AD37" s="85">
        <f t="shared" si="29"/>
        <v>0</v>
      </c>
      <c r="AE37" s="86">
        <f t="shared" si="29"/>
        <v>0</v>
      </c>
      <c r="AF37" s="86">
        <f t="shared" si="29"/>
        <v>0</v>
      </c>
      <c r="AG37" s="86">
        <f t="shared" si="29"/>
        <v>0</v>
      </c>
      <c r="AH37" s="86">
        <f t="shared" si="29"/>
        <v>0</v>
      </c>
      <c r="AI37" s="86">
        <f t="shared" si="29"/>
        <v>0</v>
      </c>
      <c r="AJ37" s="82"/>
    </row>
    <row r="38" spans="1:36" ht="24" customHeight="1" x14ac:dyDescent="0.15">
      <c r="A38" s="82"/>
      <c r="B38" s="87">
        <f t="shared" si="26"/>
        <v>0</v>
      </c>
      <c r="C38" s="86">
        <f t="shared" si="26"/>
        <v>0</v>
      </c>
      <c r="D38" s="86">
        <f t="shared" si="26"/>
        <v>0</v>
      </c>
      <c r="E38" s="86">
        <f t="shared" si="26"/>
        <v>0</v>
      </c>
      <c r="F38" s="86">
        <f t="shared" si="26"/>
        <v>1</v>
      </c>
      <c r="G38" s="86">
        <f t="shared" si="26"/>
        <v>0</v>
      </c>
      <c r="H38" s="86">
        <f t="shared" si="26"/>
        <v>0</v>
      </c>
      <c r="I38" s="82"/>
      <c r="J38" s="82"/>
      <c r="K38" s="87">
        <f t="shared" si="27"/>
        <v>0</v>
      </c>
      <c r="L38" s="86">
        <f t="shared" si="27"/>
        <v>0</v>
      </c>
      <c r="M38" s="86">
        <f t="shared" si="27"/>
        <v>0</v>
      </c>
      <c r="N38" s="86">
        <f t="shared" si="27"/>
        <v>0</v>
      </c>
      <c r="O38" s="86">
        <f t="shared" si="27"/>
        <v>0</v>
      </c>
      <c r="P38" s="86">
        <f t="shared" si="27"/>
        <v>0</v>
      </c>
      <c r="Q38" s="86">
        <f t="shared" si="27"/>
        <v>0</v>
      </c>
      <c r="R38" s="82"/>
      <c r="S38" s="82"/>
      <c r="T38" s="87">
        <f t="shared" si="28"/>
        <v>0</v>
      </c>
      <c r="U38" s="86">
        <f t="shared" si="28"/>
        <v>0</v>
      </c>
      <c r="V38" s="86">
        <f t="shared" si="28"/>
        <v>0</v>
      </c>
      <c r="W38" s="86">
        <f t="shared" si="28"/>
        <v>0</v>
      </c>
      <c r="X38" s="86">
        <f t="shared" si="28"/>
        <v>0</v>
      </c>
      <c r="Y38" s="86">
        <f t="shared" si="28"/>
        <v>0</v>
      </c>
      <c r="Z38" s="86">
        <f t="shared" si="28"/>
        <v>0</v>
      </c>
      <c r="AA38" s="82"/>
      <c r="AB38" s="82"/>
      <c r="AC38" s="87">
        <f t="shared" si="29"/>
        <v>0</v>
      </c>
      <c r="AD38" s="86">
        <f t="shared" si="29"/>
        <v>0</v>
      </c>
      <c r="AE38" s="86">
        <f t="shared" si="29"/>
        <v>1</v>
      </c>
      <c r="AF38" s="86">
        <f t="shared" si="29"/>
        <v>0</v>
      </c>
      <c r="AG38" s="86">
        <f t="shared" si="29"/>
        <v>0</v>
      </c>
      <c r="AH38" s="86">
        <f t="shared" si="29"/>
        <v>0</v>
      </c>
      <c r="AI38" s="86">
        <f t="shared" si="29"/>
        <v>0</v>
      </c>
      <c r="AJ38" s="82"/>
    </row>
    <row r="39" spans="1:36" ht="24" customHeight="1" x14ac:dyDescent="0.15">
      <c r="A39" s="82"/>
      <c r="B39" s="86">
        <f t="shared" si="26"/>
        <v>0</v>
      </c>
      <c r="C39" s="86">
        <f t="shared" si="26"/>
        <v>0</v>
      </c>
      <c r="D39" s="86">
        <f t="shared" si="26"/>
        <v>0</v>
      </c>
      <c r="E39" s="86">
        <f t="shared" si="26"/>
        <v>0</v>
      </c>
      <c r="F39" s="86">
        <f t="shared" si="26"/>
        <v>0</v>
      </c>
      <c r="G39" s="86">
        <f t="shared" si="26"/>
        <v>0</v>
      </c>
      <c r="H39" s="86">
        <f t="shared" si="26"/>
        <v>0</v>
      </c>
      <c r="I39" s="82"/>
      <c r="J39" s="82"/>
      <c r="K39" s="86">
        <f t="shared" si="27"/>
        <v>0</v>
      </c>
      <c r="L39" s="86">
        <f t="shared" si="27"/>
        <v>0</v>
      </c>
      <c r="M39" s="86">
        <f t="shared" si="27"/>
        <v>0</v>
      </c>
      <c r="N39" s="86">
        <f t="shared" si="27"/>
        <v>0</v>
      </c>
      <c r="O39" s="86">
        <f t="shared" si="27"/>
        <v>0</v>
      </c>
      <c r="P39" s="86">
        <f t="shared" si="27"/>
        <v>0</v>
      </c>
      <c r="Q39" s="86">
        <f t="shared" si="27"/>
        <v>0</v>
      </c>
      <c r="R39" s="82"/>
      <c r="S39" s="82"/>
      <c r="T39" s="86">
        <f t="shared" si="28"/>
        <v>0</v>
      </c>
      <c r="U39" s="86">
        <f t="shared" si="28"/>
        <v>0</v>
      </c>
      <c r="V39" s="86">
        <f t="shared" si="28"/>
        <v>0</v>
      </c>
      <c r="W39" s="86">
        <f t="shared" si="28"/>
        <v>0</v>
      </c>
      <c r="X39" s="86">
        <f t="shared" si="28"/>
        <v>0</v>
      </c>
      <c r="Y39" s="86">
        <f t="shared" si="28"/>
        <v>0</v>
      </c>
      <c r="Z39" s="86">
        <f t="shared" si="28"/>
        <v>0</v>
      </c>
      <c r="AA39" s="82"/>
      <c r="AB39" s="82"/>
      <c r="AC39" s="86">
        <f t="shared" si="29"/>
        <v>0</v>
      </c>
      <c r="AD39" s="86">
        <f t="shared" si="29"/>
        <v>0</v>
      </c>
      <c r="AE39" s="86">
        <f t="shared" si="29"/>
        <v>0</v>
      </c>
      <c r="AF39" s="86">
        <f t="shared" si="29"/>
        <v>0</v>
      </c>
      <c r="AG39" s="86">
        <f t="shared" si="29"/>
        <v>0</v>
      </c>
      <c r="AH39" s="86">
        <f t="shared" si="29"/>
        <v>0</v>
      </c>
      <c r="AI39" s="86">
        <f t="shared" si="29"/>
        <v>0</v>
      </c>
      <c r="AJ39" s="82"/>
    </row>
    <row r="40" spans="1:36" ht="24" customHeight="1" x14ac:dyDescent="0.15">
      <c r="A40" s="82"/>
      <c r="B40" s="86">
        <f t="shared" si="26"/>
        <v>0</v>
      </c>
      <c r="C40" s="86">
        <f t="shared" si="26"/>
        <v>0</v>
      </c>
      <c r="D40" s="86">
        <f t="shared" si="26"/>
        <v>0</v>
      </c>
      <c r="E40" s="86">
        <f t="shared" si="26"/>
        <v>0</v>
      </c>
      <c r="F40" s="86">
        <f t="shared" si="26"/>
        <v>0</v>
      </c>
      <c r="G40" s="86">
        <f t="shared" si="26"/>
        <v>0</v>
      </c>
      <c r="H40" s="86">
        <f t="shared" si="26"/>
        <v>1</v>
      </c>
      <c r="I40" s="82"/>
      <c r="J40" s="82"/>
      <c r="K40" s="86">
        <f t="shared" si="27"/>
        <v>0</v>
      </c>
      <c r="L40" s="86">
        <f t="shared" si="27"/>
        <v>0</v>
      </c>
      <c r="M40" s="86">
        <f t="shared" si="27"/>
        <v>0</v>
      </c>
      <c r="N40" s="86">
        <f t="shared" si="27"/>
        <v>0</v>
      </c>
      <c r="O40" s="86">
        <f t="shared" si="27"/>
        <v>0</v>
      </c>
      <c r="P40" s="86">
        <f t="shared" si="27"/>
        <v>0</v>
      </c>
      <c r="Q40" s="86">
        <f t="shared" si="27"/>
        <v>0</v>
      </c>
      <c r="R40" s="82"/>
      <c r="S40" s="82"/>
      <c r="T40" s="86">
        <f t="shared" si="28"/>
        <v>0</v>
      </c>
      <c r="U40" s="86">
        <f t="shared" si="28"/>
        <v>0</v>
      </c>
      <c r="V40" s="86">
        <f t="shared" si="28"/>
        <v>0</v>
      </c>
      <c r="W40" s="86">
        <f t="shared" si="28"/>
        <v>0</v>
      </c>
      <c r="X40" s="86">
        <f t="shared" si="28"/>
        <v>0</v>
      </c>
      <c r="Y40" s="86">
        <f t="shared" si="28"/>
        <v>0</v>
      </c>
      <c r="Z40" s="86">
        <f t="shared" si="28"/>
        <v>0</v>
      </c>
      <c r="AA40" s="82"/>
      <c r="AB40" s="82"/>
      <c r="AC40" s="86">
        <f t="shared" si="29"/>
        <v>0</v>
      </c>
      <c r="AD40" s="86">
        <f t="shared" si="29"/>
        <v>0</v>
      </c>
      <c r="AE40" s="86">
        <f t="shared" si="29"/>
        <v>0</v>
      </c>
      <c r="AF40" s="86">
        <f t="shared" si="29"/>
        <v>0</v>
      </c>
      <c r="AG40" s="86">
        <f t="shared" si="29"/>
        <v>0</v>
      </c>
      <c r="AH40" s="86">
        <f t="shared" si="29"/>
        <v>0</v>
      </c>
      <c r="AI40" s="86">
        <f t="shared" si="29"/>
        <v>0</v>
      </c>
      <c r="AJ40" s="82"/>
    </row>
    <row r="41" spans="1:36" ht="24" customHeight="1" x14ac:dyDescent="0.15">
      <c r="A41" s="82"/>
      <c r="B41" s="86">
        <f t="shared" si="26"/>
        <v>0</v>
      </c>
      <c r="C41" s="86">
        <f t="shared" si="26"/>
        <v>0</v>
      </c>
      <c r="D41" s="86">
        <f t="shared" si="26"/>
        <v>0</v>
      </c>
      <c r="E41" s="86">
        <f t="shared" si="26"/>
        <v>0</v>
      </c>
      <c r="F41" s="86">
        <f t="shared" si="26"/>
        <v>0</v>
      </c>
      <c r="G41" s="86">
        <f t="shared" si="26"/>
        <v>0</v>
      </c>
      <c r="H41" s="86">
        <f t="shared" si="26"/>
        <v>0</v>
      </c>
      <c r="I41" s="82"/>
      <c r="J41" s="82"/>
      <c r="K41" s="86">
        <f t="shared" si="27"/>
        <v>0</v>
      </c>
      <c r="L41" s="86">
        <f t="shared" si="27"/>
        <v>1</v>
      </c>
      <c r="M41" s="86">
        <f t="shared" si="27"/>
        <v>0</v>
      </c>
      <c r="N41" s="86">
        <f t="shared" si="27"/>
        <v>0</v>
      </c>
      <c r="O41" s="86">
        <f t="shared" si="27"/>
        <v>0</v>
      </c>
      <c r="P41" s="86">
        <f t="shared" si="27"/>
        <v>0</v>
      </c>
      <c r="Q41" s="86">
        <f t="shared" si="27"/>
        <v>0</v>
      </c>
      <c r="R41" s="82"/>
      <c r="S41" s="82"/>
      <c r="T41" s="86">
        <f t="shared" si="28"/>
        <v>0</v>
      </c>
      <c r="U41" s="86">
        <f t="shared" si="28"/>
        <v>0</v>
      </c>
      <c r="V41" s="86">
        <f t="shared" si="28"/>
        <v>0</v>
      </c>
      <c r="W41" s="86">
        <f t="shared" si="28"/>
        <v>0</v>
      </c>
      <c r="X41" s="86">
        <f t="shared" si="28"/>
        <v>0</v>
      </c>
      <c r="Y41" s="86">
        <f t="shared" si="28"/>
        <v>0</v>
      </c>
      <c r="Z41" s="86">
        <f t="shared" si="28"/>
        <v>0</v>
      </c>
      <c r="AA41" s="82"/>
      <c r="AB41" s="82"/>
      <c r="AC41" s="86">
        <f t="shared" si="29"/>
        <v>0</v>
      </c>
      <c r="AD41" s="86">
        <f t="shared" si="29"/>
        <v>0</v>
      </c>
      <c r="AE41" s="86">
        <f t="shared" si="29"/>
        <v>0</v>
      </c>
      <c r="AF41" s="86">
        <f t="shared" si="29"/>
        <v>0</v>
      </c>
      <c r="AG41" s="86">
        <f t="shared" si="29"/>
        <v>0</v>
      </c>
      <c r="AH41" s="86">
        <f t="shared" si="29"/>
        <v>0</v>
      </c>
      <c r="AI41" s="86">
        <f t="shared" si="29"/>
        <v>0</v>
      </c>
      <c r="AJ41" s="82"/>
    </row>
    <row r="42" spans="1:36" ht="24" customHeight="1" x14ac:dyDescent="0.15">
      <c r="A42" s="82"/>
      <c r="B42" s="86">
        <f t="shared" si="26"/>
        <v>0</v>
      </c>
      <c r="C42" s="86">
        <f t="shared" si="26"/>
        <v>0</v>
      </c>
      <c r="D42" s="86">
        <f t="shared" si="26"/>
        <v>0</v>
      </c>
      <c r="E42" s="86">
        <f t="shared" si="26"/>
        <v>0</v>
      </c>
      <c r="F42" s="86">
        <f t="shared" si="26"/>
        <v>0</v>
      </c>
      <c r="G42" s="86">
        <f t="shared" si="26"/>
        <v>0</v>
      </c>
      <c r="H42" s="86">
        <f t="shared" si="26"/>
        <v>0</v>
      </c>
      <c r="I42" s="82"/>
      <c r="J42" s="82"/>
      <c r="K42" s="86">
        <f t="shared" si="27"/>
        <v>0</v>
      </c>
      <c r="L42" s="86">
        <f t="shared" si="27"/>
        <v>0</v>
      </c>
      <c r="M42" s="86">
        <f t="shared" si="27"/>
        <v>0</v>
      </c>
      <c r="N42" s="86">
        <f t="shared" si="27"/>
        <v>0</v>
      </c>
      <c r="O42" s="86">
        <f t="shared" si="27"/>
        <v>0</v>
      </c>
      <c r="P42" s="86">
        <f t="shared" si="27"/>
        <v>0</v>
      </c>
      <c r="Q42" s="86">
        <f t="shared" si="27"/>
        <v>0</v>
      </c>
      <c r="R42" s="82"/>
      <c r="S42" s="82"/>
      <c r="T42" s="86">
        <f t="shared" si="28"/>
        <v>0</v>
      </c>
      <c r="U42" s="86">
        <f t="shared" si="28"/>
        <v>0</v>
      </c>
      <c r="V42" s="86">
        <f t="shared" si="28"/>
        <v>0</v>
      </c>
      <c r="W42" s="86">
        <f t="shared" si="28"/>
        <v>0</v>
      </c>
      <c r="X42" s="86">
        <f t="shared" si="28"/>
        <v>0</v>
      </c>
      <c r="Y42" s="86">
        <f t="shared" si="28"/>
        <v>0</v>
      </c>
      <c r="Z42" s="86">
        <f t="shared" si="28"/>
        <v>0</v>
      </c>
      <c r="AA42" s="82"/>
      <c r="AB42" s="82"/>
      <c r="AC42" s="86">
        <f t="shared" si="29"/>
        <v>0</v>
      </c>
      <c r="AD42" s="86">
        <f t="shared" si="29"/>
        <v>0</v>
      </c>
      <c r="AE42" s="86">
        <f t="shared" si="29"/>
        <v>0</v>
      </c>
      <c r="AF42" s="86">
        <f t="shared" si="29"/>
        <v>0</v>
      </c>
      <c r="AG42" s="86">
        <f t="shared" si="29"/>
        <v>0</v>
      </c>
      <c r="AH42" s="86">
        <f t="shared" si="29"/>
        <v>0</v>
      </c>
      <c r="AI42" s="86">
        <f t="shared" si="29"/>
        <v>0</v>
      </c>
      <c r="AJ42" s="82"/>
    </row>
    <row r="43" spans="1:36" ht="24" customHeight="1" x14ac:dyDescent="0.15">
      <c r="A43" s="82"/>
      <c r="B43" s="86">
        <f t="shared" si="26"/>
        <v>0</v>
      </c>
      <c r="C43" s="86">
        <f t="shared" si="26"/>
        <v>0</v>
      </c>
      <c r="D43" s="86">
        <f t="shared" si="26"/>
        <v>0</v>
      </c>
      <c r="E43" s="86">
        <f t="shared" si="26"/>
        <v>0</v>
      </c>
      <c r="F43" s="86">
        <f t="shared" si="26"/>
        <v>0</v>
      </c>
      <c r="G43" s="86">
        <f t="shared" si="26"/>
        <v>0</v>
      </c>
      <c r="H43" s="86">
        <f t="shared" si="26"/>
        <v>0</v>
      </c>
      <c r="I43" s="82"/>
      <c r="J43" s="82"/>
      <c r="K43" s="86">
        <f t="shared" si="27"/>
        <v>0</v>
      </c>
      <c r="L43" s="86">
        <f t="shared" si="27"/>
        <v>0</v>
      </c>
      <c r="M43" s="86">
        <f t="shared" si="27"/>
        <v>0</v>
      </c>
      <c r="N43" s="86">
        <f t="shared" si="27"/>
        <v>0</v>
      </c>
      <c r="O43" s="86">
        <f t="shared" si="27"/>
        <v>0</v>
      </c>
      <c r="P43" s="86">
        <f t="shared" si="27"/>
        <v>0</v>
      </c>
      <c r="Q43" s="86">
        <f t="shared" si="27"/>
        <v>0</v>
      </c>
      <c r="R43" s="82"/>
      <c r="S43" s="82"/>
      <c r="T43" s="86">
        <f t="shared" si="28"/>
        <v>0</v>
      </c>
      <c r="U43" s="86">
        <f t="shared" si="28"/>
        <v>0</v>
      </c>
      <c r="V43" s="86">
        <f t="shared" si="28"/>
        <v>0</v>
      </c>
      <c r="W43" s="86">
        <f t="shared" si="28"/>
        <v>0</v>
      </c>
      <c r="X43" s="86">
        <f t="shared" si="28"/>
        <v>0</v>
      </c>
      <c r="Y43" s="86">
        <f t="shared" si="28"/>
        <v>1</v>
      </c>
      <c r="Z43" s="86">
        <f t="shared" si="28"/>
        <v>1</v>
      </c>
      <c r="AA43" s="82"/>
      <c r="AB43" s="82"/>
      <c r="AC43" s="86">
        <f t="shared" si="29"/>
        <v>0</v>
      </c>
      <c r="AD43" s="86">
        <f t="shared" si="29"/>
        <v>0</v>
      </c>
      <c r="AE43" s="86">
        <f t="shared" si="29"/>
        <v>0</v>
      </c>
      <c r="AF43" s="86">
        <f t="shared" si="29"/>
        <v>0</v>
      </c>
      <c r="AG43" s="86">
        <f t="shared" si="29"/>
        <v>0</v>
      </c>
      <c r="AH43" s="86">
        <f t="shared" si="29"/>
        <v>0</v>
      </c>
      <c r="AI43" s="86">
        <f t="shared" si="29"/>
        <v>0</v>
      </c>
      <c r="AJ43" s="82"/>
    </row>
    <row r="44" spans="1:36" ht="24" customHeight="1" x14ac:dyDescent="0.15">
      <c r="A44" s="82"/>
      <c r="B44" s="86">
        <f t="shared" si="26"/>
        <v>0</v>
      </c>
      <c r="C44" s="86">
        <f t="shared" si="26"/>
        <v>0</v>
      </c>
      <c r="D44" s="86">
        <f t="shared" si="26"/>
        <v>0</v>
      </c>
      <c r="E44" s="86">
        <f t="shared" si="26"/>
        <v>0</v>
      </c>
      <c r="F44" s="86">
        <f t="shared" si="26"/>
        <v>0</v>
      </c>
      <c r="G44" s="86">
        <f t="shared" si="26"/>
        <v>0</v>
      </c>
      <c r="H44" s="86">
        <f t="shared" si="26"/>
        <v>0</v>
      </c>
      <c r="I44" s="82"/>
      <c r="J44" s="82"/>
      <c r="K44" s="86">
        <f t="shared" si="27"/>
        <v>1</v>
      </c>
      <c r="L44" s="86">
        <f t="shared" si="27"/>
        <v>0</v>
      </c>
      <c r="M44" s="86">
        <f t="shared" si="27"/>
        <v>0</v>
      </c>
      <c r="N44" s="86">
        <f t="shared" si="27"/>
        <v>0</v>
      </c>
      <c r="O44" s="86">
        <f t="shared" si="27"/>
        <v>0</v>
      </c>
      <c r="P44" s="86">
        <f t="shared" si="27"/>
        <v>0</v>
      </c>
      <c r="Q44" s="86">
        <f t="shared" si="27"/>
        <v>0</v>
      </c>
      <c r="R44" s="82"/>
      <c r="S44" s="82"/>
      <c r="T44" s="86">
        <f t="shared" si="28"/>
        <v>0</v>
      </c>
      <c r="U44" s="86">
        <f t="shared" si="28"/>
        <v>0</v>
      </c>
      <c r="V44" s="86">
        <f t="shared" si="28"/>
        <v>0</v>
      </c>
      <c r="W44" s="86">
        <f t="shared" si="28"/>
        <v>0</v>
      </c>
      <c r="X44" s="86">
        <f t="shared" si="28"/>
        <v>0</v>
      </c>
      <c r="Y44" s="86">
        <f t="shared" si="28"/>
        <v>0</v>
      </c>
      <c r="Z44" s="86">
        <f t="shared" si="28"/>
        <v>0</v>
      </c>
      <c r="AA44" s="82"/>
      <c r="AB44" s="82"/>
      <c r="AC44" s="86">
        <f t="shared" si="29"/>
        <v>0</v>
      </c>
      <c r="AD44" s="86">
        <f t="shared" si="29"/>
        <v>0</v>
      </c>
      <c r="AE44" s="86">
        <f t="shared" si="29"/>
        <v>0</v>
      </c>
      <c r="AF44" s="86">
        <f t="shared" si="29"/>
        <v>0</v>
      </c>
      <c r="AG44" s="86">
        <f t="shared" si="29"/>
        <v>0</v>
      </c>
      <c r="AH44" s="86">
        <f t="shared" si="29"/>
        <v>0</v>
      </c>
      <c r="AI44" s="86">
        <f t="shared" si="29"/>
        <v>0</v>
      </c>
      <c r="AJ44" s="82"/>
    </row>
    <row r="45" spans="1:36" ht="24" customHeight="1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36" ht="24" customHeight="1" thickBot="1" x14ac:dyDescent="0.2">
      <c r="A46" s="82">
        <v>4</v>
      </c>
      <c r="B46" s="83" t="s">
        <v>33</v>
      </c>
      <c r="C46" s="82">
        <v>1</v>
      </c>
      <c r="D46" s="82"/>
      <c r="E46" s="82" t="str">
        <f>"sum="&amp;SUM(B47:H54)</f>
        <v>sum=3</v>
      </c>
      <c r="F46" s="82"/>
      <c r="G46" s="82"/>
      <c r="H46" s="82"/>
      <c r="I46" s="82"/>
      <c r="J46" s="82">
        <v>4</v>
      </c>
      <c r="K46" s="83" t="s">
        <v>33</v>
      </c>
      <c r="L46" s="82">
        <v>2</v>
      </c>
      <c r="M46" s="82"/>
      <c r="N46" s="82" t="str">
        <f>"sum="&amp;SUM(K47:Q54)</f>
        <v>sum=2</v>
      </c>
      <c r="O46" s="82"/>
      <c r="P46" s="82"/>
      <c r="Q46" s="82"/>
      <c r="R46" s="82"/>
      <c r="S46" s="82">
        <v>4</v>
      </c>
      <c r="T46" s="83" t="s">
        <v>33</v>
      </c>
      <c r="U46" s="82">
        <v>3</v>
      </c>
      <c r="V46" s="82"/>
      <c r="W46" s="82" t="str">
        <f>"sum="&amp;SUM(T47:Z54)</f>
        <v>sum=1</v>
      </c>
      <c r="X46" s="82"/>
      <c r="Y46" s="82"/>
      <c r="Z46" s="82"/>
      <c r="AA46" s="82"/>
      <c r="AB46" s="82">
        <v>4</v>
      </c>
      <c r="AC46" s="83" t="s">
        <v>33</v>
      </c>
      <c r="AD46" s="82">
        <v>4</v>
      </c>
      <c r="AE46" s="82"/>
      <c r="AF46" s="82" t="str">
        <f>"sum="&amp;SUM(AC47:AI54)</f>
        <v>sum=1</v>
      </c>
      <c r="AG46" s="82"/>
      <c r="AH46" s="82"/>
      <c r="AI46" s="82"/>
      <c r="AJ46" s="82"/>
    </row>
    <row r="47" spans="1:36" ht="24" customHeight="1" thickBot="1" x14ac:dyDescent="0.2">
      <c r="A47" s="82"/>
      <c r="B47" s="84">
        <f t="shared" ref="B47:H54" si="30">IF(AND(B6=$A$46,C6=$C$46),1,0)</f>
        <v>0</v>
      </c>
      <c r="C47" s="85">
        <f t="shared" si="30"/>
        <v>0</v>
      </c>
      <c r="D47" s="86">
        <f t="shared" si="30"/>
        <v>0</v>
      </c>
      <c r="E47" s="86">
        <f t="shared" si="30"/>
        <v>0</v>
      </c>
      <c r="F47" s="86">
        <f t="shared" si="30"/>
        <v>0</v>
      </c>
      <c r="G47" s="86">
        <f t="shared" si="30"/>
        <v>0</v>
      </c>
      <c r="H47" s="86">
        <f t="shared" si="30"/>
        <v>0</v>
      </c>
      <c r="I47" s="82"/>
      <c r="J47" s="82"/>
      <c r="K47" s="84">
        <f t="shared" ref="K47:Q54" si="31">IF(AND(B6=$J$46,C6=$L$46),1,0)</f>
        <v>0</v>
      </c>
      <c r="L47" s="85">
        <f t="shared" si="31"/>
        <v>0</v>
      </c>
      <c r="M47" s="86">
        <f t="shared" si="31"/>
        <v>0</v>
      </c>
      <c r="N47" s="86">
        <f t="shared" si="31"/>
        <v>0</v>
      </c>
      <c r="O47" s="86">
        <f t="shared" si="31"/>
        <v>0</v>
      </c>
      <c r="P47" s="86">
        <f t="shared" si="31"/>
        <v>0</v>
      </c>
      <c r="Q47" s="86">
        <f t="shared" si="31"/>
        <v>0</v>
      </c>
      <c r="R47" s="82"/>
      <c r="S47" s="82"/>
      <c r="T47" s="84">
        <f t="shared" ref="T47:Z54" si="32">IF(AND(B6=$S$46,C6=$U$46),1,0)</f>
        <v>0</v>
      </c>
      <c r="U47" s="85">
        <f t="shared" si="32"/>
        <v>0</v>
      </c>
      <c r="V47" s="86">
        <f t="shared" si="32"/>
        <v>0</v>
      </c>
      <c r="W47" s="86">
        <f t="shared" si="32"/>
        <v>0</v>
      </c>
      <c r="X47" s="86">
        <f t="shared" si="32"/>
        <v>0</v>
      </c>
      <c r="Y47" s="86">
        <f t="shared" si="32"/>
        <v>0</v>
      </c>
      <c r="Z47" s="86">
        <f t="shared" si="32"/>
        <v>0</v>
      </c>
      <c r="AA47" s="82"/>
      <c r="AB47" s="82"/>
      <c r="AC47" s="84">
        <f t="shared" ref="AC47:AI54" si="33">IF(AND(B6=$AB$46,C6=$AD$46),1,0)</f>
        <v>0</v>
      </c>
      <c r="AD47" s="85">
        <f t="shared" si="33"/>
        <v>0</v>
      </c>
      <c r="AE47" s="86">
        <f t="shared" si="33"/>
        <v>0</v>
      </c>
      <c r="AF47" s="86">
        <f t="shared" si="33"/>
        <v>0</v>
      </c>
      <c r="AG47" s="86">
        <f t="shared" si="33"/>
        <v>0</v>
      </c>
      <c r="AH47" s="86">
        <f t="shared" si="33"/>
        <v>0</v>
      </c>
      <c r="AI47" s="86">
        <f t="shared" si="33"/>
        <v>0</v>
      </c>
      <c r="AJ47" s="82"/>
    </row>
    <row r="48" spans="1:36" ht="24" customHeight="1" x14ac:dyDescent="0.15">
      <c r="A48" s="82"/>
      <c r="B48" s="87">
        <f t="shared" si="30"/>
        <v>0</v>
      </c>
      <c r="C48" s="86">
        <f t="shared" si="30"/>
        <v>0</v>
      </c>
      <c r="D48" s="86">
        <f t="shared" si="30"/>
        <v>0</v>
      </c>
      <c r="E48" s="86">
        <f t="shared" si="30"/>
        <v>0</v>
      </c>
      <c r="F48" s="86">
        <f t="shared" si="30"/>
        <v>0</v>
      </c>
      <c r="G48" s="86">
        <f t="shared" si="30"/>
        <v>0</v>
      </c>
      <c r="H48" s="86">
        <f t="shared" si="30"/>
        <v>0</v>
      </c>
      <c r="I48" s="82"/>
      <c r="J48" s="82"/>
      <c r="K48" s="87">
        <f t="shared" si="31"/>
        <v>0</v>
      </c>
      <c r="L48" s="86">
        <f t="shared" si="31"/>
        <v>0</v>
      </c>
      <c r="M48" s="86">
        <f t="shared" si="31"/>
        <v>0</v>
      </c>
      <c r="N48" s="86">
        <f t="shared" si="31"/>
        <v>0</v>
      </c>
      <c r="O48" s="86">
        <f t="shared" si="31"/>
        <v>0</v>
      </c>
      <c r="P48" s="86">
        <f t="shared" si="31"/>
        <v>0</v>
      </c>
      <c r="Q48" s="86">
        <f t="shared" si="31"/>
        <v>0</v>
      </c>
      <c r="R48" s="82"/>
      <c r="S48" s="82"/>
      <c r="T48" s="87">
        <f t="shared" si="32"/>
        <v>0</v>
      </c>
      <c r="U48" s="86">
        <f t="shared" si="32"/>
        <v>0</v>
      </c>
      <c r="V48" s="86">
        <f t="shared" si="32"/>
        <v>0</v>
      </c>
      <c r="W48" s="86">
        <f t="shared" si="32"/>
        <v>1</v>
      </c>
      <c r="X48" s="86">
        <f t="shared" si="32"/>
        <v>0</v>
      </c>
      <c r="Y48" s="86">
        <f t="shared" si="32"/>
        <v>0</v>
      </c>
      <c r="Z48" s="86">
        <f t="shared" si="32"/>
        <v>0</v>
      </c>
      <c r="AA48" s="82"/>
      <c r="AB48" s="82"/>
      <c r="AC48" s="87">
        <f t="shared" si="33"/>
        <v>0</v>
      </c>
      <c r="AD48" s="86">
        <f t="shared" si="33"/>
        <v>0</v>
      </c>
      <c r="AE48" s="86">
        <f t="shared" si="33"/>
        <v>0</v>
      </c>
      <c r="AF48" s="86">
        <f t="shared" si="33"/>
        <v>0</v>
      </c>
      <c r="AG48" s="86">
        <f t="shared" si="33"/>
        <v>0</v>
      </c>
      <c r="AH48" s="86">
        <f t="shared" si="33"/>
        <v>0</v>
      </c>
      <c r="AI48" s="86">
        <f t="shared" si="33"/>
        <v>0</v>
      </c>
      <c r="AJ48" s="82"/>
    </row>
    <row r="49" spans="1:36" ht="24" customHeight="1" x14ac:dyDescent="0.15">
      <c r="A49" s="82"/>
      <c r="B49" s="86">
        <f t="shared" si="30"/>
        <v>0</v>
      </c>
      <c r="C49" s="86">
        <f t="shared" si="30"/>
        <v>0</v>
      </c>
      <c r="D49" s="86">
        <f t="shared" si="30"/>
        <v>0</v>
      </c>
      <c r="E49" s="86">
        <f t="shared" si="30"/>
        <v>0</v>
      </c>
      <c r="F49" s="86">
        <f t="shared" si="30"/>
        <v>0</v>
      </c>
      <c r="G49" s="86">
        <f t="shared" si="30"/>
        <v>1</v>
      </c>
      <c r="H49" s="86">
        <f t="shared" si="30"/>
        <v>0</v>
      </c>
      <c r="I49" s="82"/>
      <c r="J49" s="82"/>
      <c r="K49" s="86">
        <f t="shared" si="31"/>
        <v>0</v>
      </c>
      <c r="L49" s="86">
        <f t="shared" si="31"/>
        <v>0</v>
      </c>
      <c r="M49" s="86">
        <f t="shared" si="31"/>
        <v>1</v>
      </c>
      <c r="N49" s="86">
        <f t="shared" si="31"/>
        <v>0</v>
      </c>
      <c r="O49" s="86">
        <f t="shared" si="31"/>
        <v>0</v>
      </c>
      <c r="P49" s="86">
        <f t="shared" si="31"/>
        <v>0</v>
      </c>
      <c r="Q49" s="86">
        <f t="shared" si="31"/>
        <v>0</v>
      </c>
      <c r="R49" s="82"/>
      <c r="S49" s="82"/>
      <c r="T49" s="86">
        <f t="shared" si="32"/>
        <v>0</v>
      </c>
      <c r="U49" s="86">
        <f t="shared" si="32"/>
        <v>0</v>
      </c>
      <c r="V49" s="86">
        <f t="shared" si="32"/>
        <v>0</v>
      </c>
      <c r="W49" s="86">
        <f t="shared" si="32"/>
        <v>0</v>
      </c>
      <c r="X49" s="86">
        <f t="shared" si="32"/>
        <v>0</v>
      </c>
      <c r="Y49" s="86">
        <f t="shared" si="32"/>
        <v>0</v>
      </c>
      <c r="Z49" s="86">
        <f t="shared" si="32"/>
        <v>0</v>
      </c>
      <c r="AA49" s="82"/>
      <c r="AB49" s="82"/>
      <c r="AC49" s="86">
        <f t="shared" si="33"/>
        <v>0</v>
      </c>
      <c r="AD49" s="86">
        <f t="shared" si="33"/>
        <v>0</v>
      </c>
      <c r="AE49" s="86">
        <f t="shared" si="33"/>
        <v>0</v>
      </c>
      <c r="AF49" s="86">
        <f t="shared" si="33"/>
        <v>0</v>
      </c>
      <c r="AG49" s="86">
        <f t="shared" si="33"/>
        <v>0</v>
      </c>
      <c r="AH49" s="86">
        <f t="shared" si="33"/>
        <v>0</v>
      </c>
      <c r="AI49" s="86">
        <f t="shared" si="33"/>
        <v>0</v>
      </c>
      <c r="AJ49" s="82"/>
    </row>
    <row r="50" spans="1:36" ht="24" customHeight="1" x14ac:dyDescent="0.15">
      <c r="A50" s="82"/>
      <c r="B50" s="86">
        <f t="shared" si="30"/>
        <v>0</v>
      </c>
      <c r="C50" s="86">
        <f t="shared" si="30"/>
        <v>0</v>
      </c>
      <c r="D50" s="86">
        <f t="shared" si="30"/>
        <v>0</v>
      </c>
      <c r="E50" s="86">
        <f t="shared" si="30"/>
        <v>0</v>
      </c>
      <c r="F50" s="86">
        <f t="shared" si="30"/>
        <v>0</v>
      </c>
      <c r="G50" s="86">
        <f t="shared" si="30"/>
        <v>0</v>
      </c>
      <c r="H50" s="86">
        <f t="shared" si="30"/>
        <v>0</v>
      </c>
      <c r="I50" s="82"/>
      <c r="J50" s="82"/>
      <c r="K50" s="86">
        <f t="shared" si="31"/>
        <v>0</v>
      </c>
      <c r="L50" s="86">
        <f t="shared" si="31"/>
        <v>0</v>
      </c>
      <c r="M50" s="86">
        <f t="shared" si="31"/>
        <v>0</v>
      </c>
      <c r="N50" s="86">
        <f t="shared" si="31"/>
        <v>0</v>
      </c>
      <c r="O50" s="86">
        <f t="shared" si="31"/>
        <v>0</v>
      </c>
      <c r="P50" s="86">
        <f t="shared" si="31"/>
        <v>0</v>
      </c>
      <c r="Q50" s="86">
        <f t="shared" si="31"/>
        <v>0</v>
      </c>
      <c r="R50" s="82"/>
      <c r="S50" s="82"/>
      <c r="T50" s="86">
        <f t="shared" si="32"/>
        <v>0</v>
      </c>
      <c r="U50" s="86">
        <f t="shared" si="32"/>
        <v>0</v>
      </c>
      <c r="V50" s="86">
        <f t="shared" si="32"/>
        <v>0</v>
      </c>
      <c r="W50" s="86">
        <f t="shared" si="32"/>
        <v>0</v>
      </c>
      <c r="X50" s="86">
        <f t="shared" si="32"/>
        <v>0</v>
      </c>
      <c r="Y50" s="86">
        <f t="shared" si="32"/>
        <v>0</v>
      </c>
      <c r="Z50" s="86">
        <f t="shared" si="32"/>
        <v>0</v>
      </c>
      <c r="AA50" s="82"/>
      <c r="AB50" s="82"/>
      <c r="AC50" s="86">
        <f t="shared" si="33"/>
        <v>0</v>
      </c>
      <c r="AD50" s="86">
        <f t="shared" si="33"/>
        <v>0</v>
      </c>
      <c r="AE50" s="86">
        <f t="shared" si="33"/>
        <v>0</v>
      </c>
      <c r="AF50" s="86">
        <f t="shared" si="33"/>
        <v>0</v>
      </c>
      <c r="AG50" s="86">
        <f t="shared" si="33"/>
        <v>0</v>
      </c>
      <c r="AH50" s="86">
        <f t="shared" si="33"/>
        <v>0</v>
      </c>
      <c r="AI50" s="86">
        <f t="shared" si="33"/>
        <v>0</v>
      </c>
      <c r="AJ50" s="82"/>
    </row>
    <row r="51" spans="1:36" ht="24" customHeight="1" x14ac:dyDescent="0.15">
      <c r="A51" s="82"/>
      <c r="B51" s="86">
        <f t="shared" si="30"/>
        <v>0</v>
      </c>
      <c r="C51" s="86">
        <f t="shared" si="30"/>
        <v>0</v>
      </c>
      <c r="D51" s="86">
        <f t="shared" si="30"/>
        <v>0</v>
      </c>
      <c r="E51" s="86">
        <f t="shared" si="30"/>
        <v>0</v>
      </c>
      <c r="F51" s="86">
        <f t="shared" si="30"/>
        <v>0</v>
      </c>
      <c r="G51" s="86">
        <f t="shared" si="30"/>
        <v>0</v>
      </c>
      <c r="H51" s="86">
        <f t="shared" si="30"/>
        <v>0</v>
      </c>
      <c r="I51" s="82"/>
      <c r="J51" s="82"/>
      <c r="K51" s="86">
        <f t="shared" si="31"/>
        <v>0</v>
      </c>
      <c r="L51" s="86">
        <f t="shared" si="31"/>
        <v>0</v>
      </c>
      <c r="M51" s="86">
        <f t="shared" si="31"/>
        <v>0</v>
      </c>
      <c r="N51" s="86">
        <f t="shared" si="31"/>
        <v>0</v>
      </c>
      <c r="O51" s="86">
        <f t="shared" si="31"/>
        <v>0</v>
      </c>
      <c r="P51" s="86">
        <f t="shared" si="31"/>
        <v>0</v>
      </c>
      <c r="Q51" s="86">
        <f t="shared" si="31"/>
        <v>0</v>
      </c>
      <c r="R51" s="82"/>
      <c r="S51" s="82"/>
      <c r="T51" s="86">
        <f t="shared" si="32"/>
        <v>0</v>
      </c>
      <c r="U51" s="86">
        <f t="shared" si="32"/>
        <v>0</v>
      </c>
      <c r="V51" s="86">
        <f t="shared" si="32"/>
        <v>0</v>
      </c>
      <c r="W51" s="86">
        <f t="shared" si="32"/>
        <v>0</v>
      </c>
      <c r="X51" s="86">
        <f t="shared" si="32"/>
        <v>0</v>
      </c>
      <c r="Y51" s="86">
        <f t="shared" si="32"/>
        <v>0</v>
      </c>
      <c r="Z51" s="86">
        <f t="shared" si="32"/>
        <v>0</v>
      </c>
      <c r="AA51" s="82"/>
      <c r="AB51" s="82"/>
      <c r="AC51" s="86">
        <f t="shared" si="33"/>
        <v>0</v>
      </c>
      <c r="AD51" s="86">
        <f t="shared" si="33"/>
        <v>0</v>
      </c>
      <c r="AE51" s="86">
        <f t="shared" si="33"/>
        <v>0</v>
      </c>
      <c r="AF51" s="86">
        <f t="shared" si="33"/>
        <v>0</v>
      </c>
      <c r="AG51" s="86">
        <f t="shared" si="33"/>
        <v>0</v>
      </c>
      <c r="AH51" s="86">
        <f t="shared" si="33"/>
        <v>0</v>
      </c>
      <c r="AI51" s="86">
        <f t="shared" si="33"/>
        <v>0</v>
      </c>
      <c r="AJ51" s="82"/>
    </row>
    <row r="52" spans="1:36" ht="24" customHeight="1" x14ac:dyDescent="0.15">
      <c r="A52" s="82"/>
      <c r="B52" s="86">
        <f t="shared" si="30"/>
        <v>0</v>
      </c>
      <c r="C52" s="86">
        <f t="shared" si="30"/>
        <v>0</v>
      </c>
      <c r="D52" s="86">
        <f t="shared" si="30"/>
        <v>0</v>
      </c>
      <c r="E52" s="86">
        <f t="shared" si="30"/>
        <v>0</v>
      </c>
      <c r="F52" s="86">
        <f t="shared" si="30"/>
        <v>0</v>
      </c>
      <c r="G52" s="86">
        <f t="shared" si="30"/>
        <v>0</v>
      </c>
      <c r="H52" s="86">
        <f t="shared" si="30"/>
        <v>0</v>
      </c>
      <c r="I52" s="82"/>
      <c r="J52" s="82"/>
      <c r="K52" s="86">
        <f t="shared" si="31"/>
        <v>0</v>
      </c>
      <c r="L52" s="86">
        <f t="shared" si="31"/>
        <v>0</v>
      </c>
      <c r="M52" s="86">
        <f t="shared" si="31"/>
        <v>1</v>
      </c>
      <c r="N52" s="86">
        <f t="shared" si="31"/>
        <v>0</v>
      </c>
      <c r="O52" s="86">
        <f t="shared" si="31"/>
        <v>0</v>
      </c>
      <c r="P52" s="86">
        <f t="shared" si="31"/>
        <v>0</v>
      </c>
      <c r="Q52" s="86">
        <f t="shared" si="31"/>
        <v>0</v>
      </c>
      <c r="R52" s="82"/>
      <c r="S52" s="82"/>
      <c r="T52" s="86">
        <f t="shared" si="32"/>
        <v>0</v>
      </c>
      <c r="U52" s="86">
        <f t="shared" si="32"/>
        <v>0</v>
      </c>
      <c r="V52" s="86">
        <f t="shared" si="32"/>
        <v>0</v>
      </c>
      <c r="W52" s="86">
        <f t="shared" si="32"/>
        <v>0</v>
      </c>
      <c r="X52" s="86">
        <f t="shared" si="32"/>
        <v>0</v>
      </c>
      <c r="Y52" s="86">
        <f t="shared" si="32"/>
        <v>0</v>
      </c>
      <c r="Z52" s="86">
        <f t="shared" si="32"/>
        <v>0</v>
      </c>
      <c r="AA52" s="82"/>
      <c r="AB52" s="82"/>
      <c r="AC52" s="86">
        <f t="shared" si="33"/>
        <v>0</v>
      </c>
      <c r="AD52" s="86">
        <f t="shared" si="33"/>
        <v>0</v>
      </c>
      <c r="AE52" s="86">
        <f t="shared" si="33"/>
        <v>0</v>
      </c>
      <c r="AF52" s="86">
        <f t="shared" si="33"/>
        <v>0</v>
      </c>
      <c r="AG52" s="86">
        <f t="shared" si="33"/>
        <v>0</v>
      </c>
      <c r="AH52" s="86">
        <f t="shared" si="33"/>
        <v>0</v>
      </c>
      <c r="AI52" s="86">
        <f t="shared" si="33"/>
        <v>0</v>
      </c>
      <c r="AJ52" s="82"/>
    </row>
    <row r="53" spans="1:36" ht="24" customHeight="1" x14ac:dyDescent="0.15">
      <c r="A53" s="82"/>
      <c r="B53" s="86">
        <f t="shared" si="30"/>
        <v>0</v>
      </c>
      <c r="C53" s="86">
        <f t="shared" si="30"/>
        <v>0</v>
      </c>
      <c r="D53" s="86">
        <f t="shared" si="30"/>
        <v>0</v>
      </c>
      <c r="E53" s="86">
        <f t="shared" si="30"/>
        <v>1</v>
      </c>
      <c r="F53" s="86">
        <f t="shared" si="30"/>
        <v>0</v>
      </c>
      <c r="G53" s="86">
        <f t="shared" si="30"/>
        <v>0</v>
      </c>
      <c r="H53" s="86">
        <f t="shared" si="30"/>
        <v>0</v>
      </c>
      <c r="I53" s="82"/>
      <c r="J53" s="82"/>
      <c r="K53" s="86">
        <f t="shared" si="31"/>
        <v>0</v>
      </c>
      <c r="L53" s="86">
        <f t="shared" si="31"/>
        <v>0</v>
      </c>
      <c r="M53" s="86">
        <f t="shared" si="31"/>
        <v>0</v>
      </c>
      <c r="N53" s="86">
        <f t="shared" si="31"/>
        <v>0</v>
      </c>
      <c r="O53" s="86">
        <f t="shared" si="31"/>
        <v>0</v>
      </c>
      <c r="P53" s="86">
        <f t="shared" si="31"/>
        <v>0</v>
      </c>
      <c r="Q53" s="86">
        <f t="shared" si="31"/>
        <v>0</v>
      </c>
      <c r="R53" s="82"/>
      <c r="S53" s="82"/>
      <c r="T53" s="86">
        <f t="shared" si="32"/>
        <v>0</v>
      </c>
      <c r="U53" s="86">
        <f t="shared" si="32"/>
        <v>0</v>
      </c>
      <c r="V53" s="86">
        <f t="shared" si="32"/>
        <v>0</v>
      </c>
      <c r="W53" s="86">
        <f t="shared" si="32"/>
        <v>0</v>
      </c>
      <c r="X53" s="86">
        <f t="shared" si="32"/>
        <v>0</v>
      </c>
      <c r="Y53" s="86">
        <f t="shared" si="32"/>
        <v>0</v>
      </c>
      <c r="Z53" s="86">
        <f t="shared" si="32"/>
        <v>0</v>
      </c>
      <c r="AA53" s="82"/>
      <c r="AB53" s="82"/>
      <c r="AC53" s="86">
        <f t="shared" si="33"/>
        <v>0</v>
      </c>
      <c r="AD53" s="86">
        <f t="shared" si="33"/>
        <v>0</v>
      </c>
      <c r="AE53" s="86">
        <f t="shared" si="33"/>
        <v>0</v>
      </c>
      <c r="AF53" s="86">
        <f t="shared" si="33"/>
        <v>0</v>
      </c>
      <c r="AG53" s="86">
        <f t="shared" si="33"/>
        <v>0</v>
      </c>
      <c r="AH53" s="86">
        <f t="shared" si="33"/>
        <v>0</v>
      </c>
      <c r="AI53" s="86">
        <f t="shared" si="33"/>
        <v>0</v>
      </c>
      <c r="AJ53" s="82"/>
    </row>
    <row r="54" spans="1:36" ht="24" customHeight="1" x14ac:dyDescent="0.15">
      <c r="A54" s="82"/>
      <c r="B54" s="86">
        <f t="shared" si="30"/>
        <v>0</v>
      </c>
      <c r="C54" s="86">
        <f t="shared" si="30"/>
        <v>0</v>
      </c>
      <c r="D54" s="86">
        <f t="shared" si="30"/>
        <v>0</v>
      </c>
      <c r="E54" s="86">
        <f t="shared" si="30"/>
        <v>0</v>
      </c>
      <c r="F54" s="86">
        <f t="shared" si="30"/>
        <v>1</v>
      </c>
      <c r="G54" s="86">
        <f t="shared" si="30"/>
        <v>0</v>
      </c>
      <c r="H54" s="86">
        <f t="shared" si="30"/>
        <v>0</v>
      </c>
      <c r="I54" s="82"/>
      <c r="J54" s="82"/>
      <c r="K54" s="86">
        <f t="shared" si="31"/>
        <v>0</v>
      </c>
      <c r="L54" s="86">
        <f t="shared" si="31"/>
        <v>0</v>
      </c>
      <c r="M54" s="86">
        <f t="shared" si="31"/>
        <v>0</v>
      </c>
      <c r="N54" s="86">
        <f t="shared" si="31"/>
        <v>0</v>
      </c>
      <c r="O54" s="86">
        <f t="shared" si="31"/>
        <v>0</v>
      </c>
      <c r="P54" s="86">
        <f t="shared" si="31"/>
        <v>0</v>
      </c>
      <c r="Q54" s="86">
        <f t="shared" si="31"/>
        <v>0</v>
      </c>
      <c r="R54" s="82"/>
      <c r="S54" s="82"/>
      <c r="T54" s="86">
        <f t="shared" si="32"/>
        <v>0</v>
      </c>
      <c r="U54" s="86">
        <f t="shared" si="32"/>
        <v>0</v>
      </c>
      <c r="V54" s="86">
        <f t="shared" si="32"/>
        <v>0</v>
      </c>
      <c r="W54" s="86">
        <f t="shared" si="32"/>
        <v>0</v>
      </c>
      <c r="X54" s="86">
        <f t="shared" si="32"/>
        <v>0</v>
      </c>
      <c r="Y54" s="86">
        <f t="shared" si="32"/>
        <v>0</v>
      </c>
      <c r="Z54" s="86">
        <f t="shared" si="32"/>
        <v>0</v>
      </c>
      <c r="AA54" s="82"/>
      <c r="AB54" s="82"/>
      <c r="AC54" s="86">
        <f t="shared" si="33"/>
        <v>0</v>
      </c>
      <c r="AD54" s="86">
        <f t="shared" si="33"/>
        <v>0</v>
      </c>
      <c r="AE54" s="86">
        <f t="shared" si="33"/>
        <v>0</v>
      </c>
      <c r="AF54" s="86">
        <f t="shared" si="33"/>
        <v>1</v>
      </c>
      <c r="AG54" s="86">
        <f t="shared" si="33"/>
        <v>0</v>
      </c>
      <c r="AH54" s="86">
        <f t="shared" si="33"/>
        <v>0</v>
      </c>
      <c r="AI54" s="86">
        <f t="shared" si="33"/>
        <v>0</v>
      </c>
      <c r="AJ54" s="82"/>
    </row>
    <row r="55" spans="1:36" ht="24" customHeight="1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</sheetData>
  <sheetProtection algorithmName="SHA-512" hashValue="e8I8TEyNVoFssfFrnWNBxtoFQRZzu9//D+A+IFdmjS6WNdDjRFsEde1lTS1qjUCV6Y8gwZQxB6/aGJ0HUIZdGQ==" saltValue="cTGsXJzAiayiLLHDuBD2vg==" spinCount="100000" sheet="1" objects="1" scenarios="1"/>
  <mergeCells count="5">
    <mergeCell ref="X6:AA6"/>
    <mergeCell ref="V8:V11"/>
    <mergeCell ref="AF6:AI6"/>
    <mergeCell ref="AD8:AD11"/>
    <mergeCell ref="AL4:AP5"/>
  </mergeCells>
  <phoneticPr fontId="1"/>
  <conditionalFormatting sqref="B6:I13">
    <cfRule type="colorScale" priority="6">
      <colorScale>
        <cfvo type="num" val="$F$4"/>
        <cfvo type="num" val="$H$4"/>
        <color theme="1"/>
        <color theme="0"/>
      </colorScale>
    </cfRule>
  </conditionalFormatting>
  <conditionalFormatting sqref="X8:AA11">
    <cfRule type="colorScale" priority="2">
      <colorScale>
        <cfvo type="min"/>
        <cfvo type="percentile" val="50"/>
        <cfvo type="max"/>
        <color theme="6"/>
        <color theme="8"/>
        <color theme="5"/>
      </colorScale>
    </cfRule>
  </conditionalFormatting>
  <conditionalFormatting sqref="AF8:AI11">
    <cfRule type="colorScale" priority="1">
      <colorScale>
        <cfvo type="min"/>
        <cfvo type="percentile" val="50"/>
        <cfvo type="max"/>
        <color theme="6"/>
        <color theme="8"/>
        <color theme="5"/>
      </colorScale>
    </cfRule>
  </conditionalFormatting>
  <dataValidations count="2">
    <dataValidation type="list" allowBlank="1" showInputMessage="1" showErrorMessage="1" sqref="N3:N4" xr:uid="{1475D4CC-FC54-4A57-B731-EA84EA21E639}">
      <formula1>"0,1"</formula1>
    </dataValidation>
    <dataValidation imeMode="off" allowBlank="1" showInputMessage="1" showErrorMessage="1" sqref="L6:S13 F3:F4 H3:H4 Z3:Z4 AB3:AB4 AH3:AH4 AJ3:AJ4" xr:uid="{995BD10A-B62E-4A28-9BFA-BCA2ECCB985D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ACE9-AAFB-4754-9C53-DE8F778ECA9A}">
  <dimension ref="A1:AU55"/>
  <sheetViews>
    <sheetView zoomScale="85" zoomScaleNormal="85" workbookViewId="0"/>
  </sheetViews>
  <sheetFormatPr defaultColWidth="4.375" defaultRowHeight="24" customHeight="1" x14ac:dyDescent="0.15"/>
  <cols>
    <col min="42" max="42" width="8.375" customWidth="1"/>
    <col min="44" max="47" width="10.125" customWidth="1"/>
  </cols>
  <sheetData>
    <row r="1" spans="1:47" ht="24" customHeight="1" thickBot="1" x14ac:dyDescent="0.2">
      <c r="A1" s="19"/>
      <c r="B1" s="19" t="s">
        <v>34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47" ht="24" customHeight="1" thickBot="1" x14ac:dyDescent="0.2">
      <c r="B2" t="s">
        <v>1</v>
      </c>
      <c r="E2" s="2" t="s">
        <v>2</v>
      </c>
      <c r="F2" s="3">
        <f>MIN(B6:I13)</f>
        <v>1</v>
      </c>
      <c r="G2" s="2" t="s">
        <v>3</v>
      </c>
      <c r="H2" s="3">
        <f>MAX(B6:I13)</f>
        <v>4</v>
      </c>
      <c r="J2" t="s">
        <v>60</v>
      </c>
    </row>
    <row r="3" spans="1:47" ht="24" customHeight="1" thickBot="1" x14ac:dyDescent="0.2">
      <c r="B3" t="s">
        <v>6</v>
      </c>
      <c r="F3" s="18">
        <v>-3</v>
      </c>
      <c r="H3" s="18">
        <v>0</v>
      </c>
      <c r="K3" s="20" t="s">
        <v>7</v>
      </c>
      <c r="L3" s="20"/>
      <c r="M3" s="20"/>
      <c r="N3" s="17">
        <v>1</v>
      </c>
      <c r="O3" t="s">
        <v>5</v>
      </c>
    </row>
    <row r="4" spans="1:47" ht="24" customHeight="1" thickBot="1" x14ac:dyDescent="0.2">
      <c r="B4" s="28" t="s">
        <v>8</v>
      </c>
      <c r="C4" s="28"/>
      <c r="D4" s="28"/>
      <c r="E4" s="28"/>
      <c r="F4" s="28">
        <f>MIN(B6:I13)+F3</f>
        <v>-2</v>
      </c>
      <c r="G4" s="28" t="s">
        <v>9</v>
      </c>
      <c r="H4" s="28">
        <f>MAX(B6:I13)+H3</f>
        <v>4</v>
      </c>
      <c r="I4" s="28" t="s">
        <v>10</v>
      </c>
      <c r="K4" s="16" t="s">
        <v>11</v>
      </c>
      <c r="L4" s="16"/>
      <c r="M4" s="16"/>
      <c r="N4" s="16"/>
      <c r="O4" s="16"/>
      <c r="P4" s="16"/>
      <c r="Q4" s="16"/>
      <c r="R4" s="16"/>
      <c r="S4" s="16"/>
      <c r="T4" s="16"/>
      <c r="AL4" s="220" t="s">
        <v>61</v>
      </c>
      <c r="AM4" s="220"/>
      <c r="AN4" s="220"/>
      <c r="AO4" s="220"/>
      <c r="AP4" s="220"/>
    </row>
    <row r="5" spans="1:47" ht="24" customHeight="1" thickBot="1" x14ac:dyDescent="0.2">
      <c r="B5" t="s">
        <v>13</v>
      </c>
      <c r="K5" s="23">
        <f>(K6+L5)/2*$N$3</f>
        <v>1</v>
      </c>
      <c r="L5" s="24">
        <f>L6*$N$3</f>
        <v>1</v>
      </c>
      <c r="M5" s="25">
        <f t="shared" ref="M5:S5" si="0">M6*$N$3</f>
        <v>2</v>
      </c>
      <c r="N5" s="20">
        <f t="shared" si="0"/>
        <v>2</v>
      </c>
      <c r="O5" s="20">
        <f t="shared" si="0"/>
        <v>2</v>
      </c>
      <c r="P5" s="20">
        <f t="shared" si="0"/>
        <v>1</v>
      </c>
      <c r="Q5" s="20">
        <f t="shared" si="0"/>
        <v>2</v>
      </c>
      <c r="R5" s="20">
        <f t="shared" si="0"/>
        <v>2</v>
      </c>
      <c r="S5" s="20">
        <f t="shared" si="0"/>
        <v>1</v>
      </c>
      <c r="T5" s="20">
        <f>(S5+T6)/2</f>
        <v>1</v>
      </c>
      <c r="V5" t="s">
        <v>35</v>
      </c>
      <c r="AD5" t="s">
        <v>36</v>
      </c>
      <c r="AL5" s="220"/>
      <c r="AM5" s="220"/>
      <c r="AN5" s="220"/>
      <c r="AO5" s="220"/>
      <c r="AP5" s="220"/>
      <c r="AR5" t="s">
        <v>37</v>
      </c>
    </row>
    <row r="6" spans="1:47" ht="24" customHeight="1" x14ac:dyDescent="0.15">
      <c r="B6" s="1">
        <f t="shared" ref="B6:I13" si="1">L6</f>
        <v>1</v>
      </c>
      <c r="C6" s="1">
        <f t="shared" si="1"/>
        <v>2</v>
      </c>
      <c r="D6" s="1">
        <f t="shared" si="1"/>
        <v>2</v>
      </c>
      <c r="E6" s="1">
        <f t="shared" si="1"/>
        <v>2</v>
      </c>
      <c r="F6" s="1">
        <f t="shared" si="1"/>
        <v>1</v>
      </c>
      <c r="G6" s="1">
        <f t="shared" si="1"/>
        <v>2</v>
      </c>
      <c r="H6" s="1">
        <f t="shared" si="1"/>
        <v>2</v>
      </c>
      <c r="I6" s="1">
        <f t="shared" si="1"/>
        <v>1</v>
      </c>
      <c r="K6" s="26">
        <f>L6*$N$3</f>
        <v>1</v>
      </c>
      <c r="L6" s="10">
        <v>1</v>
      </c>
      <c r="M6" s="11">
        <v>2</v>
      </c>
      <c r="N6" s="12">
        <v>2</v>
      </c>
      <c r="O6" s="10">
        <v>2</v>
      </c>
      <c r="P6" s="10">
        <v>1</v>
      </c>
      <c r="Q6" s="10">
        <v>2</v>
      </c>
      <c r="R6" s="10">
        <v>2</v>
      </c>
      <c r="S6" s="10">
        <v>1</v>
      </c>
      <c r="T6" s="20">
        <f>S6*$N$3</f>
        <v>1</v>
      </c>
      <c r="X6" s="209" t="s">
        <v>27</v>
      </c>
      <c r="Y6" s="210"/>
      <c r="Z6" s="210"/>
      <c r="AA6" s="211"/>
      <c r="AF6" s="209" t="s">
        <v>27</v>
      </c>
      <c r="AG6" s="210"/>
      <c r="AH6" s="210"/>
      <c r="AI6" s="211"/>
      <c r="AL6" s="74" t="s">
        <v>28</v>
      </c>
      <c r="AM6" s="219"/>
      <c r="AN6" s="219"/>
      <c r="AO6" s="121"/>
      <c r="AP6" s="221">
        <f>MAX(AF8:AI11)</f>
        <v>0.169921875</v>
      </c>
      <c r="AR6" s="58">
        <f t="shared" ref="AR6:AU9" si="2">AF8*LOG(AF8,2)</f>
        <v>-0.43449983566632938</v>
      </c>
      <c r="AS6" s="58">
        <f t="shared" si="2"/>
        <v>-0.39248083752705537</v>
      </c>
      <c r="AT6" s="58">
        <f t="shared" si="2"/>
        <v>-0.22928527769997481</v>
      </c>
      <c r="AU6" s="58">
        <f t="shared" si="2"/>
        <v>-0.14921218958178167</v>
      </c>
    </row>
    <row r="7" spans="1:47" ht="24" customHeight="1" thickBot="1" x14ac:dyDescent="0.2">
      <c r="B7" s="1">
        <f t="shared" si="1"/>
        <v>1</v>
      </c>
      <c r="C7" s="1">
        <f t="shared" si="1"/>
        <v>1</v>
      </c>
      <c r="D7" s="1">
        <f t="shared" si="1"/>
        <v>3</v>
      </c>
      <c r="E7" s="1">
        <f t="shared" si="1"/>
        <v>4</v>
      </c>
      <c r="F7" s="1">
        <f t="shared" si="1"/>
        <v>3</v>
      </c>
      <c r="G7" s="1">
        <f t="shared" si="1"/>
        <v>1</v>
      </c>
      <c r="H7" s="1">
        <f t="shared" si="1"/>
        <v>2</v>
      </c>
      <c r="I7" s="1">
        <f t="shared" si="1"/>
        <v>2</v>
      </c>
      <c r="K7" s="27">
        <f t="shared" ref="K7:K13" si="3">L7*$N$3</f>
        <v>1</v>
      </c>
      <c r="L7" s="13">
        <v>1</v>
      </c>
      <c r="M7" s="14">
        <v>1</v>
      </c>
      <c r="N7" s="12">
        <v>3</v>
      </c>
      <c r="O7" s="10">
        <v>4</v>
      </c>
      <c r="P7" s="10">
        <v>3</v>
      </c>
      <c r="Q7" s="10">
        <v>1</v>
      </c>
      <c r="R7" s="10">
        <v>2</v>
      </c>
      <c r="S7" s="10">
        <v>2</v>
      </c>
      <c r="T7" s="20">
        <f t="shared" ref="T7:T13" si="4">S7*$N$3</f>
        <v>2</v>
      </c>
      <c r="X7" s="59">
        <v>1</v>
      </c>
      <c r="Y7" s="60">
        <v>2</v>
      </c>
      <c r="Z7" s="60">
        <v>3</v>
      </c>
      <c r="AA7" s="61">
        <v>4</v>
      </c>
      <c r="AF7" s="62">
        <v>1</v>
      </c>
      <c r="AG7" s="63">
        <v>2</v>
      </c>
      <c r="AH7" s="63">
        <v>3</v>
      </c>
      <c r="AI7" s="64">
        <v>4</v>
      </c>
      <c r="AL7" s="74" t="s">
        <v>29</v>
      </c>
      <c r="AM7" s="219"/>
      <c r="AN7" s="219"/>
      <c r="AO7" s="121"/>
      <c r="AP7" s="221">
        <f>AE8*SUM(AF8:AI8)+AE9*SUM(AF9:AI9)+AE10*SUM(AF10:AI10)+AE11*SUM(AF11:AI11)</f>
        <v>1.953125</v>
      </c>
      <c r="AR7" s="58">
        <f t="shared" si="2"/>
        <v>-0.39248083752705537</v>
      </c>
      <c r="AS7" s="58">
        <f t="shared" si="2"/>
        <v>-0.42084404251239332</v>
      </c>
      <c r="AT7" s="58">
        <f t="shared" si="2"/>
        <v>-0.1889869807063399</v>
      </c>
      <c r="AU7" s="58">
        <f t="shared" si="2"/>
        <v>-0.18273718379346243</v>
      </c>
    </row>
    <row r="8" spans="1:47" ht="24" customHeight="1" x14ac:dyDescent="0.15">
      <c r="B8" s="1">
        <f t="shared" si="1"/>
        <v>2</v>
      </c>
      <c r="C8" s="1">
        <f t="shared" si="1"/>
        <v>2</v>
      </c>
      <c r="D8" s="1">
        <f t="shared" si="1"/>
        <v>4</v>
      </c>
      <c r="E8" s="1">
        <f t="shared" si="1"/>
        <v>2</v>
      </c>
      <c r="F8" s="1">
        <f t="shared" si="1"/>
        <v>2</v>
      </c>
      <c r="G8" s="1">
        <f t="shared" si="1"/>
        <v>4</v>
      </c>
      <c r="H8" s="1">
        <f t="shared" si="1"/>
        <v>1</v>
      </c>
      <c r="I8" s="1">
        <f t="shared" si="1"/>
        <v>1</v>
      </c>
      <c r="K8" s="20">
        <f t="shared" si="3"/>
        <v>2</v>
      </c>
      <c r="L8" s="15">
        <v>2</v>
      </c>
      <c r="M8" s="15">
        <v>2</v>
      </c>
      <c r="N8" s="10">
        <v>4</v>
      </c>
      <c r="O8" s="10">
        <v>2</v>
      </c>
      <c r="P8" s="10">
        <v>2</v>
      </c>
      <c r="Q8" s="10">
        <v>4</v>
      </c>
      <c r="R8" s="10">
        <v>1</v>
      </c>
      <c r="S8" s="10">
        <v>1</v>
      </c>
      <c r="T8" s="20">
        <f t="shared" si="4"/>
        <v>1</v>
      </c>
      <c r="V8" s="209" t="s">
        <v>30</v>
      </c>
      <c r="W8" s="65">
        <v>1</v>
      </c>
      <c r="X8" s="66">
        <f>SUM(B17:I24)</f>
        <v>87</v>
      </c>
      <c r="Y8" s="67">
        <f>SUM(K17:R24)</f>
        <v>70</v>
      </c>
      <c r="Z8" s="67">
        <f>SUM(T17:AA24)</f>
        <v>28</v>
      </c>
      <c r="AA8" s="65">
        <f>SUM(AC17:AJ24)</f>
        <v>15</v>
      </c>
      <c r="AD8" s="209" t="s">
        <v>30</v>
      </c>
      <c r="AE8" s="68">
        <v>1</v>
      </c>
      <c r="AF8" s="69">
        <f>X8/SUM($X$8:$AA$11)</f>
        <v>0.169921875</v>
      </c>
      <c r="AG8" s="70">
        <f t="shared" ref="AG8:AI8" si="5">Y8/SUM($X$8:$AA$11)</f>
        <v>0.13671875</v>
      </c>
      <c r="AH8" s="70">
        <f t="shared" si="5"/>
        <v>5.46875E-2</v>
      </c>
      <c r="AI8" s="71">
        <f t="shared" si="5"/>
        <v>2.9296875E-2</v>
      </c>
      <c r="AL8" s="74" t="s">
        <v>31</v>
      </c>
      <c r="AM8" s="219"/>
      <c r="AN8" s="219"/>
      <c r="AO8" s="121"/>
      <c r="AP8" s="221">
        <f>(AE8-AP7)^2*SUM(AF8:AI8)+(AE9-AP7)^2*SUM(AF9:AI9)+(AE10-AP7)^2*SUM(AF10:AI10)+(AE11-AP7)^2*SUM(AF11:AI11)</f>
        <v>0.950927734375</v>
      </c>
      <c r="AR8" s="58">
        <f t="shared" si="2"/>
        <v>-0.22928527769997481</v>
      </c>
      <c r="AS8" s="58">
        <f t="shared" si="2"/>
        <v>-0.1889869807063399</v>
      </c>
      <c r="AT8" s="58">
        <f t="shared" si="2"/>
        <v>-9.375E-2</v>
      </c>
      <c r="AU8" s="58">
        <f t="shared" si="2"/>
        <v>-8.4665069424993689E-2</v>
      </c>
    </row>
    <row r="9" spans="1:47" ht="24" customHeight="1" x14ac:dyDescent="0.15">
      <c r="B9" s="1">
        <f t="shared" si="1"/>
        <v>1</v>
      </c>
      <c r="C9" s="1">
        <f t="shared" si="1"/>
        <v>1</v>
      </c>
      <c r="D9" s="1">
        <f t="shared" si="1"/>
        <v>2</v>
      </c>
      <c r="E9" s="1">
        <f t="shared" si="1"/>
        <v>1</v>
      </c>
      <c r="F9" s="1">
        <f t="shared" si="1"/>
        <v>1</v>
      </c>
      <c r="G9" s="1">
        <f t="shared" si="1"/>
        <v>2</v>
      </c>
      <c r="H9" s="1">
        <f t="shared" si="1"/>
        <v>3</v>
      </c>
      <c r="I9" s="1">
        <f t="shared" si="1"/>
        <v>1</v>
      </c>
      <c r="K9" s="20">
        <f t="shared" si="3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3</v>
      </c>
      <c r="S9" s="10">
        <v>1</v>
      </c>
      <c r="T9" s="20">
        <f t="shared" si="4"/>
        <v>1</v>
      </c>
      <c r="V9" s="212"/>
      <c r="W9" s="72">
        <v>2</v>
      </c>
      <c r="X9" s="73">
        <f>SUM(B27:I34)</f>
        <v>70</v>
      </c>
      <c r="Y9" s="1">
        <f>SUM(K27:R34)</f>
        <v>81</v>
      </c>
      <c r="Z9" s="1">
        <f>SUM(T27:AA34)</f>
        <v>21</v>
      </c>
      <c r="AA9" s="72">
        <f>SUM(AC27:AJ34)</f>
        <v>20</v>
      </c>
      <c r="AD9" s="212"/>
      <c r="AE9" s="74">
        <v>2</v>
      </c>
      <c r="AF9" s="75">
        <f t="shared" ref="AF9:AF11" si="6">X9/SUM($X$8:$AA$11)</f>
        <v>0.13671875</v>
      </c>
      <c r="AG9" s="76">
        <f t="shared" ref="AG9:AG11" si="7">Y9/SUM($X$8:$AA$11)</f>
        <v>0.158203125</v>
      </c>
      <c r="AH9" s="76">
        <f t="shared" ref="AH9:AH11" si="8">Z9/SUM($X$8:$AA$11)</f>
        <v>4.1015625E-2</v>
      </c>
      <c r="AI9" s="77">
        <f t="shared" ref="AI9:AI11" si="9">AA9/SUM($X$8:$AA$11)</f>
        <v>3.90625E-2</v>
      </c>
      <c r="AL9" s="74" t="s">
        <v>32</v>
      </c>
      <c r="AM9" s="219"/>
      <c r="AN9" s="219"/>
      <c r="AO9" s="121"/>
      <c r="AP9" s="221">
        <f>-SUM(AR6:AU9)</f>
        <v>3.5458153444959266</v>
      </c>
      <c r="AR9" s="58">
        <f t="shared" si="2"/>
        <v>-0.14921218958178167</v>
      </c>
      <c r="AS9" s="58">
        <f t="shared" si="2"/>
        <v>-0.18273718379346243</v>
      </c>
      <c r="AT9" s="58">
        <f t="shared" si="2"/>
        <v>-8.4665069424993689E-2</v>
      </c>
      <c r="AU9" s="58">
        <f t="shared" si="2"/>
        <v>-0.1419863888499874</v>
      </c>
    </row>
    <row r="10" spans="1:47" ht="24" customHeight="1" x14ac:dyDescent="0.15">
      <c r="B10" s="1">
        <f t="shared" si="1"/>
        <v>1</v>
      </c>
      <c r="C10" s="1">
        <f t="shared" si="1"/>
        <v>3</v>
      </c>
      <c r="D10" s="1">
        <f t="shared" si="1"/>
        <v>2</v>
      </c>
      <c r="E10" s="1">
        <f t="shared" si="1"/>
        <v>2</v>
      </c>
      <c r="F10" s="1">
        <f t="shared" si="1"/>
        <v>1</v>
      </c>
      <c r="G10" s="1">
        <f t="shared" si="1"/>
        <v>2</v>
      </c>
      <c r="H10" s="1">
        <f t="shared" si="1"/>
        <v>2</v>
      </c>
      <c r="I10" s="1">
        <f t="shared" si="1"/>
        <v>1</v>
      </c>
      <c r="K10" s="20">
        <f t="shared" si="3"/>
        <v>1</v>
      </c>
      <c r="L10" s="10">
        <v>1</v>
      </c>
      <c r="M10" s="10">
        <v>3</v>
      </c>
      <c r="N10" s="10">
        <v>2</v>
      </c>
      <c r="O10" s="10">
        <v>2</v>
      </c>
      <c r="P10" s="10">
        <v>1</v>
      </c>
      <c r="Q10" s="10">
        <v>2</v>
      </c>
      <c r="R10" s="10">
        <v>2</v>
      </c>
      <c r="S10" s="10">
        <v>1</v>
      </c>
      <c r="T10" s="20">
        <f t="shared" si="4"/>
        <v>1</v>
      </c>
      <c r="V10" s="212"/>
      <c r="W10" s="72">
        <v>3</v>
      </c>
      <c r="X10" s="73">
        <f>SUM(B37:I44)</f>
        <v>28</v>
      </c>
      <c r="Y10" s="1">
        <f>SUM(K37:R44)</f>
        <v>21</v>
      </c>
      <c r="Z10" s="1">
        <f>SUM(T37:AA44)</f>
        <v>8</v>
      </c>
      <c r="AA10" s="72">
        <f>SUM(AC37:AJ44)</f>
        <v>7</v>
      </c>
      <c r="AD10" s="212"/>
      <c r="AE10" s="74">
        <v>3</v>
      </c>
      <c r="AF10" s="75">
        <f t="shared" si="6"/>
        <v>5.46875E-2</v>
      </c>
      <c r="AG10" s="76">
        <f t="shared" si="7"/>
        <v>4.1015625E-2</v>
      </c>
      <c r="AH10" s="76">
        <f t="shared" si="8"/>
        <v>1.5625E-2</v>
      </c>
      <c r="AI10" s="77">
        <f t="shared" si="9"/>
        <v>1.3671875E-2</v>
      </c>
    </row>
    <row r="11" spans="1:47" ht="24" customHeight="1" thickBot="1" x14ac:dyDescent="0.2">
      <c r="B11" s="1">
        <f t="shared" si="1"/>
        <v>1</v>
      </c>
      <c r="C11" s="1">
        <f t="shared" si="1"/>
        <v>2</v>
      </c>
      <c r="D11" s="1">
        <f t="shared" si="1"/>
        <v>4</v>
      </c>
      <c r="E11" s="1">
        <f t="shared" si="1"/>
        <v>2</v>
      </c>
      <c r="F11" s="1">
        <f t="shared" si="1"/>
        <v>2</v>
      </c>
      <c r="G11" s="1">
        <f t="shared" si="1"/>
        <v>1</v>
      </c>
      <c r="H11" s="1">
        <f t="shared" si="1"/>
        <v>1</v>
      </c>
      <c r="I11" s="1">
        <f t="shared" si="1"/>
        <v>1</v>
      </c>
      <c r="K11" s="20">
        <f t="shared" si="3"/>
        <v>1</v>
      </c>
      <c r="L11" s="10">
        <v>1</v>
      </c>
      <c r="M11" s="10">
        <v>2</v>
      </c>
      <c r="N11" s="10">
        <v>4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T11" s="20">
        <f t="shared" si="4"/>
        <v>1</v>
      </c>
      <c r="V11" s="213"/>
      <c r="W11" s="61">
        <v>4</v>
      </c>
      <c r="X11" s="59">
        <f>SUM(B47:I54)</f>
        <v>15</v>
      </c>
      <c r="Y11" s="60">
        <f>SUM(K47:R54)</f>
        <v>20</v>
      </c>
      <c r="Z11" s="60">
        <f>SUM(T47:AA54)</f>
        <v>7</v>
      </c>
      <c r="AA11" s="61">
        <f>SUM(AC47:AJ54)</f>
        <v>14</v>
      </c>
      <c r="AD11" s="213"/>
      <c r="AE11" s="78">
        <v>4</v>
      </c>
      <c r="AF11" s="79">
        <f t="shared" si="6"/>
        <v>2.9296875E-2</v>
      </c>
      <c r="AG11" s="80">
        <f t="shared" si="7"/>
        <v>3.90625E-2</v>
      </c>
      <c r="AH11" s="80">
        <f t="shared" si="8"/>
        <v>1.3671875E-2</v>
      </c>
      <c r="AI11" s="81">
        <f t="shared" si="9"/>
        <v>2.734375E-2</v>
      </c>
    </row>
    <row r="12" spans="1:47" ht="24" customHeight="1" x14ac:dyDescent="0.15">
      <c r="B12" s="1">
        <f t="shared" si="1"/>
        <v>2</v>
      </c>
      <c r="C12" s="1">
        <f t="shared" si="1"/>
        <v>2</v>
      </c>
      <c r="D12" s="1">
        <f t="shared" si="1"/>
        <v>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3</v>
      </c>
      <c r="I12" s="1">
        <f t="shared" si="1"/>
        <v>3</v>
      </c>
      <c r="K12" s="20">
        <f t="shared" si="3"/>
        <v>2</v>
      </c>
      <c r="L12" s="10">
        <v>2</v>
      </c>
      <c r="M12" s="10">
        <v>2</v>
      </c>
      <c r="N12" s="10">
        <v>2</v>
      </c>
      <c r="O12" s="10">
        <v>4</v>
      </c>
      <c r="P12" s="10">
        <v>1</v>
      </c>
      <c r="Q12" s="10">
        <v>3</v>
      </c>
      <c r="R12" s="10">
        <v>3</v>
      </c>
      <c r="S12" s="10">
        <v>3</v>
      </c>
      <c r="T12" s="20">
        <f t="shared" si="4"/>
        <v>3</v>
      </c>
    </row>
    <row r="13" spans="1:47" ht="24" customHeight="1" x14ac:dyDescent="0.15">
      <c r="B13" s="1">
        <f t="shared" si="1"/>
        <v>3</v>
      </c>
      <c r="C13" s="1">
        <f t="shared" si="1"/>
        <v>2</v>
      </c>
      <c r="D13" s="1">
        <f t="shared" si="1"/>
        <v>1</v>
      </c>
      <c r="E13" s="1">
        <f t="shared" si="1"/>
        <v>4</v>
      </c>
      <c r="F13" s="1">
        <f t="shared" si="1"/>
        <v>4</v>
      </c>
      <c r="G13" s="1">
        <f t="shared" si="1"/>
        <v>1</v>
      </c>
      <c r="H13" s="1">
        <f t="shared" si="1"/>
        <v>1</v>
      </c>
      <c r="I13" s="1">
        <f t="shared" si="1"/>
        <v>1</v>
      </c>
      <c r="K13" s="20">
        <f t="shared" si="3"/>
        <v>3</v>
      </c>
      <c r="L13" s="10">
        <v>3</v>
      </c>
      <c r="M13" s="10">
        <v>2</v>
      </c>
      <c r="N13" s="10">
        <v>1</v>
      </c>
      <c r="O13" s="10">
        <v>4</v>
      </c>
      <c r="P13" s="10">
        <v>4</v>
      </c>
      <c r="Q13" s="10">
        <v>1</v>
      </c>
      <c r="R13" s="10">
        <v>1</v>
      </c>
      <c r="S13" s="10">
        <v>1</v>
      </c>
      <c r="T13" s="20">
        <f t="shared" si="4"/>
        <v>1</v>
      </c>
    </row>
    <row r="14" spans="1:47" ht="24" customHeight="1" x14ac:dyDescent="0.15">
      <c r="K14" s="20">
        <f>(K13+L14)/2</f>
        <v>3</v>
      </c>
      <c r="L14" s="20">
        <f>L13*$N$3</f>
        <v>3</v>
      </c>
      <c r="M14" s="20">
        <f t="shared" ref="M14:S14" si="10">M13*$N$3</f>
        <v>2</v>
      </c>
      <c r="N14" s="20">
        <f t="shared" si="10"/>
        <v>1</v>
      </c>
      <c r="O14" s="20">
        <f t="shared" si="10"/>
        <v>4</v>
      </c>
      <c r="P14" s="20">
        <f t="shared" si="10"/>
        <v>4</v>
      </c>
      <c r="Q14" s="20">
        <f t="shared" si="10"/>
        <v>1</v>
      </c>
      <c r="R14" s="20">
        <f t="shared" si="10"/>
        <v>1</v>
      </c>
      <c r="S14" s="20">
        <f t="shared" si="10"/>
        <v>1</v>
      </c>
      <c r="T14" s="20">
        <f>(S14+T13)/2</f>
        <v>1</v>
      </c>
    </row>
    <row r="15" spans="1:47" ht="24" customHeight="1" x14ac:dyDescent="0.15">
      <c r="A15" s="82" t="s">
        <v>52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</row>
    <row r="16" spans="1:47" ht="24" customHeight="1" thickBot="1" x14ac:dyDescent="0.2">
      <c r="A16" s="82">
        <v>1</v>
      </c>
      <c r="B16" s="83" t="s">
        <v>33</v>
      </c>
      <c r="C16" s="82">
        <v>1</v>
      </c>
      <c r="D16" s="82"/>
      <c r="E16" s="82" t="str">
        <f>"sum="&amp;SUM(B17:I24)</f>
        <v>sum=87</v>
      </c>
      <c r="F16" s="82"/>
      <c r="G16" s="82"/>
      <c r="H16" s="82"/>
      <c r="I16" s="82"/>
      <c r="J16" s="82">
        <v>1</v>
      </c>
      <c r="K16" s="83" t="s">
        <v>33</v>
      </c>
      <c r="L16" s="82">
        <v>2</v>
      </c>
      <c r="M16" s="82"/>
      <c r="N16" s="82" t="str">
        <f>"sum="&amp;SUM(K17:R24)</f>
        <v>sum=70</v>
      </c>
      <c r="O16" s="82"/>
      <c r="P16" s="82"/>
      <c r="Q16" s="82"/>
      <c r="R16" s="82"/>
      <c r="S16" s="82">
        <v>1</v>
      </c>
      <c r="T16" s="83" t="s">
        <v>33</v>
      </c>
      <c r="U16" s="82">
        <v>3</v>
      </c>
      <c r="V16" s="82"/>
      <c r="W16" s="82" t="str">
        <f>"sum="&amp;SUM(T17:AA24)</f>
        <v>sum=28</v>
      </c>
      <c r="X16" s="82"/>
      <c r="Y16" s="82"/>
      <c r="Z16" s="82"/>
      <c r="AA16" s="82"/>
      <c r="AB16" s="82">
        <v>1</v>
      </c>
      <c r="AC16" s="83" t="s">
        <v>33</v>
      </c>
      <c r="AD16" s="82">
        <v>4</v>
      </c>
      <c r="AE16" s="82"/>
      <c r="AF16" s="82" t="str">
        <f>"sum="&amp;SUM(AC17:AJ24)</f>
        <v>sum=15</v>
      </c>
      <c r="AG16" s="82"/>
      <c r="AH16" s="82"/>
      <c r="AI16" s="82"/>
      <c r="AJ16" s="82"/>
      <c r="AK16" s="82"/>
    </row>
    <row r="17" spans="1:37" ht="24" customHeight="1" thickBot="1" x14ac:dyDescent="0.2">
      <c r="A17" s="82"/>
      <c r="B17" s="84">
        <f>IF(L6=$A$16,COUNTIF(K5:M7,$C$16)-IF(L6=$C$16,1,0),0)</f>
        <v>6</v>
      </c>
      <c r="C17" s="85">
        <f t="shared" ref="C17:I24" si="11">IF(M6=$A$16,COUNTIF(L5:N7,$C$16)-IF(M6=$C$16,1,0),0)</f>
        <v>0</v>
      </c>
      <c r="D17" s="86">
        <f t="shared" si="11"/>
        <v>0</v>
      </c>
      <c r="E17" s="86">
        <f t="shared" si="11"/>
        <v>0</v>
      </c>
      <c r="F17" s="86">
        <f t="shared" si="11"/>
        <v>2</v>
      </c>
      <c r="G17" s="86">
        <f t="shared" si="11"/>
        <v>0</v>
      </c>
      <c r="H17" s="86">
        <f t="shared" si="11"/>
        <v>0</v>
      </c>
      <c r="I17" s="86">
        <f t="shared" si="11"/>
        <v>3</v>
      </c>
      <c r="J17" s="82"/>
      <c r="K17" s="84">
        <f t="shared" ref="K17:Q17" si="12">IF(L6=$J$16,COUNTIF(K5:M7,$L$16)-IF(L6=$L$16,1,0),0)</f>
        <v>2</v>
      </c>
      <c r="L17" s="85">
        <f t="shared" si="12"/>
        <v>0</v>
      </c>
      <c r="M17" s="86">
        <f t="shared" si="12"/>
        <v>0</v>
      </c>
      <c r="N17" s="86">
        <f t="shared" si="12"/>
        <v>0</v>
      </c>
      <c r="O17" s="86">
        <f t="shared" si="12"/>
        <v>4</v>
      </c>
      <c r="P17" s="86">
        <f t="shared" si="12"/>
        <v>0</v>
      </c>
      <c r="Q17" s="86">
        <f t="shared" si="12"/>
        <v>0</v>
      </c>
      <c r="R17" s="86">
        <f>IF(S6=$J$16,COUNTIF(R5:T7,$L$16)-IF(S6=$L$16,1,0),0)</f>
        <v>5</v>
      </c>
      <c r="S17" s="82"/>
      <c r="T17" s="84">
        <f>IF(L6=$S$16,COUNTIF(K5:M7,$U$16)-IF(L6=$U$16,1,0),0)</f>
        <v>0</v>
      </c>
      <c r="U17" s="85">
        <f t="shared" ref="U17:AA17" si="13">IF(M6=$S$16,COUNTIF(L5:N7,$U$16)-IF(M6=$U$16,1,0),0)</f>
        <v>0</v>
      </c>
      <c r="V17" s="86">
        <f t="shared" si="13"/>
        <v>0</v>
      </c>
      <c r="W17" s="86">
        <f t="shared" si="13"/>
        <v>0</v>
      </c>
      <c r="X17" s="86">
        <f t="shared" si="13"/>
        <v>1</v>
      </c>
      <c r="Y17" s="86">
        <f t="shared" si="13"/>
        <v>0</v>
      </c>
      <c r="Z17" s="86">
        <f t="shared" si="13"/>
        <v>0</v>
      </c>
      <c r="AA17" s="86">
        <f t="shared" si="13"/>
        <v>0</v>
      </c>
      <c r="AB17" s="82"/>
      <c r="AC17" s="84">
        <f>IF(L6=$AB$16,COUNTIF(K5:M7,$AD$16)-IF(L6=$AD$16,1,0),0)</f>
        <v>0</v>
      </c>
      <c r="AD17" s="85">
        <f t="shared" ref="AD17:AJ17" si="14">IF(M6=$AB$16,COUNTIF(L5:N7,$AD$16)-IF(M6=$AD$16,1,0),0)</f>
        <v>0</v>
      </c>
      <c r="AE17" s="86">
        <f t="shared" si="14"/>
        <v>0</v>
      </c>
      <c r="AF17" s="86">
        <f t="shared" si="14"/>
        <v>0</v>
      </c>
      <c r="AG17" s="86">
        <f t="shared" si="14"/>
        <v>1</v>
      </c>
      <c r="AH17" s="86">
        <f t="shared" si="14"/>
        <v>0</v>
      </c>
      <c r="AI17" s="86">
        <f t="shared" si="14"/>
        <v>0</v>
      </c>
      <c r="AJ17" s="86">
        <f t="shared" si="14"/>
        <v>0</v>
      </c>
      <c r="AK17" s="82"/>
    </row>
    <row r="18" spans="1:37" ht="24" customHeight="1" x14ac:dyDescent="0.15">
      <c r="A18" s="82"/>
      <c r="B18" s="86">
        <f t="shared" ref="B18:B24" si="15">IF(L7=$A$16,COUNTIF(K6:M8,$C$16)-IF(L7=$C$16,1,0),0)</f>
        <v>4</v>
      </c>
      <c r="C18" s="86">
        <f t="shared" si="11"/>
        <v>2</v>
      </c>
      <c r="D18" s="86">
        <f t="shared" si="11"/>
        <v>0</v>
      </c>
      <c r="E18" s="86">
        <f t="shared" si="11"/>
        <v>0</v>
      </c>
      <c r="F18" s="86">
        <f t="shared" si="11"/>
        <v>0</v>
      </c>
      <c r="G18" s="86">
        <f t="shared" si="11"/>
        <v>2</v>
      </c>
      <c r="H18" s="86">
        <f t="shared" si="11"/>
        <v>0</v>
      </c>
      <c r="I18" s="86">
        <f t="shared" ref="I18:I24" si="16">IF(S7=$A$16,COUNTIF(R6:T8,$C$16)-IF(S7=$C$16,1,0),0)</f>
        <v>0</v>
      </c>
      <c r="J18" s="82"/>
      <c r="K18" s="87">
        <f t="shared" ref="K18:K24" si="17">IF(L7=$J$16,COUNTIF(K6:M8,$L$16)-IF(L7=$L$16,1,0),0)</f>
        <v>4</v>
      </c>
      <c r="L18" s="86">
        <f t="shared" ref="L18:L24" si="18">IF(M7=$J$16,COUNTIF(L6:N8,$L$16)-IF(M7=$L$16,1,0),0)</f>
        <v>4</v>
      </c>
      <c r="M18" s="86">
        <f t="shared" ref="M18:M24" si="19">IF(N7=$J$16,COUNTIF(M6:O8,$L$16)-IF(N7=$L$16,1,0),0)</f>
        <v>0</v>
      </c>
      <c r="N18" s="86">
        <f t="shared" ref="N18:N24" si="20">IF(O7=$J$16,COUNTIF(N6:P8,$L$16)-IF(O7=$L$16,1,0),0)</f>
        <v>0</v>
      </c>
      <c r="O18" s="86">
        <f t="shared" ref="O18:O24" si="21">IF(P7=$J$16,COUNTIF(O6:Q8,$L$16)-IF(P7=$L$16,1,0),0)</f>
        <v>0</v>
      </c>
      <c r="P18" s="86">
        <f t="shared" ref="P18:P24" si="22">IF(Q7=$J$16,COUNTIF(P6:R8,$L$16)-IF(Q7=$L$16,1,0),0)</f>
        <v>4</v>
      </c>
      <c r="Q18" s="86">
        <f t="shared" ref="Q18:R24" si="23">IF(R7=$J$16,COUNTIF(Q6:S8,$L$16)-IF(R7=$L$16,1,0),0)</f>
        <v>0</v>
      </c>
      <c r="R18" s="86">
        <f t="shared" si="23"/>
        <v>0</v>
      </c>
      <c r="S18" s="82"/>
      <c r="T18" s="87">
        <f t="shared" ref="T18:T24" si="24">IF(L7=$S$16,COUNTIF(K6:M8,$U$16)-IF(L7=$U$16,1,0),0)</f>
        <v>0</v>
      </c>
      <c r="U18" s="86">
        <f t="shared" ref="U18:U24" si="25">IF(M7=$S$16,COUNTIF(L6:N8,$U$16)-IF(M7=$U$16,1,0),0)</f>
        <v>1</v>
      </c>
      <c r="V18" s="86">
        <f t="shared" ref="V18:V24" si="26">IF(N7=$S$16,COUNTIF(M6:O8,$U$16)-IF(N7=$U$16,1,0),0)</f>
        <v>0</v>
      </c>
      <c r="W18" s="86">
        <f t="shared" ref="W18:W24" si="27">IF(O7=$S$16,COUNTIF(N6:P8,$U$16)-IF(O7=$U$16,1,0),0)</f>
        <v>0</v>
      </c>
      <c r="X18" s="86">
        <f t="shared" ref="X18:X24" si="28">IF(P7=$S$16,COUNTIF(O6:Q8,$U$16)-IF(P7=$U$16,1,0),0)</f>
        <v>0</v>
      </c>
      <c r="Y18" s="86">
        <f t="shared" ref="Y18:Y24" si="29">IF(Q7=$S$16,COUNTIF(P6:R8,$U$16)-IF(Q7=$U$16,1,0),0)</f>
        <v>1</v>
      </c>
      <c r="Z18" s="86">
        <f t="shared" ref="Z18:Z24" si="30">IF(R7=$S$16,COUNTIF(Q6:S8,$U$16)-IF(R7=$U$16,1,0),0)</f>
        <v>0</v>
      </c>
      <c r="AA18" s="86">
        <f t="shared" ref="AA18:AA24" si="31">IF(S7=$S$16,COUNTIF(R6:T8,$U$16)-IF(S7=$U$16,1,0),0)</f>
        <v>0</v>
      </c>
      <c r="AB18" s="82"/>
      <c r="AC18" s="87">
        <f t="shared" ref="AC18:AC24" si="32">IF(L7=$AB$16,COUNTIF(K6:M8,$AD$16)-IF(L7=$AD$16,1,0),0)</f>
        <v>0</v>
      </c>
      <c r="AD18" s="86">
        <f t="shared" ref="AD18:AD24" si="33">IF(M7=$AB$16,COUNTIF(L6:N8,$AD$16)-IF(M7=$AD$16,1,0),0)</f>
        <v>1</v>
      </c>
      <c r="AE18" s="86">
        <f t="shared" ref="AE18:AE24" si="34">IF(N7=$AB$16,COUNTIF(M6:O8,$AD$16)-IF(N7=$AD$16,1,0),0)</f>
        <v>0</v>
      </c>
      <c r="AF18" s="86">
        <f t="shared" ref="AF18:AF24" si="35">IF(O7=$AB$16,COUNTIF(N6:P8,$AD$16)-IF(O7=$AD$16,1,0),0)</f>
        <v>0</v>
      </c>
      <c r="AG18" s="86">
        <f t="shared" ref="AG18:AG24" si="36">IF(P7=$AB$16,COUNTIF(O6:Q8,$AD$16)-IF(P7=$AD$16,1,0),0)</f>
        <v>0</v>
      </c>
      <c r="AH18" s="86">
        <f t="shared" ref="AH18:AH24" si="37">IF(Q7=$AB$16,COUNTIF(P6:R8,$AD$16)-IF(Q7=$AD$16,1,0),0)</f>
        <v>1</v>
      </c>
      <c r="AI18" s="86">
        <f t="shared" ref="AI18:AI24" si="38">IF(R7=$AB$16,COUNTIF(Q6:S8,$AD$16)-IF(R7=$AD$16,1,0),0)</f>
        <v>0</v>
      </c>
      <c r="AJ18" s="86">
        <f t="shared" ref="AJ18:AJ24" si="39">IF(S7=$AB$16,COUNTIF(R6:T8,$AD$16)-IF(S7=$AD$16,1,0),0)</f>
        <v>0</v>
      </c>
      <c r="AK18" s="82"/>
    </row>
    <row r="19" spans="1:37" ht="24" customHeight="1" x14ac:dyDescent="0.15">
      <c r="A19" s="82"/>
      <c r="B19" s="86">
        <f t="shared" si="15"/>
        <v>0</v>
      </c>
      <c r="C19" s="86">
        <f t="shared" si="11"/>
        <v>0</v>
      </c>
      <c r="D19" s="86">
        <f t="shared" si="11"/>
        <v>0</v>
      </c>
      <c r="E19" s="86">
        <f t="shared" si="11"/>
        <v>0</v>
      </c>
      <c r="F19" s="86">
        <f t="shared" si="11"/>
        <v>0</v>
      </c>
      <c r="G19" s="86">
        <f t="shared" si="11"/>
        <v>0</v>
      </c>
      <c r="H19" s="86">
        <f t="shared" si="11"/>
        <v>3</v>
      </c>
      <c r="I19" s="86">
        <f t="shared" si="16"/>
        <v>4</v>
      </c>
      <c r="J19" s="82"/>
      <c r="K19" s="86">
        <f t="shared" si="17"/>
        <v>0</v>
      </c>
      <c r="L19" s="86">
        <f t="shared" si="18"/>
        <v>0</v>
      </c>
      <c r="M19" s="86">
        <f t="shared" si="19"/>
        <v>0</v>
      </c>
      <c r="N19" s="86">
        <f t="shared" si="20"/>
        <v>0</v>
      </c>
      <c r="O19" s="86">
        <f t="shared" si="21"/>
        <v>0</v>
      </c>
      <c r="P19" s="86">
        <f t="shared" si="22"/>
        <v>0</v>
      </c>
      <c r="Q19" s="86">
        <f t="shared" si="23"/>
        <v>3</v>
      </c>
      <c r="R19" s="86">
        <f t="shared" ref="R19:R24" si="40">IF(S8=$J$16,COUNTIF(R7:T9,$L$16)-IF(S8=$L$16,1,0),0)</f>
        <v>3</v>
      </c>
      <c r="S19" s="82"/>
      <c r="T19" s="86">
        <f t="shared" si="24"/>
        <v>0</v>
      </c>
      <c r="U19" s="86">
        <f t="shared" si="25"/>
        <v>0</v>
      </c>
      <c r="V19" s="86">
        <f t="shared" si="26"/>
        <v>0</v>
      </c>
      <c r="W19" s="86">
        <f t="shared" si="27"/>
        <v>0</v>
      </c>
      <c r="X19" s="86">
        <f t="shared" si="28"/>
        <v>0</v>
      </c>
      <c r="Y19" s="86">
        <f t="shared" si="29"/>
        <v>0</v>
      </c>
      <c r="Z19" s="86">
        <f t="shared" si="30"/>
        <v>1</v>
      </c>
      <c r="AA19" s="86">
        <f t="shared" si="31"/>
        <v>1</v>
      </c>
      <c r="AB19" s="82"/>
      <c r="AC19" s="86">
        <f t="shared" si="32"/>
        <v>0</v>
      </c>
      <c r="AD19" s="86">
        <f t="shared" si="33"/>
        <v>0</v>
      </c>
      <c r="AE19" s="86">
        <f t="shared" si="34"/>
        <v>0</v>
      </c>
      <c r="AF19" s="86">
        <f t="shared" si="35"/>
        <v>0</v>
      </c>
      <c r="AG19" s="86">
        <f t="shared" si="36"/>
        <v>0</v>
      </c>
      <c r="AH19" s="86">
        <f t="shared" si="37"/>
        <v>0</v>
      </c>
      <c r="AI19" s="86">
        <f t="shared" si="38"/>
        <v>1</v>
      </c>
      <c r="AJ19" s="86">
        <f t="shared" si="39"/>
        <v>0</v>
      </c>
      <c r="AK19" s="82"/>
    </row>
    <row r="20" spans="1:37" ht="24" customHeight="1" x14ac:dyDescent="0.15">
      <c r="A20" s="82"/>
      <c r="B20" s="86">
        <f t="shared" si="15"/>
        <v>4</v>
      </c>
      <c r="C20" s="86">
        <f t="shared" si="11"/>
        <v>2</v>
      </c>
      <c r="D20" s="86">
        <f t="shared" si="11"/>
        <v>0</v>
      </c>
      <c r="E20" s="86">
        <f t="shared" si="11"/>
        <v>2</v>
      </c>
      <c r="F20" s="86">
        <f t="shared" si="11"/>
        <v>2</v>
      </c>
      <c r="G20" s="86">
        <f t="shared" si="11"/>
        <v>0</v>
      </c>
      <c r="H20" s="86">
        <f t="shared" si="11"/>
        <v>0</v>
      </c>
      <c r="I20" s="86">
        <f t="shared" si="16"/>
        <v>6</v>
      </c>
      <c r="J20" s="82"/>
      <c r="K20" s="86">
        <f t="shared" si="17"/>
        <v>3</v>
      </c>
      <c r="L20" s="86">
        <f t="shared" si="18"/>
        <v>4</v>
      </c>
      <c r="M20" s="86">
        <f t="shared" si="19"/>
        <v>0</v>
      </c>
      <c r="N20" s="86">
        <f t="shared" si="20"/>
        <v>5</v>
      </c>
      <c r="O20" s="86">
        <f t="shared" si="21"/>
        <v>5</v>
      </c>
      <c r="P20" s="86">
        <f t="shared" si="22"/>
        <v>0</v>
      </c>
      <c r="Q20" s="86">
        <f t="shared" si="23"/>
        <v>0</v>
      </c>
      <c r="R20" s="86">
        <f t="shared" si="40"/>
        <v>1</v>
      </c>
      <c r="S20" s="82"/>
      <c r="T20" s="86">
        <f t="shared" si="24"/>
        <v>1</v>
      </c>
      <c r="U20" s="86">
        <f t="shared" si="25"/>
        <v>1</v>
      </c>
      <c r="V20" s="86">
        <f t="shared" si="26"/>
        <v>0</v>
      </c>
      <c r="W20" s="86">
        <f t="shared" si="27"/>
        <v>0</v>
      </c>
      <c r="X20" s="86">
        <f t="shared" si="28"/>
        <v>0</v>
      </c>
      <c r="Y20" s="86">
        <f t="shared" si="29"/>
        <v>0</v>
      </c>
      <c r="Z20" s="86">
        <f t="shared" si="30"/>
        <v>0</v>
      </c>
      <c r="AA20" s="86">
        <f t="shared" si="31"/>
        <v>1</v>
      </c>
      <c r="AB20" s="82"/>
      <c r="AC20" s="86">
        <f t="shared" si="32"/>
        <v>0</v>
      </c>
      <c r="AD20" s="86">
        <f t="shared" si="33"/>
        <v>1</v>
      </c>
      <c r="AE20" s="86">
        <f t="shared" si="34"/>
        <v>0</v>
      </c>
      <c r="AF20" s="86">
        <f t="shared" si="35"/>
        <v>1</v>
      </c>
      <c r="AG20" s="86">
        <f t="shared" si="36"/>
        <v>1</v>
      </c>
      <c r="AH20" s="86">
        <f t="shared" si="37"/>
        <v>0</v>
      </c>
      <c r="AI20" s="86">
        <f t="shared" si="38"/>
        <v>0</v>
      </c>
      <c r="AJ20" s="86">
        <f t="shared" si="39"/>
        <v>0</v>
      </c>
      <c r="AK20" s="82"/>
    </row>
    <row r="21" spans="1:37" ht="24" customHeight="1" x14ac:dyDescent="0.15">
      <c r="A21" s="82"/>
      <c r="B21" s="86">
        <f t="shared" si="15"/>
        <v>6</v>
      </c>
      <c r="C21" s="86">
        <f t="shared" si="11"/>
        <v>0</v>
      </c>
      <c r="D21" s="86">
        <f t="shared" si="11"/>
        <v>0</v>
      </c>
      <c r="E21" s="86">
        <f t="shared" si="11"/>
        <v>0</v>
      </c>
      <c r="F21" s="86">
        <f t="shared" si="11"/>
        <v>3</v>
      </c>
      <c r="G21" s="86">
        <f t="shared" si="11"/>
        <v>0</v>
      </c>
      <c r="H21" s="86">
        <f t="shared" si="11"/>
        <v>0</v>
      </c>
      <c r="I21" s="86">
        <f t="shared" si="16"/>
        <v>6</v>
      </c>
      <c r="J21" s="82"/>
      <c r="K21" s="86">
        <f t="shared" si="17"/>
        <v>1</v>
      </c>
      <c r="L21" s="86">
        <f t="shared" si="18"/>
        <v>0</v>
      </c>
      <c r="M21" s="86">
        <f t="shared" si="19"/>
        <v>0</v>
      </c>
      <c r="N21" s="86">
        <f t="shared" si="20"/>
        <v>0</v>
      </c>
      <c r="O21" s="86">
        <f t="shared" si="21"/>
        <v>5</v>
      </c>
      <c r="P21" s="86">
        <f t="shared" si="22"/>
        <v>0</v>
      </c>
      <c r="Q21" s="86">
        <f t="shared" si="23"/>
        <v>0</v>
      </c>
      <c r="R21" s="86">
        <f t="shared" si="40"/>
        <v>1</v>
      </c>
      <c r="S21" s="82"/>
      <c r="T21" s="86">
        <f t="shared" si="24"/>
        <v>1</v>
      </c>
      <c r="U21" s="86">
        <f t="shared" si="25"/>
        <v>0</v>
      </c>
      <c r="V21" s="86">
        <f t="shared" si="26"/>
        <v>0</v>
      </c>
      <c r="W21" s="86">
        <f t="shared" si="27"/>
        <v>0</v>
      </c>
      <c r="X21" s="86">
        <f t="shared" si="28"/>
        <v>0</v>
      </c>
      <c r="Y21" s="86">
        <f t="shared" si="29"/>
        <v>0</v>
      </c>
      <c r="Z21" s="86">
        <f t="shared" si="30"/>
        <v>0</v>
      </c>
      <c r="AA21" s="86">
        <f t="shared" si="31"/>
        <v>1</v>
      </c>
      <c r="AB21" s="82"/>
      <c r="AC21" s="86">
        <f t="shared" si="32"/>
        <v>0</v>
      </c>
      <c r="AD21" s="86">
        <f t="shared" si="33"/>
        <v>0</v>
      </c>
      <c r="AE21" s="86">
        <f t="shared" si="34"/>
        <v>0</v>
      </c>
      <c r="AF21" s="86">
        <f t="shared" si="35"/>
        <v>0</v>
      </c>
      <c r="AG21" s="86">
        <f t="shared" si="36"/>
        <v>0</v>
      </c>
      <c r="AH21" s="86">
        <f t="shared" si="37"/>
        <v>0</v>
      </c>
      <c r="AI21" s="86">
        <f t="shared" si="38"/>
        <v>0</v>
      </c>
      <c r="AJ21" s="86">
        <f t="shared" si="39"/>
        <v>0</v>
      </c>
      <c r="AK21" s="82"/>
    </row>
    <row r="22" spans="1:37" ht="24" customHeight="1" x14ac:dyDescent="0.15">
      <c r="A22" s="82"/>
      <c r="B22" s="86">
        <f t="shared" si="15"/>
        <v>3</v>
      </c>
      <c r="C22" s="86">
        <f t="shared" si="11"/>
        <v>0</v>
      </c>
      <c r="D22" s="86">
        <f t="shared" si="11"/>
        <v>0</v>
      </c>
      <c r="E22" s="86">
        <f t="shared" si="11"/>
        <v>0</v>
      </c>
      <c r="F22" s="86">
        <f t="shared" si="11"/>
        <v>0</v>
      </c>
      <c r="G22" s="86">
        <f t="shared" si="11"/>
        <v>3</v>
      </c>
      <c r="H22" s="86">
        <f t="shared" si="11"/>
        <v>3</v>
      </c>
      <c r="I22" s="86">
        <f t="shared" si="16"/>
        <v>4</v>
      </c>
      <c r="J22" s="82"/>
      <c r="K22" s="86">
        <f t="shared" si="17"/>
        <v>4</v>
      </c>
      <c r="L22" s="86">
        <f t="shared" si="18"/>
        <v>0</v>
      </c>
      <c r="M22" s="86">
        <f t="shared" si="19"/>
        <v>0</v>
      </c>
      <c r="N22" s="86">
        <f t="shared" si="20"/>
        <v>0</v>
      </c>
      <c r="O22" s="86">
        <f t="shared" si="21"/>
        <v>0</v>
      </c>
      <c r="P22" s="86">
        <f t="shared" si="22"/>
        <v>3</v>
      </c>
      <c r="Q22" s="86">
        <f t="shared" si="23"/>
        <v>2</v>
      </c>
      <c r="R22" s="86">
        <f t="shared" si="40"/>
        <v>1</v>
      </c>
      <c r="S22" s="82"/>
      <c r="T22" s="86">
        <f t="shared" si="24"/>
        <v>1</v>
      </c>
      <c r="U22" s="86">
        <f t="shared" si="25"/>
        <v>0</v>
      </c>
      <c r="V22" s="86">
        <f t="shared" si="26"/>
        <v>0</v>
      </c>
      <c r="W22" s="86">
        <f t="shared" si="27"/>
        <v>0</v>
      </c>
      <c r="X22" s="86">
        <f t="shared" si="28"/>
        <v>0</v>
      </c>
      <c r="Y22" s="86">
        <f t="shared" si="29"/>
        <v>2</v>
      </c>
      <c r="Z22" s="86">
        <f t="shared" si="30"/>
        <v>3</v>
      </c>
      <c r="AA22" s="86">
        <f t="shared" si="31"/>
        <v>3</v>
      </c>
      <c r="AB22" s="82"/>
      <c r="AC22" s="86">
        <f t="shared" si="32"/>
        <v>0</v>
      </c>
      <c r="AD22" s="86">
        <f t="shared" si="33"/>
        <v>0</v>
      </c>
      <c r="AE22" s="86">
        <f t="shared" si="34"/>
        <v>0</v>
      </c>
      <c r="AF22" s="86">
        <f t="shared" si="35"/>
        <v>0</v>
      </c>
      <c r="AG22" s="86">
        <f t="shared" si="36"/>
        <v>0</v>
      </c>
      <c r="AH22" s="86">
        <f t="shared" si="37"/>
        <v>0</v>
      </c>
      <c r="AI22" s="86">
        <f t="shared" si="38"/>
        <v>0</v>
      </c>
      <c r="AJ22" s="86">
        <f t="shared" si="39"/>
        <v>0</v>
      </c>
      <c r="AK22" s="82"/>
    </row>
    <row r="23" spans="1:37" ht="24" customHeight="1" x14ac:dyDescent="0.15">
      <c r="A23" s="82"/>
      <c r="B23" s="86">
        <f t="shared" si="15"/>
        <v>0</v>
      </c>
      <c r="C23" s="86">
        <f t="shared" si="11"/>
        <v>0</v>
      </c>
      <c r="D23" s="86">
        <f t="shared" si="11"/>
        <v>0</v>
      </c>
      <c r="E23" s="86">
        <f t="shared" si="11"/>
        <v>0</v>
      </c>
      <c r="F23" s="86">
        <f t="shared" si="11"/>
        <v>2</v>
      </c>
      <c r="G23" s="86">
        <f t="shared" si="11"/>
        <v>0</v>
      </c>
      <c r="H23" s="86">
        <f t="shared" si="11"/>
        <v>0</v>
      </c>
      <c r="I23" s="86">
        <f t="shared" si="16"/>
        <v>0</v>
      </c>
      <c r="J23" s="82"/>
      <c r="K23" s="86">
        <f t="shared" si="17"/>
        <v>0</v>
      </c>
      <c r="L23" s="86">
        <f t="shared" si="18"/>
        <v>0</v>
      </c>
      <c r="M23" s="86">
        <f t="shared" si="19"/>
        <v>0</v>
      </c>
      <c r="N23" s="86">
        <f t="shared" si="20"/>
        <v>0</v>
      </c>
      <c r="O23" s="86">
        <f t="shared" si="21"/>
        <v>2</v>
      </c>
      <c r="P23" s="86">
        <f t="shared" si="22"/>
        <v>0</v>
      </c>
      <c r="Q23" s="86">
        <f t="shared" si="23"/>
        <v>0</v>
      </c>
      <c r="R23" s="86">
        <f t="shared" si="40"/>
        <v>0</v>
      </c>
      <c r="S23" s="82"/>
      <c r="T23" s="86">
        <f t="shared" si="24"/>
        <v>0</v>
      </c>
      <c r="U23" s="86">
        <f t="shared" si="25"/>
        <v>0</v>
      </c>
      <c r="V23" s="86">
        <f t="shared" si="26"/>
        <v>0</v>
      </c>
      <c r="W23" s="86">
        <f t="shared" si="27"/>
        <v>0</v>
      </c>
      <c r="X23" s="86">
        <f t="shared" si="28"/>
        <v>1</v>
      </c>
      <c r="Y23" s="86">
        <f t="shared" si="29"/>
        <v>0</v>
      </c>
      <c r="Z23" s="86">
        <f t="shared" si="30"/>
        <v>0</v>
      </c>
      <c r="AA23" s="86">
        <f t="shared" si="31"/>
        <v>0</v>
      </c>
      <c r="AB23" s="82"/>
      <c r="AC23" s="86">
        <f t="shared" si="32"/>
        <v>0</v>
      </c>
      <c r="AD23" s="86">
        <f t="shared" si="33"/>
        <v>0</v>
      </c>
      <c r="AE23" s="86">
        <f t="shared" si="34"/>
        <v>0</v>
      </c>
      <c r="AF23" s="86">
        <f t="shared" si="35"/>
        <v>0</v>
      </c>
      <c r="AG23" s="86">
        <f t="shared" si="36"/>
        <v>3</v>
      </c>
      <c r="AH23" s="86">
        <f t="shared" si="37"/>
        <v>0</v>
      </c>
      <c r="AI23" s="86">
        <f t="shared" si="38"/>
        <v>0</v>
      </c>
      <c r="AJ23" s="86">
        <f t="shared" si="39"/>
        <v>0</v>
      </c>
      <c r="AK23" s="82"/>
    </row>
    <row r="24" spans="1:37" ht="24" customHeight="1" x14ac:dyDescent="0.15">
      <c r="A24" s="82"/>
      <c r="B24" s="86">
        <f t="shared" si="15"/>
        <v>0</v>
      </c>
      <c r="C24" s="86">
        <f t="shared" si="11"/>
        <v>0</v>
      </c>
      <c r="D24" s="86">
        <f t="shared" si="11"/>
        <v>1</v>
      </c>
      <c r="E24" s="86">
        <f t="shared" si="11"/>
        <v>0</v>
      </c>
      <c r="F24" s="86">
        <f t="shared" si="11"/>
        <v>0</v>
      </c>
      <c r="G24" s="86">
        <f t="shared" si="11"/>
        <v>4</v>
      </c>
      <c r="H24" s="86">
        <f t="shared" si="11"/>
        <v>5</v>
      </c>
      <c r="I24" s="86">
        <f t="shared" si="16"/>
        <v>5</v>
      </c>
      <c r="J24" s="82"/>
      <c r="K24" s="86">
        <f t="shared" si="17"/>
        <v>0</v>
      </c>
      <c r="L24" s="86">
        <f t="shared" si="18"/>
        <v>0</v>
      </c>
      <c r="M24" s="86">
        <f t="shared" si="19"/>
        <v>4</v>
      </c>
      <c r="N24" s="86">
        <f t="shared" si="20"/>
        <v>0</v>
      </c>
      <c r="O24" s="86">
        <f t="shared" si="21"/>
        <v>0</v>
      </c>
      <c r="P24" s="86">
        <f t="shared" si="22"/>
        <v>0</v>
      </c>
      <c r="Q24" s="86">
        <f t="shared" si="23"/>
        <v>0</v>
      </c>
      <c r="R24" s="86">
        <f t="shared" si="40"/>
        <v>0</v>
      </c>
      <c r="S24" s="82"/>
      <c r="T24" s="86">
        <f t="shared" si="24"/>
        <v>0</v>
      </c>
      <c r="U24" s="86">
        <f t="shared" si="25"/>
        <v>0</v>
      </c>
      <c r="V24" s="86">
        <f t="shared" si="26"/>
        <v>0</v>
      </c>
      <c r="W24" s="86">
        <f t="shared" si="27"/>
        <v>0</v>
      </c>
      <c r="X24" s="86">
        <f t="shared" si="28"/>
        <v>0</v>
      </c>
      <c r="Y24" s="86">
        <f t="shared" si="29"/>
        <v>2</v>
      </c>
      <c r="Z24" s="86">
        <f t="shared" si="30"/>
        <v>3</v>
      </c>
      <c r="AA24" s="86">
        <f t="shared" si="31"/>
        <v>3</v>
      </c>
      <c r="AB24" s="82"/>
      <c r="AC24" s="86">
        <f t="shared" si="32"/>
        <v>0</v>
      </c>
      <c r="AD24" s="86">
        <f t="shared" si="33"/>
        <v>0</v>
      </c>
      <c r="AE24" s="86">
        <f t="shared" si="34"/>
        <v>3</v>
      </c>
      <c r="AF24" s="86">
        <f t="shared" si="35"/>
        <v>0</v>
      </c>
      <c r="AG24" s="86">
        <f t="shared" si="36"/>
        <v>0</v>
      </c>
      <c r="AH24" s="86">
        <f t="shared" si="37"/>
        <v>2</v>
      </c>
      <c r="AI24" s="86">
        <f t="shared" si="38"/>
        <v>0</v>
      </c>
      <c r="AJ24" s="86">
        <f t="shared" si="39"/>
        <v>0</v>
      </c>
      <c r="AK24" s="82"/>
    </row>
    <row r="25" spans="1:37" ht="24" customHeight="1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</row>
    <row r="26" spans="1:37" ht="24" customHeight="1" thickBot="1" x14ac:dyDescent="0.2">
      <c r="A26" s="82">
        <v>2</v>
      </c>
      <c r="B26" s="83" t="s">
        <v>33</v>
      </c>
      <c r="C26" s="82">
        <v>1</v>
      </c>
      <c r="D26" s="82"/>
      <c r="E26" s="82" t="str">
        <f>"sum="&amp;SUM(B27:I34)</f>
        <v>sum=70</v>
      </c>
      <c r="F26" s="82"/>
      <c r="G26" s="82"/>
      <c r="H26" s="82"/>
      <c r="I26" s="82"/>
      <c r="J26" s="82">
        <v>2</v>
      </c>
      <c r="K26" s="83" t="s">
        <v>33</v>
      </c>
      <c r="L26" s="82">
        <v>2</v>
      </c>
      <c r="M26" s="82"/>
      <c r="N26" s="82" t="str">
        <f>"sum="&amp;SUM(K27:R34)</f>
        <v>sum=81</v>
      </c>
      <c r="O26" s="82"/>
      <c r="P26" s="82"/>
      <c r="Q26" s="82"/>
      <c r="R26" s="82"/>
      <c r="S26" s="82">
        <v>2</v>
      </c>
      <c r="T26" s="83" t="s">
        <v>33</v>
      </c>
      <c r="U26" s="82">
        <v>3</v>
      </c>
      <c r="V26" s="82"/>
      <c r="W26" s="82" t="str">
        <f>"sum="&amp;SUM(T27:AA34)</f>
        <v>sum=21</v>
      </c>
      <c r="X26" s="82"/>
      <c r="Y26" s="82"/>
      <c r="Z26" s="82"/>
      <c r="AA26" s="82"/>
      <c r="AB26" s="82">
        <v>2</v>
      </c>
      <c r="AC26" s="83" t="s">
        <v>33</v>
      </c>
      <c r="AD26" s="82">
        <v>4</v>
      </c>
      <c r="AE26" s="82"/>
      <c r="AF26" s="82" t="str">
        <f>"sum="&amp;SUM(AC27:AJ34)</f>
        <v>sum=20</v>
      </c>
      <c r="AG26" s="82"/>
      <c r="AH26" s="82"/>
      <c r="AI26" s="82"/>
      <c r="AJ26" s="82"/>
      <c r="AK26" s="82"/>
    </row>
    <row r="27" spans="1:37" ht="24" customHeight="1" thickBot="1" x14ac:dyDescent="0.2">
      <c r="A27" s="82"/>
      <c r="B27" s="84">
        <f>IF(L6=$A$26,COUNTIF(K5:M7,$C$26)-IF(L6=$C$26,1,0),0)</f>
        <v>0</v>
      </c>
      <c r="C27" s="85">
        <f t="shared" ref="C27:I27" si="41">IF(M6=$A$26,COUNTIF(L5:N7,$C$26)-IF(M6=$C$26,1,0),0)</f>
        <v>4</v>
      </c>
      <c r="D27" s="86">
        <f t="shared" si="41"/>
        <v>1</v>
      </c>
      <c r="E27" s="86">
        <f t="shared" si="41"/>
        <v>2</v>
      </c>
      <c r="F27" s="86">
        <f t="shared" si="41"/>
        <v>0</v>
      </c>
      <c r="G27" s="86">
        <f t="shared" si="41"/>
        <v>3</v>
      </c>
      <c r="H27" s="86">
        <f t="shared" si="41"/>
        <v>3</v>
      </c>
      <c r="I27" s="86">
        <f t="shared" si="41"/>
        <v>0</v>
      </c>
      <c r="J27" s="82"/>
      <c r="K27" s="84">
        <f>IF(L6=$J$26,COUNTIF(K5:M7,$L$26)-IF(L6=$L$26,1,0),0)</f>
        <v>0</v>
      </c>
      <c r="L27" s="85">
        <f t="shared" ref="L27:R27" si="42">IF(M6=$J$26,COUNTIF(L5:N7,$L$26)-IF(M6=$L$26,1,0),0)</f>
        <v>3</v>
      </c>
      <c r="M27" s="86">
        <f t="shared" si="42"/>
        <v>5</v>
      </c>
      <c r="N27" s="86">
        <f t="shared" si="42"/>
        <v>3</v>
      </c>
      <c r="O27" s="86">
        <f t="shared" si="42"/>
        <v>0</v>
      </c>
      <c r="P27" s="86">
        <f t="shared" si="42"/>
        <v>4</v>
      </c>
      <c r="Q27" s="86">
        <f t="shared" si="42"/>
        <v>5</v>
      </c>
      <c r="R27" s="86">
        <f t="shared" si="42"/>
        <v>0</v>
      </c>
      <c r="S27" s="82"/>
      <c r="T27" s="84">
        <f>IF(L6=$S$26,COUNTIF(K5:M7,$U$26)-IF(L6=$U$26,1,0),0)</f>
        <v>0</v>
      </c>
      <c r="U27" s="85">
        <f t="shared" ref="U27:AA27" si="43">IF(M6=$S$26,COUNTIF(L5:N7,$U$26)-IF(M6=$U$26,1,0),0)</f>
        <v>1</v>
      </c>
      <c r="V27" s="86">
        <f t="shared" si="43"/>
        <v>1</v>
      </c>
      <c r="W27" s="86">
        <f t="shared" si="43"/>
        <v>2</v>
      </c>
      <c r="X27" s="86">
        <f t="shared" si="43"/>
        <v>0</v>
      </c>
      <c r="Y27" s="86">
        <f t="shared" si="43"/>
        <v>1</v>
      </c>
      <c r="Z27" s="86">
        <f t="shared" si="43"/>
        <v>0</v>
      </c>
      <c r="AA27" s="86">
        <f t="shared" si="43"/>
        <v>0</v>
      </c>
      <c r="AB27" s="82"/>
      <c r="AC27" s="84">
        <f>IF(L6=$AB$26,COUNTIF(K5:M7,$AD$26)-IF(L6=$AD$26,1,0),0)</f>
        <v>0</v>
      </c>
      <c r="AD27" s="85">
        <f t="shared" ref="AD27:AJ27" si="44">IF(M6=$AB$26,COUNTIF(L5:N7,$AD$26)-IF(M6=$AD$26,1,0),0)</f>
        <v>0</v>
      </c>
      <c r="AE27" s="86">
        <f>IF(N6=$AB$26,COUNTIF(M5:O7,$AD$26)-IF(N6=$AD$26,1,0),0)</f>
        <v>1</v>
      </c>
      <c r="AF27" s="86">
        <f t="shared" si="44"/>
        <v>1</v>
      </c>
      <c r="AG27" s="86">
        <f t="shared" si="44"/>
        <v>0</v>
      </c>
      <c r="AH27" s="86">
        <f t="shared" si="44"/>
        <v>0</v>
      </c>
      <c r="AI27" s="86">
        <f t="shared" si="44"/>
        <v>0</v>
      </c>
      <c r="AJ27" s="86">
        <f t="shared" si="44"/>
        <v>0</v>
      </c>
      <c r="AK27" s="82"/>
    </row>
    <row r="28" spans="1:37" ht="24" customHeight="1" x14ac:dyDescent="0.15">
      <c r="A28" s="82"/>
      <c r="B28" s="87">
        <f t="shared" ref="B28:B34" si="45">IF(L7=$A$26,COUNTIF(K6:M8,$C$26)-IF(L7=$C$26,1,0),0)</f>
        <v>0</v>
      </c>
      <c r="C28" s="86">
        <f t="shared" ref="C28:C34" si="46">IF(M7=$A$26,COUNTIF(L6:N8,$C$26)-IF(M7=$C$26,1,0),0)</f>
        <v>0</v>
      </c>
      <c r="D28" s="86">
        <f t="shared" ref="D28:D34" si="47">IF(N7=$A$26,COUNTIF(M6:O8,$C$26)-IF(N7=$C$26,1,0),0)</f>
        <v>0</v>
      </c>
      <c r="E28" s="86">
        <f t="shared" ref="E28:E34" si="48">IF(O7=$A$26,COUNTIF(N6:P8,$C$26)-IF(O7=$C$26,1,0),0)</f>
        <v>0</v>
      </c>
      <c r="F28" s="86">
        <f t="shared" ref="F28:F34" si="49">IF(P7=$A$26,COUNTIF(O6:Q8,$C$26)-IF(P7=$C$26,1,0),0)</f>
        <v>0</v>
      </c>
      <c r="G28" s="86">
        <f t="shared" ref="G28:G34" si="50">IF(Q7=$A$26,COUNTIF(P6:R8,$C$26)-IF(Q7=$C$26,1,0),0)</f>
        <v>0</v>
      </c>
      <c r="H28" s="86">
        <f t="shared" ref="H28:H34" si="51">IF(R7=$A$26,COUNTIF(Q6:S8,$C$26)-IF(R7=$C$26,1,0),0)</f>
        <v>4</v>
      </c>
      <c r="I28" s="86">
        <f t="shared" ref="I28:I34" si="52">IF(S7=$A$26,COUNTIF(R6:T8,$C$26)-IF(S7=$C$26,1,0),0)</f>
        <v>5</v>
      </c>
      <c r="J28" s="82"/>
      <c r="K28" s="87">
        <f t="shared" ref="K28:K34" si="53">IF(L7=$J$26,COUNTIF(K6:M8,$L$26)-IF(L7=$L$26,1,0),0)</f>
        <v>0</v>
      </c>
      <c r="L28" s="86">
        <f t="shared" ref="L28:L34" si="54">IF(M7=$J$26,COUNTIF(L6:N8,$L$26)-IF(M7=$L$26,1,0),0)</f>
        <v>0</v>
      </c>
      <c r="M28" s="86">
        <f t="shared" ref="M28:M34" si="55">IF(N7=$J$26,COUNTIF(M6:O8,$L$26)-IF(N7=$L$26,1,0),0)</f>
        <v>0</v>
      </c>
      <c r="N28" s="86">
        <f t="shared" ref="N28:N34" si="56">IF(O7=$J$26,COUNTIF(N6:P8,$L$26)-IF(O7=$L$26,1,0),0)</f>
        <v>0</v>
      </c>
      <c r="O28" s="86">
        <f t="shared" ref="O28:O34" si="57">IF(P7=$J$26,COUNTIF(O6:Q8,$L$26)-IF(P7=$L$26,1,0),0)</f>
        <v>0</v>
      </c>
      <c r="P28" s="86">
        <f t="shared" ref="P28:P34" si="58">IF(Q7=$J$26,COUNTIF(P6:R8,$L$26)-IF(Q7=$L$26,1,0),0)</f>
        <v>0</v>
      </c>
      <c r="Q28" s="86">
        <f t="shared" ref="Q28:Q34" si="59">IF(R7=$J$26,COUNTIF(Q6:S8,$L$26)-IF(R7=$L$26,1,0),0)</f>
        <v>3</v>
      </c>
      <c r="R28" s="86">
        <f t="shared" ref="R28:R34" si="60">IF(S7=$J$26,COUNTIF(R6:T8,$L$26)-IF(S7=$L$26,1,0),0)</f>
        <v>3</v>
      </c>
      <c r="S28" s="82"/>
      <c r="T28" s="87">
        <f t="shared" ref="T28:T34" si="61">IF(L7=$S$26,COUNTIF(K6:M8,$U$26)-IF(L7=$U$26,1,0),0)</f>
        <v>0</v>
      </c>
      <c r="U28" s="86">
        <f t="shared" ref="U28:U34" si="62">IF(M7=$S$26,COUNTIF(L6:N8,$U$26)-IF(M7=$U$26,1,0),0)</f>
        <v>0</v>
      </c>
      <c r="V28" s="86">
        <f t="shared" ref="V28:V34" si="63">IF(N7=$S$26,COUNTIF(M6:O8,$U$26)-IF(N7=$U$26,1,0),0)</f>
        <v>0</v>
      </c>
      <c r="W28" s="86">
        <f t="shared" ref="W28:W34" si="64">IF(O7=$S$26,COUNTIF(N6:P8,$U$26)-IF(O7=$U$26,1,0),0)</f>
        <v>0</v>
      </c>
      <c r="X28" s="86">
        <f t="shared" ref="X28:X34" si="65">IF(P7=$S$26,COUNTIF(O6:Q8,$U$26)-IF(P7=$U$26,1,0),0)</f>
        <v>0</v>
      </c>
      <c r="Y28" s="86">
        <f t="shared" ref="Y28:Y34" si="66">IF(Q7=$S$26,COUNTIF(P6:R8,$U$26)-IF(Q7=$U$26,1,0),0)</f>
        <v>0</v>
      </c>
      <c r="Z28" s="86">
        <f t="shared" ref="Z28:Z34" si="67">IF(R7=$S$26,COUNTIF(Q6:S8,$U$26)-IF(R7=$U$26,1,0),0)</f>
        <v>0</v>
      </c>
      <c r="AA28" s="86">
        <f t="shared" ref="AA28:AA34" si="68">IF(S7=$S$26,COUNTIF(R6:T8,$U$26)-IF(S7=$U$26,1,0),0)</f>
        <v>0</v>
      </c>
      <c r="AB28" s="82"/>
      <c r="AC28" s="87">
        <f t="shared" ref="AC28:AC34" si="69">IF(L7=$AB$26,COUNTIF(K6:M8,$AD$26)-IF(L7=$AD$26,1,0),0)</f>
        <v>0</v>
      </c>
      <c r="AD28" s="86">
        <f t="shared" ref="AD28:AE34" si="70">IF(M7=$AB$26,COUNTIF(L6:N8,$AD$26)-IF(M7=$AD$26,1,0),0)</f>
        <v>0</v>
      </c>
      <c r="AE28" s="86">
        <f t="shared" si="70"/>
        <v>0</v>
      </c>
      <c r="AF28" s="86">
        <f t="shared" ref="AF28:AF34" si="71">IF(O7=$AB$26,COUNTIF(N6:P8,$AD$26)-IF(O7=$AD$26,1,0),0)</f>
        <v>0</v>
      </c>
      <c r="AG28" s="86">
        <f t="shared" ref="AG28:AG34" si="72">IF(P7=$AB$26,COUNTIF(O6:Q8,$AD$26)-IF(P7=$AD$26,1,0),0)</f>
        <v>0</v>
      </c>
      <c r="AH28" s="86">
        <f t="shared" ref="AH28:AH34" si="73">IF(Q7=$AB$26,COUNTIF(P6:R8,$AD$26)-IF(Q7=$AD$26,1,0),0)</f>
        <v>0</v>
      </c>
      <c r="AI28" s="86">
        <f t="shared" ref="AI28:AI34" si="74">IF(R7=$AB$26,COUNTIF(Q6:S8,$AD$26)-IF(R7=$AD$26,1,0),0)</f>
        <v>1</v>
      </c>
      <c r="AJ28" s="86">
        <f t="shared" ref="AJ28:AJ34" si="75">IF(S7=$AB$26,COUNTIF(R6:T8,$AD$26)-IF(S7=$AD$26,1,0),0)</f>
        <v>0</v>
      </c>
      <c r="AK28" s="82"/>
    </row>
    <row r="29" spans="1:37" ht="24" customHeight="1" x14ac:dyDescent="0.15">
      <c r="A29" s="82"/>
      <c r="B29" s="86">
        <f t="shared" si="45"/>
        <v>6</v>
      </c>
      <c r="C29" s="86">
        <f t="shared" si="46"/>
        <v>4</v>
      </c>
      <c r="D29" s="86">
        <f t="shared" si="47"/>
        <v>0</v>
      </c>
      <c r="E29" s="86">
        <f t="shared" si="48"/>
        <v>2</v>
      </c>
      <c r="F29" s="86">
        <f t="shared" si="49"/>
        <v>3</v>
      </c>
      <c r="G29" s="86">
        <f t="shared" si="50"/>
        <v>0</v>
      </c>
      <c r="H29" s="86">
        <f t="shared" si="51"/>
        <v>0</v>
      </c>
      <c r="I29" s="86">
        <f t="shared" si="52"/>
        <v>0</v>
      </c>
      <c r="J29" s="82"/>
      <c r="K29" s="86">
        <f t="shared" si="53"/>
        <v>2</v>
      </c>
      <c r="L29" s="86">
        <f t="shared" si="54"/>
        <v>2</v>
      </c>
      <c r="M29" s="86">
        <f t="shared" si="55"/>
        <v>0</v>
      </c>
      <c r="N29" s="86">
        <f t="shared" si="56"/>
        <v>2</v>
      </c>
      <c r="O29" s="86">
        <f t="shared" si="57"/>
        <v>2</v>
      </c>
      <c r="P29" s="86">
        <f t="shared" si="58"/>
        <v>0</v>
      </c>
      <c r="Q29" s="86">
        <f t="shared" si="59"/>
        <v>0</v>
      </c>
      <c r="R29" s="86">
        <f t="shared" si="60"/>
        <v>0</v>
      </c>
      <c r="S29" s="82"/>
      <c r="T29" s="86">
        <f t="shared" si="61"/>
        <v>0</v>
      </c>
      <c r="U29" s="86">
        <f t="shared" si="62"/>
        <v>1</v>
      </c>
      <c r="V29" s="86">
        <f t="shared" si="63"/>
        <v>0</v>
      </c>
      <c r="W29" s="86">
        <f t="shared" si="64"/>
        <v>2</v>
      </c>
      <c r="X29" s="86">
        <f t="shared" si="65"/>
        <v>1</v>
      </c>
      <c r="Y29" s="86">
        <f t="shared" si="66"/>
        <v>0</v>
      </c>
      <c r="Z29" s="86">
        <f t="shared" si="67"/>
        <v>0</v>
      </c>
      <c r="AA29" s="86">
        <f t="shared" si="68"/>
        <v>0</v>
      </c>
      <c r="AB29" s="82"/>
      <c r="AC29" s="86">
        <f t="shared" si="69"/>
        <v>0</v>
      </c>
      <c r="AD29" s="86">
        <f t="shared" si="70"/>
        <v>1</v>
      </c>
      <c r="AE29" s="86">
        <f t="shared" ref="AE29:AE34" si="76">IF(N8=$AB$26,COUNTIF(M7:O9,$AD$26)-IF(N8=$AD$26,1,0),0)</f>
        <v>0</v>
      </c>
      <c r="AF29" s="86">
        <f t="shared" si="71"/>
        <v>2</v>
      </c>
      <c r="AG29" s="86">
        <f t="shared" si="72"/>
        <v>2</v>
      </c>
      <c r="AH29" s="86">
        <f t="shared" si="73"/>
        <v>0</v>
      </c>
      <c r="AI29" s="86">
        <f t="shared" si="74"/>
        <v>0</v>
      </c>
      <c r="AJ29" s="86">
        <f t="shared" si="75"/>
        <v>0</v>
      </c>
      <c r="AK29" s="82"/>
    </row>
    <row r="30" spans="1:37" ht="24" customHeight="1" x14ac:dyDescent="0.15">
      <c r="A30" s="82"/>
      <c r="B30" s="86">
        <f t="shared" si="45"/>
        <v>0</v>
      </c>
      <c r="C30" s="86">
        <f t="shared" si="46"/>
        <v>0</v>
      </c>
      <c r="D30" s="86">
        <f t="shared" si="47"/>
        <v>2</v>
      </c>
      <c r="E30" s="86">
        <f t="shared" si="48"/>
        <v>0</v>
      </c>
      <c r="F30" s="86">
        <f t="shared" si="49"/>
        <v>0</v>
      </c>
      <c r="G30" s="86">
        <f t="shared" si="50"/>
        <v>3</v>
      </c>
      <c r="H30" s="86">
        <f t="shared" si="51"/>
        <v>0</v>
      </c>
      <c r="I30" s="86">
        <f t="shared" si="52"/>
        <v>0</v>
      </c>
      <c r="J30" s="82"/>
      <c r="K30" s="86">
        <f t="shared" si="53"/>
        <v>0</v>
      </c>
      <c r="L30" s="86">
        <f t="shared" si="54"/>
        <v>0</v>
      </c>
      <c r="M30" s="86">
        <f t="shared" si="55"/>
        <v>4</v>
      </c>
      <c r="N30" s="86">
        <f t="shared" si="56"/>
        <v>0</v>
      </c>
      <c r="O30" s="86">
        <f t="shared" si="57"/>
        <v>0</v>
      </c>
      <c r="P30" s="86">
        <f t="shared" si="58"/>
        <v>3</v>
      </c>
      <c r="Q30" s="86">
        <f t="shared" si="59"/>
        <v>0</v>
      </c>
      <c r="R30" s="86">
        <f t="shared" si="60"/>
        <v>0</v>
      </c>
      <c r="S30" s="82"/>
      <c r="T30" s="86">
        <f t="shared" si="61"/>
        <v>0</v>
      </c>
      <c r="U30" s="86">
        <f t="shared" si="62"/>
        <v>0</v>
      </c>
      <c r="V30" s="86">
        <f t="shared" si="63"/>
        <v>1</v>
      </c>
      <c r="W30" s="86">
        <f t="shared" si="64"/>
        <v>0</v>
      </c>
      <c r="X30" s="86">
        <f t="shared" si="65"/>
        <v>0</v>
      </c>
      <c r="Y30" s="86">
        <f t="shared" si="66"/>
        <v>1</v>
      </c>
      <c r="Z30" s="86">
        <f t="shared" si="67"/>
        <v>0</v>
      </c>
      <c r="AA30" s="86">
        <f t="shared" si="68"/>
        <v>0</v>
      </c>
      <c r="AB30" s="82"/>
      <c r="AC30" s="86">
        <f t="shared" si="69"/>
        <v>0</v>
      </c>
      <c r="AD30" s="86">
        <f t="shared" si="70"/>
        <v>0</v>
      </c>
      <c r="AE30" s="86">
        <f t="shared" si="76"/>
        <v>1</v>
      </c>
      <c r="AF30" s="86">
        <f t="shared" si="71"/>
        <v>0</v>
      </c>
      <c r="AG30" s="86">
        <f t="shared" si="72"/>
        <v>0</v>
      </c>
      <c r="AH30" s="86">
        <f t="shared" si="73"/>
        <v>1</v>
      </c>
      <c r="AI30" s="86">
        <f t="shared" si="74"/>
        <v>0</v>
      </c>
      <c r="AJ30" s="86">
        <f t="shared" si="75"/>
        <v>0</v>
      </c>
      <c r="AK30" s="82"/>
    </row>
    <row r="31" spans="1:37" ht="24" customHeight="1" x14ac:dyDescent="0.15">
      <c r="A31" s="82"/>
      <c r="B31" s="86">
        <f t="shared" si="45"/>
        <v>0</v>
      </c>
      <c r="C31" s="86">
        <f t="shared" si="46"/>
        <v>0</v>
      </c>
      <c r="D31" s="86">
        <f t="shared" si="47"/>
        <v>2</v>
      </c>
      <c r="E31" s="86">
        <f t="shared" si="48"/>
        <v>3</v>
      </c>
      <c r="F31" s="86">
        <f t="shared" si="49"/>
        <v>0</v>
      </c>
      <c r="G31" s="86">
        <f t="shared" si="50"/>
        <v>4</v>
      </c>
      <c r="H31" s="86">
        <f t="shared" si="51"/>
        <v>5</v>
      </c>
      <c r="I31" s="86">
        <f t="shared" si="52"/>
        <v>0</v>
      </c>
      <c r="J31" s="82"/>
      <c r="K31" s="86">
        <f t="shared" si="53"/>
        <v>0</v>
      </c>
      <c r="L31" s="86">
        <f t="shared" si="54"/>
        <v>0</v>
      </c>
      <c r="M31" s="86">
        <f t="shared" si="55"/>
        <v>4</v>
      </c>
      <c r="N31" s="86">
        <f t="shared" si="56"/>
        <v>4</v>
      </c>
      <c r="O31" s="86">
        <f t="shared" si="57"/>
        <v>0</v>
      </c>
      <c r="P31" s="86">
        <f t="shared" si="58"/>
        <v>3</v>
      </c>
      <c r="Q31" s="86">
        <f t="shared" si="59"/>
        <v>2</v>
      </c>
      <c r="R31" s="86">
        <f t="shared" si="60"/>
        <v>0</v>
      </c>
      <c r="S31" s="82"/>
      <c r="T31" s="86">
        <f t="shared" si="61"/>
        <v>0</v>
      </c>
      <c r="U31" s="86">
        <f t="shared" si="62"/>
        <v>0</v>
      </c>
      <c r="V31" s="86">
        <f t="shared" si="63"/>
        <v>1</v>
      </c>
      <c r="W31" s="86">
        <f t="shared" si="64"/>
        <v>0</v>
      </c>
      <c r="X31" s="86">
        <f t="shared" si="65"/>
        <v>0</v>
      </c>
      <c r="Y31" s="86">
        <f t="shared" si="66"/>
        <v>1</v>
      </c>
      <c r="Z31" s="86">
        <f t="shared" si="67"/>
        <v>1</v>
      </c>
      <c r="AA31" s="86">
        <f t="shared" si="68"/>
        <v>0</v>
      </c>
      <c r="AB31" s="82"/>
      <c r="AC31" s="86">
        <f t="shared" si="69"/>
        <v>0</v>
      </c>
      <c r="AD31" s="86">
        <f t="shared" si="70"/>
        <v>0</v>
      </c>
      <c r="AE31" s="86">
        <f t="shared" si="76"/>
        <v>1</v>
      </c>
      <c r="AF31" s="86">
        <f t="shared" si="71"/>
        <v>1</v>
      </c>
      <c r="AG31" s="86">
        <f t="shared" si="72"/>
        <v>0</v>
      </c>
      <c r="AH31" s="86">
        <f t="shared" si="73"/>
        <v>0</v>
      </c>
      <c r="AI31" s="86">
        <f t="shared" si="74"/>
        <v>0</v>
      </c>
      <c r="AJ31" s="86">
        <f t="shared" si="75"/>
        <v>0</v>
      </c>
      <c r="AK31" s="82"/>
    </row>
    <row r="32" spans="1:37" ht="24" customHeight="1" x14ac:dyDescent="0.15">
      <c r="A32" s="82"/>
      <c r="B32" s="86">
        <f t="shared" si="45"/>
        <v>0</v>
      </c>
      <c r="C32" s="86">
        <f t="shared" si="46"/>
        <v>2</v>
      </c>
      <c r="D32" s="86">
        <f t="shared" si="47"/>
        <v>0</v>
      </c>
      <c r="E32" s="86">
        <f t="shared" si="48"/>
        <v>2</v>
      </c>
      <c r="F32" s="86">
        <f t="shared" si="49"/>
        <v>3</v>
      </c>
      <c r="G32" s="86">
        <f t="shared" si="50"/>
        <v>0</v>
      </c>
      <c r="H32" s="86">
        <f t="shared" si="51"/>
        <v>0</v>
      </c>
      <c r="I32" s="86">
        <f t="shared" si="52"/>
        <v>0</v>
      </c>
      <c r="J32" s="82"/>
      <c r="K32" s="86">
        <f t="shared" si="53"/>
        <v>0</v>
      </c>
      <c r="L32" s="86">
        <f t="shared" si="54"/>
        <v>4</v>
      </c>
      <c r="M32" s="86">
        <f t="shared" si="55"/>
        <v>0</v>
      </c>
      <c r="N32" s="86">
        <f t="shared" si="56"/>
        <v>4</v>
      </c>
      <c r="O32" s="86">
        <f t="shared" si="57"/>
        <v>3</v>
      </c>
      <c r="P32" s="86">
        <f t="shared" si="58"/>
        <v>0</v>
      </c>
      <c r="Q32" s="86">
        <f t="shared" si="59"/>
        <v>0</v>
      </c>
      <c r="R32" s="86">
        <f t="shared" si="60"/>
        <v>0</v>
      </c>
      <c r="S32" s="82"/>
      <c r="T32" s="86">
        <f t="shared" si="61"/>
        <v>0</v>
      </c>
      <c r="U32" s="86">
        <f t="shared" si="62"/>
        <v>1</v>
      </c>
      <c r="V32" s="86">
        <f t="shared" si="63"/>
        <v>0</v>
      </c>
      <c r="W32" s="86">
        <f t="shared" si="64"/>
        <v>0</v>
      </c>
      <c r="X32" s="86">
        <f t="shared" si="65"/>
        <v>1</v>
      </c>
      <c r="Y32" s="86">
        <f t="shared" si="66"/>
        <v>0</v>
      </c>
      <c r="Z32" s="86">
        <f t="shared" si="67"/>
        <v>0</v>
      </c>
      <c r="AA32" s="86">
        <f t="shared" si="68"/>
        <v>0</v>
      </c>
      <c r="AB32" s="82"/>
      <c r="AC32" s="86">
        <f t="shared" si="69"/>
        <v>0</v>
      </c>
      <c r="AD32" s="86">
        <f t="shared" si="70"/>
        <v>1</v>
      </c>
      <c r="AE32" s="86">
        <f t="shared" si="76"/>
        <v>0</v>
      </c>
      <c r="AF32" s="86">
        <f t="shared" si="71"/>
        <v>2</v>
      </c>
      <c r="AG32" s="86">
        <f t="shared" si="72"/>
        <v>1</v>
      </c>
      <c r="AH32" s="86">
        <f t="shared" si="73"/>
        <v>0</v>
      </c>
      <c r="AI32" s="86">
        <f t="shared" si="74"/>
        <v>0</v>
      </c>
      <c r="AJ32" s="86">
        <f t="shared" si="75"/>
        <v>0</v>
      </c>
      <c r="AK32" s="82"/>
    </row>
    <row r="33" spans="1:37" ht="24" customHeight="1" x14ac:dyDescent="0.15">
      <c r="A33" s="82"/>
      <c r="B33" s="86">
        <f t="shared" si="45"/>
        <v>2</v>
      </c>
      <c r="C33" s="86">
        <f t="shared" si="46"/>
        <v>2</v>
      </c>
      <c r="D33" s="86">
        <f t="shared" si="47"/>
        <v>1</v>
      </c>
      <c r="E33" s="86">
        <f t="shared" si="48"/>
        <v>0</v>
      </c>
      <c r="F33" s="86">
        <f t="shared" si="49"/>
        <v>0</v>
      </c>
      <c r="G33" s="86">
        <f t="shared" si="50"/>
        <v>0</v>
      </c>
      <c r="H33" s="86">
        <f t="shared" si="51"/>
        <v>0</v>
      </c>
      <c r="I33" s="86">
        <f t="shared" si="52"/>
        <v>0</v>
      </c>
      <c r="J33" s="82"/>
      <c r="K33" s="86">
        <f t="shared" si="53"/>
        <v>4</v>
      </c>
      <c r="L33" s="86">
        <f t="shared" si="54"/>
        <v>4</v>
      </c>
      <c r="M33" s="86">
        <f t="shared" si="55"/>
        <v>4</v>
      </c>
      <c r="N33" s="86">
        <f t="shared" si="56"/>
        <v>0</v>
      </c>
      <c r="O33" s="86">
        <f t="shared" si="57"/>
        <v>0</v>
      </c>
      <c r="P33" s="86">
        <f t="shared" si="58"/>
        <v>0</v>
      </c>
      <c r="Q33" s="86">
        <f t="shared" si="59"/>
        <v>0</v>
      </c>
      <c r="R33" s="86">
        <f t="shared" si="60"/>
        <v>0</v>
      </c>
      <c r="S33" s="82"/>
      <c r="T33" s="86">
        <f t="shared" si="61"/>
        <v>2</v>
      </c>
      <c r="U33" s="86">
        <f t="shared" si="62"/>
        <v>1</v>
      </c>
      <c r="V33" s="86">
        <f t="shared" si="63"/>
        <v>0</v>
      </c>
      <c r="W33" s="86">
        <f t="shared" si="64"/>
        <v>0</v>
      </c>
      <c r="X33" s="86">
        <f t="shared" si="65"/>
        <v>0</v>
      </c>
      <c r="Y33" s="86">
        <f t="shared" si="66"/>
        <v>0</v>
      </c>
      <c r="Z33" s="86">
        <f t="shared" si="67"/>
        <v>0</v>
      </c>
      <c r="AA33" s="86">
        <f t="shared" si="68"/>
        <v>0</v>
      </c>
      <c r="AB33" s="82"/>
      <c r="AC33" s="86">
        <f t="shared" si="69"/>
        <v>0</v>
      </c>
      <c r="AD33" s="86">
        <f t="shared" si="70"/>
        <v>1</v>
      </c>
      <c r="AE33" s="86">
        <f t="shared" si="76"/>
        <v>3</v>
      </c>
      <c r="AF33" s="86">
        <f t="shared" si="71"/>
        <v>0</v>
      </c>
      <c r="AG33" s="86">
        <f t="shared" si="72"/>
        <v>0</v>
      </c>
      <c r="AH33" s="86">
        <f t="shared" si="73"/>
        <v>0</v>
      </c>
      <c r="AI33" s="86">
        <f t="shared" si="74"/>
        <v>0</v>
      </c>
      <c r="AJ33" s="86">
        <f t="shared" si="75"/>
        <v>0</v>
      </c>
      <c r="AK33" s="82"/>
    </row>
    <row r="34" spans="1:37" ht="24" customHeight="1" x14ac:dyDescent="0.15">
      <c r="A34" s="82"/>
      <c r="B34" s="86">
        <f t="shared" si="45"/>
        <v>0</v>
      </c>
      <c r="C34" s="86">
        <f t="shared" si="46"/>
        <v>2</v>
      </c>
      <c r="D34" s="86">
        <f t="shared" si="47"/>
        <v>0</v>
      </c>
      <c r="E34" s="86">
        <f t="shared" si="48"/>
        <v>0</v>
      </c>
      <c r="F34" s="86">
        <f t="shared" si="49"/>
        <v>0</v>
      </c>
      <c r="G34" s="86">
        <f t="shared" si="50"/>
        <v>0</v>
      </c>
      <c r="H34" s="86">
        <f t="shared" si="51"/>
        <v>0</v>
      </c>
      <c r="I34" s="86">
        <f t="shared" si="52"/>
        <v>0</v>
      </c>
      <c r="J34" s="82"/>
      <c r="K34" s="86">
        <f t="shared" si="53"/>
        <v>0</v>
      </c>
      <c r="L34" s="86">
        <f t="shared" si="54"/>
        <v>4</v>
      </c>
      <c r="M34" s="86">
        <f t="shared" si="55"/>
        <v>0</v>
      </c>
      <c r="N34" s="86">
        <f t="shared" si="56"/>
        <v>0</v>
      </c>
      <c r="O34" s="86">
        <f t="shared" si="57"/>
        <v>0</v>
      </c>
      <c r="P34" s="86">
        <f t="shared" si="58"/>
        <v>0</v>
      </c>
      <c r="Q34" s="86">
        <f t="shared" si="59"/>
        <v>0</v>
      </c>
      <c r="R34" s="86">
        <f t="shared" si="60"/>
        <v>0</v>
      </c>
      <c r="S34" s="82"/>
      <c r="T34" s="86">
        <f t="shared" si="61"/>
        <v>0</v>
      </c>
      <c r="U34" s="86">
        <f t="shared" si="62"/>
        <v>2</v>
      </c>
      <c r="V34" s="86">
        <f t="shared" si="63"/>
        <v>0</v>
      </c>
      <c r="W34" s="86">
        <f t="shared" si="64"/>
        <v>0</v>
      </c>
      <c r="X34" s="86">
        <f t="shared" si="65"/>
        <v>0</v>
      </c>
      <c r="Y34" s="86">
        <f t="shared" si="66"/>
        <v>0</v>
      </c>
      <c r="Z34" s="86">
        <f t="shared" si="67"/>
        <v>0</v>
      </c>
      <c r="AA34" s="86">
        <f t="shared" si="68"/>
        <v>0</v>
      </c>
      <c r="AB34" s="82"/>
      <c r="AC34" s="86">
        <f t="shared" si="69"/>
        <v>0</v>
      </c>
      <c r="AD34" s="86">
        <f t="shared" si="70"/>
        <v>0</v>
      </c>
      <c r="AE34" s="86">
        <f t="shared" si="76"/>
        <v>0</v>
      </c>
      <c r="AF34" s="86">
        <f t="shared" si="71"/>
        <v>0</v>
      </c>
      <c r="AG34" s="86">
        <f t="shared" si="72"/>
        <v>0</v>
      </c>
      <c r="AH34" s="86">
        <f t="shared" si="73"/>
        <v>0</v>
      </c>
      <c r="AI34" s="86">
        <f t="shared" si="74"/>
        <v>0</v>
      </c>
      <c r="AJ34" s="86">
        <f t="shared" si="75"/>
        <v>0</v>
      </c>
      <c r="AK34" s="82"/>
    </row>
    <row r="35" spans="1:37" ht="24" customHeight="1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</row>
    <row r="36" spans="1:37" ht="24" customHeight="1" thickBot="1" x14ac:dyDescent="0.2">
      <c r="A36" s="82">
        <v>3</v>
      </c>
      <c r="B36" s="83" t="s">
        <v>33</v>
      </c>
      <c r="C36" s="82">
        <v>1</v>
      </c>
      <c r="D36" s="82"/>
      <c r="E36" s="82" t="str">
        <f>"sum="&amp;SUM(B37:I44)</f>
        <v>sum=28</v>
      </c>
      <c r="F36" s="82"/>
      <c r="G36" s="82"/>
      <c r="H36" s="82"/>
      <c r="I36" s="82"/>
      <c r="J36" s="82">
        <v>3</v>
      </c>
      <c r="K36" s="83" t="s">
        <v>33</v>
      </c>
      <c r="L36" s="82">
        <v>2</v>
      </c>
      <c r="M36" s="82"/>
      <c r="N36" s="82" t="str">
        <f>"sum="&amp;SUM(K37:R44)</f>
        <v>sum=21</v>
      </c>
      <c r="O36" s="82"/>
      <c r="P36" s="82"/>
      <c r="Q36" s="82"/>
      <c r="R36" s="82"/>
      <c r="S36" s="82">
        <v>3</v>
      </c>
      <c r="T36" s="83" t="s">
        <v>33</v>
      </c>
      <c r="U36" s="82">
        <v>3</v>
      </c>
      <c r="V36" s="82"/>
      <c r="W36" s="82" t="str">
        <f>"sum="&amp;SUM(T37:AA44)</f>
        <v>sum=8</v>
      </c>
      <c r="X36" s="82"/>
      <c r="Y36" s="82"/>
      <c r="Z36" s="82"/>
      <c r="AA36" s="82"/>
      <c r="AB36" s="82">
        <v>3</v>
      </c>
      <c r="AC36" s="83" t="s">
        <v>33</v>
      </c>
      <c r="AD36" s="82">
        <v>4</v>
      </c>
      <c r="AE36" s="82"/>
      <c r="AF36" s="82" t="str">
        <f>"sum="&amp;SUM(AC37:AJ44)</f>
        <v>sum=7</v>
      </c>
      <c r="AG36" s="82"/>
      <c r="AH36" s="82"/>
      <c r="AI36" s="82"/>
      <c r="AJ36" s="82"/>
      <c r="AK36" s="82"/>
    </row>
    <row r="37" spans="1:37" ht="24" customHeight="1" thickBot="1" x14ac:dyDescent="0.2">
      <c r="A37" s="82"/>
      <c r="B37" s="84">
        <f>IF(L6=$A$36,COUNTIF(K5:M7,$C$36)-IF(L6=$C$36,1,0),0)</f>
        <v>0</v>
      </c>
      <c r="C37" s="85">
        <f t="shared" ref="C37:I37" si="77">IF(M6=$A$36,COUNTIF(L5:N7,$C$36)-IF(M6=$C$36,1,0),0)</f>
        <v>0</v>
      </c>
      <c r="D37" s="86">
        <f t="shared" si="77"/>
        <v>0</v>
      </c>
      <c r="E37" s="86">
        <f t="shared" si="77"/>
        <v>0</v>
      </c>
      <c r="F37" s="86">
        <f t="shared" si="77"/>
        <v>0</v>
      </c>
      <c r="G37" s="86">
        <f t="shared" si="77"/>
        <v>0</v>
      </c>
      <c r="H37" s="86">
        <f t="shared" si="77"/>
        <v>0</v>
      </c>
      <c r="I37" s="86">
        <f t="shared" si="77"/>
        <v>0</v>
      </c>
      <c r="J37" s="82"/>
      <c r="K37" s="84">
        <f>IF(L6=$J$36,COUNTIF(K5:M7,$L$36)-IF(L6=$L$36,1,0),0)</f>
        <v>0</v>
      </c>
      <c r="L37" s="85">
        <f t="shared" ref="L37:R37" si="78">IF(M6=$J$36,COUNTIF(L5:N7,$L$36)-IF(M6=$L$36,1,0),0)</f>
        <v>0</v>
      </c>
      <c r="M37" s="86">
        <f t="shared" si="78"/>
        <v>0</v>
      </c>
      <c r="N37" s="86">
        <f t="shared" si="78"/>
        <v>0</v>
      </c>
      <c r="O37" s="86">
        <f t="shared" si="78"/>
        <v>0</v>
      </c>
      <c r="P37" s="86">
        <f t="shared" si="78"/>
        <v>0</v>
      </c>
      <c r="Q37" s="86">
        <f t="shared" si="78"/>
        <v>0</v>
      </c>
      <c r="R37" s="86">
        <f t="shared" si="78"/>
        <v>0</v>
      </c>
      <c r="S37" s="82"/>
      <c r="T37" s="84">
        <f>IF(L6=$S$36,COUNTIF(K5:M7,$U$36)-IF(L6=$U$36,1,0),0)</f>
        <v>0</v>
      </c>
      <c r="U37" s="85">
        <f t="shared" ref="U37:AA37" si="79">IF(M6=$S$36,COUNTIF(L5:N7,$U$36)-IF(M6=$U$36,1,0),0)</f>
        <v>0</v>
      </c>
      <c r="V37" s="86">
        <f t="shared" si="79"/>
        <v>0</v>
      </c>
      <c r="W37" s="86">
        <f t="shared" si="79"/>
        <v>0</v>
      </c>
      <c r="X37" s="86">
        <f t="shared" si="79"/>
        <v>0</v>
      </c>
      <c r="Y37" s="86">
        <f t="shared" si="79"/>
        <v>0</v>
      </c>
      <c r="Z37" s="86">
        <f t="shared" si="79"/>
        <v>0</v>
      </c>
      <c r="AA37" s="86">
        <f t="shared" si="79"/>
        <v>0</v>
      </c>
      <c r="AB37" s="82"/>
      <c r="AC37" s="84">
        <f>IF(L6=$AB$36,COUNTIF(K5:M7,$AD$36)-IF(L6=$AD$36,1,0),0)</f>
        <v>0</v>
      </c>
      <c r="AD37" s="85">
        <f t="shared" ref="AD37:AJ37" si="80">IF(M6=$AB$36,COUNTIF(L5:N7,$AD$36)-IF(M6=$AD$36,1,0),0)</f>
        <v>0</v>
      </c>
      <c r="AE37" s="86">
        <f t="shared" si="80"/>
        <v>0</v>
      </c>
      <c r="AF37" s="86">
        <f t="shared" si="80"/>
        <v>0</v>
      </c>
      <c r="AG37" s="86">
        <f t="shared" si="80"/>
        <v>0</v>
      </c>
      <c r="AH37" s="86">
        <f t="shared" si="80"/>
        <v>0</v>
      </c>
      <c r="AI37" s="86">
        <f t="shared" si="80"/>
        <v>0</v>
      </c>
      <c r="AJ37" s="86">
        <f t="shared" si="80"/>
        <v>0</v>
      </c>
      <c r="AK37" s="82"/>
    </row>
    <row r="38" spans="1:37" ht="24" customHeight="1" x14ac:dyDescent="0.15">
      <c r="A38" s="82"/>
      <c r="B38" s="87">
        <f t="shared" ref="B38:B44" si="81">IF(L7=$A$36,COUNTIF(K6:M8,$C$36)-IF(L7=$C$36,1,0),0)</f>
        <v>0</v>
      </c>
      <c r="C38" s="86">
        <f t="shared" ref="C38:C44" si="82">IF(M7=$A$36,COUNTIF(L6:N8,$C$36)-IF(M7=$C$36,1,0),0)</f>
        <v>0</v>
      </c>
      <c r="D38" s="86">
        <f t="shared" ref="D38:D44" si="83">IF(N7=$A$36,COUNTIF(M6:O8,$C$36)-IF(N7=$C$36,1,0),0)</f>
        <v>1</v>
      </c>
      <c r="E38" s="86">
        <f t="shared" ref="E38:E44" si="84">IF(O7=$A$36,COUNTIF(N6:P8,$C$36)-IF(O7=$C$36,1,0),0)</f>
        <v>0</v>
      </c>
      <c r="F38" s="86">
        <f t="shared" ref="F38:F44" si="85">IF(P7=$A$36,COUNTIF(O6:Q8,$C$36)-IF(P7=$C$36,1,0),0)</f>
        <v>2</v>
      </c>
      <c r="G38" s="86">
        <f t="shared" ref="G38:G44" si="86">IF(Q7=$A$36,COUNTIF(P6:R8,$C$36)-IF(Q7=$C$36,1,0),0)</f>
        <v>0</v>
      </c>
      <c r="H38" s="86">
        <f t="shared" ref="H38:H44" si="87">IF(R7=$A$36,COUNTIF(Q6:S8,$C$36)-IF(R7=$C$36,1,0),0)</f>
        <v>0</v>
      </c>
      <c r="I38" s="86">
        <f t="shared" ref="I38:I44" si="88">IF(S7=$A$36,COUNTIF(R6:T8,$C$36)-IF(S7=$C$36,1,0),0)</f>
        <v>0</v>
      </c>
      <c r="J38" s="82"/>
      <c r="K38" s="87">
        <f t="shared" ref="K38:K44" si="89">IF(L7=$J$36,COUNTIF(K6:M8,$L$36)-IF(L7=$L$36,1,0),0)</f>
        <v>0</v>
      </c>
      <c r="L38" s="86">
        <f t="shared" ref="L38:L44" si="90">IF(M7=$J$36,COUNTIF(L6:N8,$L$36)-IF(M7=$L$36,1,0),0)</f>
        <v>0</v>
      </c>
      <c r="M38" s="86">
        <f t="shared" ref="M38:M44" si="91">IF(N7=$J$36,COUNTIF(M6:O8,$L$36)-IF(N7=$L$36,1,0),0)</f>
        <v>5</v>
      </c>
      <c r="N38" s="86">
        <f t="shared" ref="N38:N44" si="92">IF(O7=$J$36,COUNTIF(N6:P8,$L$36)-IF(O7=$L$36,1,0),0)</f>
        <v>0</v>
      </c>
      <c r="O38" s="86">
        <f t="shared" ref="O38:O44" si="93">IF(P7=$J$36,COUNTIF(O6:Q8,$L$36)-IF(P7=$L$36,1,0),0)</f>
        <v>4</v>
      </c>
      <c r="P38" s="86">
        <f t="shared" ref="P38:P44" si="94">IF(Q7=$J$36,COUNTIF(P6:R8,$L$36)-IF(Q7=$L$36,1,0),0)</f>
        <v>0</v>
      </c>
      <c r="Q38" s="86">
        <f t="shared" ref="Q38:Q44" si="95">IF(R7=$J$36,COUNTIF(Q6:S8,$L$36)-IF(R7=$L$36,1,0),0)</f>
        <v>0</v>
      </c>
      <c r="R38" s="86">
        <f t="shared" ref="R38:R44" si="96">IF(S7=$J$36,COUNTIF(R6:T8,$L$36)-IF(S7=$L$36,1,0),0)</f>
        <v>0</v>
      </c>
      <c r="S38" s="82"/>
      <c r="T38" s="87">
        <f t="shared" ref="T38:T44" si="97">IF(L7=$S$36,COUNTIF(K6:M8,$U$36)-IF(L7=$U$36,1,0),0)</f>
        <v>0</v>
      </c>
      <c r="U38" s="86">
        <f t="shared" ref="U38:U44" si="98">IF(M7=$S$36,COUNTIF(L6:N8,$U$36)-IF(M7=$U$36,1,0),0)</f>
        <v>0</v>
      </c>
      <c r="V38" s="86">
        <f t="shared" ref="V38:V44" si="99">IF(N7=$S$36,COUNTIF(M6:O8,$U$36)-IF(N7=$U$36,1,0),0)</f>
        <v>0</v>
      </c>
      <c r="W38" s="86">
        <f t="shared" ref="W38:W44" si="100">IF(O7=$S$36,COUNTIF(N6:P8,$U$36)-IF(O7=$U$36,1,0),0)</f>
        <v>0</v>
      </c>
      <c r="X38" s="86">
        <f t="shared" ref="X38:X44" si="101">IF(P7=$S$36,COUNTIF(O6:Q8,$U$36)-IF(P7=$U$36,1,0),0)</f>
        <v>0</v>
      </c>
      <c r="Y38" s="86">
        <f t="shared" ref="Y38:Y44" si="102">IF(Q7=$S$36,COUNTIF(P6:R8,$U$36)-IF(Q7=$U$36,1,0),0)</f>
        <v>0</v>
      </c>
      <c r="Z38" s="86">
        <f t="shared" ref="Z38:Z44" si="103">IF(R7=$S$36,COUNTIF(Q6:S8,$U$36)-IF(R7=$U$36,1,0),0)</f>
        <v>0</v>
      </c>
      <c r="AA38" s="86">
        <f t="shared" ref="AA38:AA44" si="104">IF(S7=$S$36,COUNTIF(R6:T8,$U$36)-IF(S7=$U$36,1,0),0)</f>
        <v>0</v>
      </c>
      <c r="AB38" s="82"/>
      <c r="AC38" s="87">
        <f t="shared" ref="AC38:AC44" si="105">IF(L7=$AB$36,COUNTIF(K6:M8,$AD$36)-IF(L7=$AD$36,1,0),0)</f>
        <v>0</v>
      </c>
      <c r="AD38" s="86">
        <f t="shared" ref="AD38:AD44" si="106">IF(M7=$AB$36,COUNTIF(L6:N8,$AD$36)-IF(M7=$AD$36,1,0),0)</f>
        <v>0</v>
      </c>
      <c r="AE38" s="86">
        <f t="shared" ref="AE38:AE44" si="107">IF(N7=$AB$36,COUNTIF(M6:O8,$AD$36)-IF(N7=$AD$36,1,0),0)</f>
        <v>2</v>
      </c>
      <c r="AF38" s="86">
        <f t="shared" ref="AF38:AF44" si="108">IF(O7=$AB$36,COUNTIF(N6:P8,$AD$36)-IF(O7=$AD$36,1,0),0)</f>
        <v>0</v>
      </c>
      <c r="AG38" s="86">
        <f t="shared" ref="AG38:AG44" si="109">IF(P7=$AB$36,COUNTIF(O6:Q8,$AD$36)-IF(P7=$AD$36,1,0),0)</f>
        <v>2</v>
      </c>
      <c r="AH38" s="86">
        <f t="shared" ref="AH38:AH44" si="110">IF(Q7=$AB$36,COUNTIF(P6:R8,$AD$36)-IF(Q7=$AD$36,1,0),0)</f>
        <v>0</v>
      </c>
      <c r="AI38" s="86">
        <f t="shared" ref="AI38:AI44" si="111">IF(R7=$AB$36,COUNTIF(Q6:S8,$AD$36)-IF(R7=$AD$36,1,0),0)</f>
        <v>0</v>
      </c>
      <c r="AJ38" s="86">
        <f t="shared" ref="AJ38:AJ44" si="112">IF(S7=$AB$36,COUNTIF(R6:T8,$AD$36)-IF(S7=$AD$36,1,0),0)</f>
        <v>0</v>
      </c>
      <c r="AK38" s="82"/>
    </row>
    <row r="39" spans="1:37" ht="24" customHeight="1" x14ac:dyDescent="0.15">
      <c r="A39" s="82"/>
      <c r="B39" s="86">
        <f t="shared" si="81"/>
        <v>0</v>
      </c>
      <c r="C39" s="86">
        <f t="shared" si="82"/>
        <v>0</v>
      </c>
      <c r="D39" s="86">
        <f t="shared" si="83"/>
        <v>0</v>
      </c>
      <c r="E39" s="86">
        <f t="shared" si="84"/>
        <v>0</v>
      </c>
      <c r="F39" s="86">
        <f t="shared" si="85"/>
        <v>0</v>
      </c>
      <c r="G39" s="86">
        <f t="shared" si="86"/>
        <v>0</v>
      </c>
      <c r="H39" s="86">
        <f t="shared" si="87"/>
        <v>0</v>
      </c>
      <c r="I39" s="86">
        <f t="shared" si="88"/>
        <v>0</v>
      </c>
      <c r="J39" s="82"/>
      <c r="K39" s="86">
        <f t="shared" si="89"/>
        <v>0</v>
      </c>
      <c r="L39" s="86">
        <f t="shared" si="90"/>
        <v>0</v>
      </c>
      <c r="M39" s="86">
        <f t="shared" si="91"/>
        <v>0</v>
      </c>
      <c r="N39" s="86">
        <f t="shared" si="92"/>
        <v>0</v>
      </c>
      <c r="O39" s="86">
        <f t="shared" si="93"/>
        <v>0</v>
      </c>
      <c r="P39" s="86">
        <f t="shared" si="94"/>
        <v>0</v>
      </c>
      <c r="Q39" s="86">
        <f t="shared" si="95"/>
        <v>0</v>
      </c>
      <c r="R39" s="86">
        <f t="shared" si="96"/>
        <v>0</v>
      </c>
      <c r="S39" s="82"/>
      <c r="T39" s="86">
        <f t="shared" si="97"/>
        <v>0</v>
      </c>
      <c r="U39" s="86">
        <f t="shared" si="98"/>
        <v>0</v>
      </c>
      <c r="V39" s="86">
        <f t="shared" si="99"/>
        <v>0</v>
      </c>
      <c r="W39" s="86">
        <f t="shared" si="100"/>
        <v>0</v>
      </c>
      <c r="X39" s="86">
        <f t="shared" si="101"/>
        <v>0</v>
      </c>
      <c r="Y39" s="86">
        <f t="shared" si="102"/>
        <v>0</v>
      </c>
      <c r="Z39" s="86">
        <f t="shared" si="103"/>
        <v>0</v>
      </c>
      <c r="AA39" s="86">
        <f t="shared" si="104"/>
        <v>0</v>
      </c>
      <c r="AB39" s="82"/>
      <c r="AC39" s="86">
        <f t="shared" si="105"/>
        <v>0</v>
      </c>
      <c r="AD39" s="86">
        <f t="shared" si="106"/>
        <v>0</v>
      </c>
      <c r="AE39" s="86">
        <f t="shared" si="107"/>
        <v>0</v>
      </c>
      <c r="AF39" s="86">
        <f t="shared" si="108"/>
        <v>0</v>
      </c>
      <c r="AG39" s="86">
        <f t="shared" si="109"/>
        <v>0</v>
      </c>
      <c r="AH39" s="86">
        <f t="shared" si="110"/>
        <v>0</v>
      </c>
      <c r="AI39" s="86">
        <f t="shared" si="111"/>
        <v>0</v>
      </c>
      <c r="AJ39" s="86">
        <f t="shared" si="112"/>
        <v>0</v>
      </c>
      <c r="AK39" s="82"/>
    </row>
    <row r="40" spans="1:37" ht="24" customHeight="1" x14ac:dyDescent="0.15">
      <c r="A40" s="82"/>
      <c r="B40" s="86">
        <f t="shared" si="81"/>
        <v>0</v>
      </c>
      <c r="C40" s="86">
        <f t="shared" si="82"/>
        <v>0</v>
      </c>
      <c r="D40" s="86">
        <f t="shared" si="83"/>
        <v>0</v>
      </c>
      <c r="E40" s="86">
        <f t="shared" si="84"/>
        <v>0</v>
      </c>
      <c r="F40" s="86">
        <f t="shared" si="85"/>
        <v>0</v>
      </c>
      <c r="G40" s="86">
        <f t="shared" si="86"/>
        <v>0</v>
      </c>
      <c r="H40" s="86">
        <f t="shared" si="87"/>
        <v>4</v>
      </c>
      <c r="I40" s="86">
        <f t="shared" si="88"/>
        <v>0</v>
      </c>
      <c r="J40" s="82"/>
      <c r="K40" s="86">
        <f t="shared" si="89"/>
        <v>0</v>
      </c>
      <c r="L40" s="86">
        <f t="shared" si="90"/>
        <v>0</v>
      </c>
      <c r="M40" s="86">
        <f t="shared" si="91"/>
        <v>0</v>
      </c>
      <c r="N40" s="86">
        <f t="shared" si="92"/>
        <v>0</v>
      </c>
      <c r="O40" s="86">
        <f t="shared" si="93"/>
        <v>0</v>
      </c>
      <c r="P40" s="86">
        <f t="shared" si="94"/>
        <v>0</v>
      </c>
      <c r="Q40" s="86">
        <f t="shared" si="95"/>
        <v>3</v>
      </c>
      <c r="R40" s="86">
        <f t="shared" si="96"/>
        <v>0</v>
      </c>
      <c r="S40" s="82"/>
      <c r="T40" s="86">
        <f t="shared" si="97"/>
        <v>0</v>
      </c>
      <c r="U40" s="86">
        <f t="shared" si="98"/>
        <v>0</v>
      </c>
      <c r="V40" s="86">
        <f t="shared" si="99"/>
        <v>0</v>
      </c>
      <c r="W40" s="86">
        <f t="shared" si="100"/>
        <v>0</v>
      </c>
      <c r="X40" s="86">
        <f t="shared" si="101"/>
        <v>0</v>
      </c>
      <c r="Y40" s="86">
        <f t="shared" si="102"/>
        <v>0</v>
      </c>
      <c r="Z40" s="86">
        <f t="shared" si="103"/>
        <v>0</v>
      </c>
      <c r="AA40" s="86">
        <f t="shared" si="104"/>
        <v>0</v>
      </c>
      <c r="AB40" s="82"/>
      <c r="AC40" s="86">
        <f t="shared" si="105"/>
        <v>0</v>
      </c>
      <c r="AD40" s="86">
        <f t="shared" si="106"/>
        <v>0</v>
      </c>
      <c r="AE40" s="86">
        <f t="shared" si="107"/>
        <v>0</v>
      </c>
      <c r="AF40" s="86">
        <f t="shared" si="108"/>
        <v>0</v>
      </c>
      <c r="AG40" s="86">
        <f t="shared" si="109"/>
        <v>0</v>
      </c>
      <c r="AH40" s="86">
        <f t="shared" si="110"/>
        <v>0</v>
      </c>
      <c r="AI40" s="86">
        <f t="shared" si="111"/>
        <v>1</v>
      </c>
      <c r="AJ40" s="86">
        <f t="shared" si="112"/>
        <v>0</v>
      </c>
      <c r="AK40" s="82"/>
    </row>
    <row r="41" spans="1:37" ht="24" customHeight="1" x14ac:dyDescent="0.15">
      <c r="A41" s="82"/>
      <c r="B41" s="86">
        <f t="shared" si="81"/>
        <v>0</v>
      </c>
      <c r="C41" s="86">
        <f t="shared" si="82"/>
        <v>4</v>
      </c>
      <c r="D41" s="86">
        <f t="shared" si="83"/>
        <v>0</v>
      </c>
      <c r="E41" s="86">
        <f t="shared" si="84"/>
        <v>0</v>
      </c>
      <c r="F41" s="86">
        <f t="shared" si="85"/>
        <v>0</v>
      </c>
      <c r="G41" s="86">
        <f t="shared" si="86"/>
        <v>0</v>
      </c>
      <c r="H41" s="86">
        <f t="shared" si="87"/>
        <v>0</v>
      </c>
      <c r="I41" s="86">
        <f t="shared" si="88"/>
        <v>0</v>
      </c>
      <c r="J41" s="82"/>
      <c r="K41" s="86">
        <f t="shared" si="89"/>
        <v>0</v>
      </c>
      <c r="L41" s="86">
        <f t="shared" si="90"/>
        <v>3</v>
      </c>
      <c r="M41" s="86">
        <f t="shared" si="91"/>
        <v>0</v>
      </c>
      <c r="N41" s="86">
        <f t="shared" si="92"/>
        <v>0</v>
      </c>
      <c r="O41" s="86">
        <f t="shared" si="93"/>
        <v>0</v>
      </c>
      <c r="P41" s="86">
        <f t="shared" si="94"/>
        <v>0</v>
      </c>
      <c r="Q41" s="86">
        <f t="shared" si="95"/>
        <v>0</v>
      </c>
      <c r="R41" s="86">
        <f t="shared" si="96"/>
        <v>0</v>
      </c>
      <c r="S41" s="82"/>
      <c r="T41" s="86">
        <f t="shared" si="97"/>
        <v>0</v>
      </c>
      <c r="U41" s="86">
        <f t="shared" si="98"/>
        <v>0</v>
      </c>
      <c r="V41" s="86">
        <f t="shared" si="99"/>
        <v>0</v>
      </c>
      <c r="W41" s="86">
        <f t="shared" si="100"/>
        <v>0</v>
      </c>
      <c r="X41" s="86">
        <f t="shared" si="101"/>
        <v>0</v>
      </c>
      <c r="Y41" s="86">
        <f t="shared" si="102"/>
        <v>0</v>
      </c>
      <c r="Z41" s="86">
        <f t="shared" si="103"/>
        <v>0</v>
      </c>
      <c r="AA41" s="86">
        <f t="shared" si="104"/>
        <v>0</v>
      </c>
      <c r="AB41" s="82"/>
      <c r="AC41" s="86">
        <f t="shared" si="105"/>
        <v>0</v>
      </c>
      <c r="AD41" s="86">
        <f t="shared" si="106"/>
        <v>1</v>
      </c>
      <c r="AE41" s="86">
        <f t="shared" si="107"/>
        <v>0</v>
      </c>
      <c r="AF41" s="86">
        <f t="shared" si="108"/>
        <v>0</v>
      </c>
      <c r="AG41" s="86">
        <f t="shared" si="109"/>
        <v>0</v>
      </c>
      <c r="AH41" s="86">
        <f t="shared" si="110"/>
        <v>0</v>
      </c>
      <c r="AI41" s="86">
        <f t="shared" si="111"/>
        <v>0</v>
      </c>
      <c r="AJ41" s="86">
        <f t="shared" si="112"/>
        <v>0</v>
      </c>
      <c r="AK41" s="82"/>
    </row>
    <row r="42" spans="1:37" ht="24" customHeight="1" x14ac:dyDescent="0.15">
      <c r="A42" s="82"/>
      <c r="B42" s="86">
        <f t="shared" si="81"/>
        <v>0</v>
      </c>
      <c r="C42" s="86">
        <f t="shared" si="82"/>
        <v>0</v>
      </c>
      <c r="D42" s="86">
        <f t="shared" si="83"/>
        <v>0</v>
      </c>
      <c r="E42" s="86">
        <f t="shared" si="84"/>
        <v>0</v>
      </c>
      <c r="F42" s="86">
        <f t="shared" si="85"/>
        <v>0</v>
      </c>
      <c r="G42" s="86">
        <f t="shared" si="86"/>
        <v>0</v>
      </c>
      <c r="H42" s="86">
        <f t="shared" si="87"/>
        <v>0</v>
      </c>
      <c r="I42" s="86">
        <f t="shared" si="88"/>
        <v>0</v>
      </c>
      <c r="J42" s="82"/>
      <c r="K42" s="86">
        <f t="shared" si="89"/>
        <v>0</v>
      </c>
      <c r="L42" s="86">
        <f t="shared" si="90"/>
        <v>0</v>
      </c>
      <c r="M42" s="86">
        <f t="shared" si="91"/>
        <v>0</v>
      </c>
      <c r="N42" s="86">
        <f t="shared" si="92"/>
        <v>0</v>
      </c>
      <c r="O42" s="86">
        <f t="shared" si="93"/>
        <v>0</v>
      </c>
      <c r="P42" s="86">
        <f t="shared" si="94"/>
        <v>0</v>
      </c>
      <c r="Q42" s="86">
        <f t="shared" si="95"/>
        <v>0</v>
      </c>
      <c r="R42" s="86">
        <f t="shared" si="96"/>
        <v>0</v>
      </c>
      <c r="S42" s="82"/>
      <c r="T42" s="86">
        <f t="shared" si="97"/>
        <v>0</v>
      </c>
      <c r="U42" s="86">
        <f t="shared" si="98"/>
        <v>0</v>
      </c>
      <c r="V42" s="86">
        <f t="shared" si="99"/>
        <v>0</v>
      </c>
      <c r="W42" s="86">
        <f t="shared" si="100"/>
        <v>0</v>
      </c>
      <c r="X42" s="86">
        <f t="shared" si="101"/>
        <v>0</v>
      </c>
      <c r="Y42" s="86">
        <f t="shared" si="102"/>
        <v>0</v>
      </c>
      <c r="Z42" s="86">
        <f t="shared" si="103"/>
        <v>0</v>
      </c>
      <c r="AA42" s="86">
        <f t="shared" si="104"/>
        <v>0</v>
      </c>
      <c r="AB42" s="82"/>
      <c r="AC42" s="86">
        <f t="shared" si="105"/>
        <v>0</v>
      </c>
      <c r="AD42" s="86">
        <f t="shared" si="106"/>
        <v>0</v>
      </c>
      <c r="AE42" s="86">
        <f t="shared" si="107"/>
        <v>0</v>
      </c>
      <c r="AF42" s="86">
        <f t="shared" si="108"/>
        <v>0</v>
      </c>
      <c r="AG42" s="86">
        <f t="shared" si="109"/>
        <v>0</v>
      </c>
      <c r="AH42" s="86">
        <f t="shared" si="110"/>
        <v>0</v>
      </c>
      <c r="AI42" s="86">
        <f t="shared" si="111"/>
        <v>0</v>
      </c>
      <c r="AJ42" s="86">
        <f t="shared" si="112"/>
        <v>0</v>
      </c>
      <c r="AK42" s="82"/>
    </row>
    <row r="43" spans="1:37" ht="24" customHeight="1" x14ac:dyDescent="0.15">
      <c r="A43" s="82"/>
      <c r="B43" s="86">
        <f t="shared" si="81"/>
        <v>0</v>
      </c>
      <c r="C43" s="86">
        <f t="shared" si="82"/>
        <v>0</v>
      </c>
      <c r="D43" s="86">
        <f t="shared" si="83"/>
        <v>0</v>
      </c>
      <c r="E43" s="86">
        <f t="shared" si="84"/>
        <v>0</v>
      </c>
      <c r="F43" s="86">
        <f t="shared" si="85"/>
        <v>0</v>
      </c>
      <c r="G43" s="86">
        <f t="shared" si="86"/>
        <v>5</v>
      </c>
      <c r="H43" s="86">
        <f t="shared" si="87"/>
        <v>6</v>
      </c>
      <c r="I43" s="86">
        <f t="shared" si="88"/>
        <v>6</v>
      </c>
      <c r="J43" s="82"/>
      <c r="K43" s="86">
        <f t="shared" si="89"/>
        <v>0</v>
      </c>
      <c r="L43" s="86">
        <f t="shared" si="90"/>
        <v>0</v>
      </c>
      <c r="M43" s="86">
        <f t="shared" si="91"/>
        <v>0</v>
      </c>
      <c r="N43" s="86">
        <f t="shared" si="92"/>
        <v>0</v>
      </c>
      <c r="O43" s="86">
        <f t="shared" si="93"/>
        <v>0</v>
      </c>
      <c r="P43" s="86">
        <f t="shared" si="94"/>
        <v>1</v>
      </c>
      <c r="Q43" s="86">
        <f t="shared" si="95"/>
        <v>0</v>
      </c>
      <c r="R43" s="86">
        <f t="shared" si="96"/>
        <v>0</v>
      </c>
      <c r="S43" s="82"/>
      <c r="T43" s="86">
        <f t="shared" si="97"/>
        <v>0</v>
      </c>
      <c r="U43" s="86">
        <f t="shared" si="98"/>
        <v>0</v>
      </c>
      <c r="V43" s="86">
        <f t="shared" si="99"/>
        <v>0</v>
      </c>
      <c r="W43" s="86">
        <f t="shared" si="100"/>
        <v>0</v>
      </c>
      <c r="X43" s="86">
        <f t="shared" si="101"/>
        <v>0</v>
      </c>
      <c r="Y43" s="86">
        <f t="shared" si="102"/>
        <v>1</v>
      </c>
      <c r="Z43" s="86">
        <f t="shared" si="103"/>
        <v>2</v>
      </c>
      <c r="AA43" s="86">
        <f t="shared" si="104"/>
        <v>2</v>
      </c>
      <c r="AB43" s="82"/>
      <c r="AC43" s="86">
        <f t="shared" si="105"/>
        <v>0</v>
      </c>
      <c r="AD43" s="86">
        <f t="shared" si="106"/>
        <v>0</v>
      </c>
      <c r="AE43" s="86">
        <f t="shared" si="107"/>
        <v>0</v>
      </c>
      <c r="AF43" s="86">
        <f t="shared" si="108"/>
        <v>0</v>
      </c>
      <c r="AG43" s="86">
        <f t="shared" si="109"/>
        <v>0</v>
      </c>
      <c r="AH43" s="86">
        <f t="shared" si="110"/>
        <v>1</v>
      </c>
      <c r="AI43" s="86">
        <f t="shared" si="111"/>
        <v>0</v>
      </c>
      <c r="AJ43" s="86">
        <f t="shared" si="112"/>
        <v>0</v>
      </c>
      <c r="AK43" s="82"/>
    </row>
    <row r="44" spans="1:37" ht="24" customHeight="1" x14ac:dyDescent="0.15">
      <c r="A44" s="82"/>
      <c r="B44" s="86">
        <f t="shared" si="81"/>
        <v>0</v>
      </c>
      <c r="C44" s="86">
        <f t="shared" si="82"/>
        <v>0</v>
      </c>
      <c r="D44" s="86">
        <f t="shared" si="83"/>
        <v>0</v>
      </c>
      <c r="E44" s="86">
        <f t="shared" si="84"/>
        <v>0</v>
      </c>
      <c r="F44" s="86">
        <f t="shared" si="85"/>
        <v>0</v>
      </c>
      <c r="G44" s="86">
        <f t="shared" si="86"/>
        <v>0</v>
      </c>
      <c r="H44" s="86">
        <f t="shared" si="87"/>
        <v>0</v>
      </c>
      <c r="I44" s="86">
        <f t="shared" si="88"/>
        <v>0</v>
      </c>
      <c r="J44" s="82"/>
      <c r="K44" s="86">
        <f t="shared" si="89"/>
        <v>5</v>
      </c>
      <c r="L44" s="86">
        <f t="shared" si="90"/>
        <v>0</v>
      </c>
      <c r="M44" s="86">
        <f t="shared" si="91"/>
        <v>0</v>
      </c>
      <c r="N44" s="86">
        <f t="shared" si="92"/>
        <v>0</v>
      </c>
      <c r="O44" s="86">
        <f t="shared" si="93"/>
        <v>0</v>
      </c>
      <c r="P44" s="86">
        <f t="shared" si="94"/>
        <v>0</v>
      </c>
      <c r="Q44" s="86">
        <f t="shared" si="95"/>
        <v>0</v>
      </c>
      <c r="R44" s="86">
        <f t="shared" si="96"/>
        <v>0</v>
      </c>
      <c r="S44" s="82"/>
      <c r="T44" s="86">
        <f t="shared" si="97"/>
        <v>3</v>
      </c>
      <c r="U44" s="86">
        <f t="shared" si="98"/>
        <v>0</v>
      </c>
      <c r="V44" s="86">
        <f t="shared" si="99"/>
        <v>0</v>
      </c>
      <c r="W44" s="86">
        <f t="shared" si="100"/>
        <v>0</v>
      </c>
      <c r="X44" s="86">
        <f t="shared" si="101"/>
        <v>0</v>
      </c>
      <c r="Y44" s="86">
        <f t="shared" si="102"/>
        <v>0</v>
      </c>
      <c r="Z44" s="86">
        <f t="shared" si="103"/>
        <v>0</v>
      </c>
      <c r="AA44" s="86">
        <f t="shared" si="104"/>
        <v>0</v>
      </c>
      <c r="AB44" s="82"/>
      <c r="AC44" s="86">
        <f t="shared" si="105"/>
        <v>0</v>
      </c>
      <c r="AD44" s="86">
        <f t="shared" si="106"/>
        <v>0</v>
      </c>
      <c r="AE44" s="86">
        <f t="shared" si="107"/>
        <v>0</v>
      </c>
      <c r="AF44" s="86">
        <f t="shared" si="108"/>
        <v>0</v>
      </c>
      <c r="AG44" s="86">
        <f t="shared" si="109"/>
        <v>0</v>
      </c>
      <c r="AH44" s="86">
        <f t="shared" si="110"/>
        <v>0</v>
      </c>
      <c r="AI44" s="86">
        <f t="shared" si="111"/>
        <v>0</v>
      </c>
      <c r="AJ44" s="86">
        <f t="shared" si="112"/>
        <v>0</v>
      </c>
      <c r="AK44" s="82"/>
    </row>
    <row r="45" spans="1:37" ht="24" customHeight="1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</row>
    <row r="46" spans="1:37" ht="24" customHeight="1" thickBot="1" x14ac:dyDescent="0.2">
      <c r="A46" s="82">
        <v>4</v>
      </c>
      <c r="B46" s="83" t="s">
        <v>33</v>
      </c>
      <c r="C46" s="82">
        <v>1</v>
      </c>
      <c r="D46" s="82"/>
      <c r="E46" s="82" t="str">
        <f>"sum="&amp;SUM(B47:I54)</f>
        <v>sum=15</v>
      </c>
      <c r="F46" s="82"/>
      <c r="G46" s="82"/>
      <c r="H46" s="82"/>
      <c r="I46" s="82"/>
      <c r="J46" s="82">
        <v>4</v>
      </c>
      <c r="K46" s="83" t="s">
        <v>33</v>
      </c>
      <c r="L46" s="82">
        <v>2</v>
      </c>
      <c r="M46" s="82"/>
      <c r="N46" s="82" t="str">
        <f>"sum="&amp;SUM(K47:R54)</f>
        <v>sum=20</v>
      </c>
      <c r="O46" s="82"/>
      <c r="P46" s="82"/>
      <c r="Q46" s="82"/>
      <c r="R46" s="82"/>
      <c r="S46" s="82">
        <v>4</v>
      </c>
      <c r="T46" s="83" t="s">
        <v>33</v>
      </c>
      <c r="U46" s="82">
        <v>3</v>
      </c>
      <c r="V46" s="82"/>
      <c r="W46" s="82" t="str">
        <f>"sum="&amp;SUM(T47:AA54)</f>
        <v>sum=7</v>
      </c>
      <c r="X46" s="82"/>
      <c r="Y46" s="82"/>
      <c r="Z46" s="82"/>
      <c r="AA46" s="82"/>
      <c r="AB46" s="82">
        <v>4</v>
      </c>
      <c r="AC46" s="83" t="s">
        <v>33</v>
      </c>
      <c r="AD46" s="82">
        <v>4</v>
      </c>
      <c r="AE46" s="82"/>
      <c r="AF46" s="82" t="str">
        <f>"sum="&amp;SUM(AC47:AJ54)</f>
        <v>sum=14</v>
      </c>
      <c r="AG46" s="82"/>
      <c r="AH46" s="82"/>
      <c r="AI46" s="82"/>
      <c r="AJ46" s="82"/>
      <c r="AK46" s="82"/>
    </row>
    <row r="47" spans="1:37" ht="24" customHeight="1" thickBot="1" x14ac:dyDescent="0.2">
      <c r="A47" s="82"/>
      <c r="B47" s="84">
        <f>IF(L6=$A$46,COUNTIF(K5:M7,$C$46)-IF(L6=$C$46,1,0),0)</f>
        <v>0</v>
      </c>
      <c r="C47" s="85">
        <f t="shared" ref="C47:I47" si="113">IF(M6=$A$46,COUNTIF(L5:N7,$C$46)-IF(M6=$C$46,1,0),0)</f>
        <v>0</v>
      </c>
      <c r="D47" s="86">
        <f t="shared" si="113"/>
        <v>0</v>
      </c>
      <c r="E47" s="86">
        <f t="shared" si="113"/>
        <v>0</v>
      </c>
      <c r="F47" s="86">
        <f t="shared" si="113"/>
        <v>0</v>
      </c>
      <c r="G47" s="86">
        <f t="shared" si="113"/>
        <v>0</v>
      </c>
      <c r="H47" s="86">
        <f t="shared" si="113"/>
        <v>0</v>
      </c>
      <c r="I47" s="86">
        <f t="shared" si="113"/>
        <v>0</v>
      </c>
      <c r="J47" s="82"/>
      <c r="K47" s="84">
        <f>IF(L6=$J$46,COUNTIF(K5:M7,$L$46)-IF(L6=$L$46,1,0),0)</f>
        <v>0</v>
      </c>
      <c r="L47" s="85">
        <f t="shared" ref="L47:R47" si="114">IF(M6=$J$46,COUNTIF(L5:N7,$L$46)-IF(M6=$L$46,1,0),0)</f>
        <v>0</v>
      </c>
      <c r="M47" s="86">
        <f t="shared" si="114"/>
        <v>0</v>
      </c>
      <c r="N47" s="86">
        <f t="shared" si="114"/>
        <v>0</v>
      </c>
      <c r="O47" s="86">
        <f t="shared" si="114"/>
        <v>0</v>
      </c>
      <c r="P47" s="86">
        <f t="shared" si="114"/>
        <v>0</v>
      </c>
      <c r="Q47" s="86">
        <f t="shared" si="114"/>
        <v>0</v>
      </c>
      <c r="R47" s="86">
        <f t="shared" si="114"/>
        <v>0</v>
      </c>
      <c r="S47" s="82"/>
      <c r="T47" s="84">
        <f>IF(L6=$S$46,COUNTIF(K5:M7,$U$46)-IF(L6=$U$46,1,0),0)</f>
        <v>0</v>
      </c>
      <c r="U47" s="85">
        <f t="shared" ref="U47:AA47" si="115">IF(M6=$S$46,COUNTIF(L5:N7,$U$46)-IF(M6=$U$46,1,0),0)</f>
        <v>0</v>
      </c>
      <c r="V47" s="86">
        <f t="shared" si="115"/>
        <v>0</v>
      </c>
      <c r="W47" s="86">
        <f t="shared" si="115"/>
        <v>0</v>
      </c>
      <c r="X47" s="86">
        <f t="shared" si="115"/>
        <v>0</v>
      </c>
      <c r="Y47" s="86">
        <f t="shared" si="115"/>
        <v>0</v>
      </c>
      <c r="Z47" s="86">
        <f t="shared" si="115"/>
        <v>0</v>
      </c>
      <c r="AA47" s="86">
        <f t="shared" si="115"/>
        <v>0</v>
      </c>
      <c r="AB47" s="82"/>
      <c r="AC47" s="84">
        <f>IF(L6=$AB$46,COUNTIF(K5:M7,$AD$46)-IF(L6=$AD$46,1,0),0)</f>
        <v>0</v>
      </c>
      <c r="AD47" s="85">
        <f t="shared" ref="AD47:AJ47" si="116">IF(M6=$AB$46,COUNTIF(L5:N7,$AD$46)-IF(M6=$AD$46,1,0),0)</f>
        <v>0</v>
      </c>
      <c r="AE47" s="86">
        <f t="shared" si="116"/>
        <v>0</v>
      </c>
      <c r="AF47" s="86">
        <f t="shared" si="116"/>
        <v>0</v>
      </c>
      <c r="AG47" s="86">
        <f t="shared" si="116"/>
        <v>0</v>
      </c>
      <c r="AH47" s="86">
        <f t="shared" si="116"/>
        <v>0</v>
      </c>
      <c r="AI47" s="86">
        <f t="shared" si="116"/>
        <v>0</v>
      </c>
      <c r="AJ47" s="86">
        <f t="shared" si="116"/>
        <v>0</v>
      </c>
      <c r="AK47" s="82"/>
    </row>
    <row r="48" spans="1:37" ht="24" customHeight="1" x14ac:dyDescent="0.15">
      <c r="A48" s="82"/>
      <c r="B48" s="87">
        <f t="shared" ref="B48:B54" si="117">IF(L7=$A$46,COUNTIF(K6:M8,$C$46)-IF(L7=$C$46,1,0),0)</f>
        <v>0</v>
      </c>
      <c r="C48" s="86">
        <f t="shared" ref="C48:C54" si="118">IF(M7=$A$46,COUNTIF(L6:N8,$C$46)-IF(M7=$C$46,1,0),0)</f>
        <v>0</v>
      </c>
      <c r="D48" s="86">
        <f t="shared" ref="D48:D54" si="119">IF(N7=$A$46,COUNTIF(M6:O8,$C$46)-IF(N7=$C$46,1,0),0)</f>
        <v>0</v>
      </c>
      <c r="E48" s="86">
        <f t="shared" ref="E48:E54" si="120">IF(O7=$A$46,COUNTIF(N6:P8,$C$46)-IF(O7=$C$46,1,0),0)</f>
        <v>1</v>
      </c>
      <c r="F48" s="86">
        <f t="shared" ref="F48:F54" si="121">IF(P7=$A$46,COUNTIF(O6:Q8,$C$46)-IF(P7=$C$46,1,0),0)</f>
        <v>0</v>
      </c>
      <c r="G48" s="86">
        <f t="shared" ref="G48:G54" si="122">IF(Q7=$A$46,COUNTIF(P6:R8,$C$46)-IF(Q7=$C$46,1,0),0)</f>
        <v>0</v>
      </c>
      <c r="H48" s="86">
        <f t="shared" ref="H48:H54" si="123">IF(R7=$A$46,COUNTIF(Q6:S8,$C$46)-IF(R7=$C$46,1,0),0)</f>
        <v>0</v>
      </c>
      <c r="I48" s="86">
        <f t="shared" ref="I48:I54" si="124">IF(S7=$A$46,COUNTIF(R6:T8,$C$46)-IF(S7=$C$46,1,0),0)</f>
        <v>0</v>
      </c>
      <c r="J48" s="82"/>
      <c r="K48" s="87">
        <f t="shared" ref="K48:K54" si="125">IF(L7=$J$46,COUNTIF(K6:M8,$L$46)-IF(L7=$L$46,1,0),0)</f>
        <v>0</v>
      </c>
      <c r="L48" s="86">
        <f t="shared" ref="L48:L54" si="126">IF(M7=$J$46,COUNTIF(L6:N8,$L$46)-IF(M7=$L$46,1,0),0)</f>
        <v>0</v>
      </c>
      <c r="M48" s="86">
        <f t="shared" ref="M48:M54" si="127">IF(N7=$J$46,COUNTIF(M6:O8,$L$46)-IF(N7=$L$46,1,0),0)</f>
        <v>0</v>
      </c>
      <c r="N48" s="86">
        <f t="shared" ref="N48:N54" si="128">IF(O7=$J$46,COUNTIF(N6:P8,$L$46)-IF(O7=$L$46,1,0),0)</f>
        <v>4</v>
      </c>
      <c r="O48" s="86">
        <f t="shared" ref="O48:O54" si="129">IF(P7=$J$46,COUNTIF(O6:Q8,$L$46)-IF(P7=$L$46,1,0),0)</f>
        <v>0</v>
      </c>
      <c r="P48" s="86">
        <f t="shared" ref="P48:P54" si="130">IF(Q7=$J$46,COUNTIF(P6:R8,$L$46)-IF(Q7=$L$46,1,0),0)</f>
        <v>0</v>
      </c>
      <c r="Q48" s="86">
        <f t="shared" ref="Q48:Q54" si="131">IF(R7=$J$46,COUNTIF(Q6:S8,$L$46)-IF(R7=$L$46,1,0),0)</f>
        <v>0</v>
      </c>
      <c r="R48" s="86">
        <f t="shared" ref="R48:R54" si="132">IF(S7=$J$46,COUNTIF(R6:T8,$L$46)-IF(S7=$L$46,1,0),0)</f>
        <v>0</v>
      </c>
      <c r="S48" s="82"/>
      <c r="T48" s="87">
        <f t="shared" ref="T48:T54" si="133">IF(L7=$S$46,COUNTIF(K6:M8,$U$46)-IF(L7=$U$46,1,0),0)</f>
        <v>0</v>
      </c>
      <c r="U48" s="86">
        <f t="shared" ref="U48:U54" si="134">IF(M7=$S$46,COUNTIF(L6:N8,$U$46)-IF(M7=$U$46,1,0),0)</f>
        <v>0</v>
      </c>
      <c r="V48" s="86">
        <f t="shared" ref="V48:V54" si="135">IF(N7=$S$46,COUNTIF(M6:O8,$U$46)-IF(N7=$U$46,1,0),0)</f>
        <v>0</v>
      </c>
      <c r="W48" s="86">
        <f t="shared" ref="W48:W54" si="136">IF(O7=$S$46,COUNTIF(N6:P8,$U$46)-IF(O7=$U$46,1,0),0)</f>
        <v>2</v>
      </c>
      <c r="X48" s="86">
        <f t="shared" ref="X48:X54" si="137">IF(P7=$S$46,COUNTIF(O6:Q8,$U$46)-IF(P7=$U$46,1,0),0)</f>
        <v>0</v>
      </c>
      <c r="Y48" s="86">
        <f t="shared" ref="Y48:Y54" si="138">IF(Q7=$S$46,COUNTIF(P6:R8,$U$46)-IF(Q7=$U$46,1,0),0)</f>
        <v>0</v>
      </c>
      <c r="Z48" s="86">
        <f t="shared" ref="Z48:Z54" si="139">IF(R7=$S$46,COUNTIF(Q6:S8,$U$46)-IF(R7=$U$46,1,0),0)</f>
        <v>0</v>
      </c>
      <c r="AA48" s="86">
        <f t="shared" ref="AA48:AA54" si="140">IF(S7=$S$46,COUNTIF(R6:T8,$U$46)-IF(S7=$U$46,1,0),0)</f>
        <v>0</v>
      </c>
      <c r="AB48" s="82"/>
      <c r="AC48" s="87">
        <f t="shared" ref="AC48:AC54" si="141">IF(L7=$AB$46,COUNTIF(K6:M8,$AD$46)-IF(L7=$AD$46,1,0),0)</f>
        <v>0</v>
      </c>
      <c r="AD48" s="86">
        <f t="shared" ref="AD48:AD54" si="142">IF(M7=$AB$46,COUNTIF(L6:N8,$AD$46)-IF(M7=$AD$46,1,0),0)</f>
        <v>0</v>
      </c>
      <c r="AE48" s="86">
        <f t="shared" ref="AE48:AE54" si="143">IF(N7=$AB$46,COUNTIF(M6:O8,$AD$46)-IF(N7=$AD$46,1,0),0)</f>
        <v>0</v>
      </c>
      <c r="AF48" s="86">
        <f t="shared" ref="AF48:AF54" si="144">IF(O7=$AB$46,COUNTIF(N6:P8,$AD$46)-IF(O7=$AD$46,1,0),0)</f>
        <v>1</v>
      </c>
      <c r="AG48" s="86">
        <f t="shared" ref="AG48:AG54" si="145">IF(P7=$AB$46,COUNTIF(O6:Q8,$AD$46)-IF(P7=$AD$46,1,0),0)</f>
        <v>0</v>
      </c>
      <c r="AH48" s="86">
        <f t="shared" ref="AH48:AH54" si="146">IF(Q7=$AB$46,COUNTIF(P6:R8,$AD$46)-IF(Q7=$AD$46,1,0),0)</f>
        <v>0</v>
      </c>
      <c r="AI48" s="86">
        <f t="shared" ref="AI48:AI54" si="147">IF(R7=$AB$46,COUNTIF(Q6:S8,$AD$46)-IF(R7=$AD$46,1,0),0)</f>
        <v>0</v>
      </c>
      <c r="AJ48" s="86">
        <f t="shared" ref="AJ48:AJ54" si="148">IF(S7=$AB$46,COUNTIF(R6:T8,$AD$46)-IF(S7=$AD$46,1,0),0)</f>
        <v>0</v>
      </c>
      <c r="AK48" s="82"/>
    </row>
    <row r="49" spans="1:37" ht="24" customHeight="1" x14ac:dyDescent="0.15">
      <c r="A49" s="82"/>
      <c r="B49" s="86">
        <f t="shared" si="117"/>
        <v>0</v>
      </c>
      <c r="C49" s="86">
        <f t="shared" si="118"/>
        <v>0</v>
      </c>
      <c r="D49" s="86">
        <f t="shared" si="119"/>
        <v>3</v>
      </c>
      <c r="E49" s="86">
        <f t="shared" si="120"/>
        <v>0</v>
      </c>
      <c r="F49" s="86">
        <f t="shared" si="121"/>
        <v>0</v>
      </c>
      <c r="G49" s="86">
        <f t="shared" si="122"/>
        <v>3</v>
      </c>
      <c r="H49" s="86">
        <f t="shared" si="123"/>
        <v>0</v>
      </c>
      <c r="I49" s="86">
        <f t="shared" si="124"/>
        <v>0</v>
      </c>
      <c r="J49" s="82"/>
      <c r="K49" s="86">
        <f t="shared" si="125"/>
        <v>0</v>
      </c>
      <c r="L49" s="86">
        <f t="shared" si="126"/>
        <v>0</v>
      </c>
      <c r="M49" s="86">
        <f t="shared" si="127"/>
        <v>3</v>
      </c>
      <c r="N49" s="86">
        <f t="shared" si="128"/>
        <v>0</v>
      </c>
      <c r="O49" s="86">
        <f t="shared" si="129"/>
        <v>0</v>
      </c>
      <c r="P49" s="86">
        <f t="shared" si="130"/>
        <v>3</v>
      </c>
      <c r="Q49" s="86">
        <f t="shared" si="131"/>
        <v>0</v>
      </c>
      <c r="R49" s="86">
        <f t="shared" si="132"/>
        <v>0</v>
      </c>
      <c r="S49" s="82"/>
      <c r="T49" s="86">
        <f t="shared" si="133"/>
        <v>0</v>
      </c>
      <c r="U49" s="86">
        <f t="shared" si="134"/>
        <v>0</v>
      </c>
      <c r="V49" s="86">
        <f t="shared" si="135"/>
        <v>1</v>
      </c>
      <c r="W49" s="86">
        <f t="shared" si="136"/>
        <v>0</v>
      </c>
      <c r="X49" s="86">
        <f t="shared" si="137"/>
        <v>0</v>
      </c>
      <c r="Y49" s="86">
        <f t="shared" si="138"/>
        <v>2</v>
      </c>
      <c r="Z49" s="86">
        <f t="shared" si="139"/>
        <v>0</v>
      </c>
      <c r="AA49" s="86">
        <f t="shared" si="140"/>
        <v>0</v>
      </c>
      <c r="AB49" s="82"/>
      <c r="AC49" s="86">
        <f t="shared" si="141"/>
        <v>0</v>
      </c>
      <c r="AD49" s="86">
        <f t="shared" si="142"/>
        <v>0</v>
      </c>
      <c r="AE49" s="86">
        <f t="shared" si="143"/>
        <v>1</v>
      </c>
      <c r="AF49" s="86">
        <f t="shared" si="144"/>
        <v>0</v>
      </c>
      <c r="AG49" s="86">
        <f t="shared" si="145"/>
        <v>0</v>
      </c>
      <c r="AH49" s="86">
        <f t="shared" si="146"/>
        <v>0</v>
      </c>
      <c r="AI49" s="86">
        <f t="shared" si="147"/>
        <v>0</v>
      </c>
      <c r="AJ49" s="86">
        <f t="shared" si="148"/>
        <v>0</v>
      </c>
      <c r="AK49" s="82"/>
    </row>
    <row r="50" spans="1:37" ht="24" customHeight="1" x14ac:dyDescent="0.15">
      <c r="A50" s="82"/>
      <c r="B50" s="86">
        <f t="shared" si="117"/>
        <v>0</v>
      </c>
      <c r="C50" s="86">
        <f t="shared" si="118"/>
        <v>0</v>
      </c>
      <c r="D50" s="86">
        <f t="shared" si="119"/>
        <v>0</v>
      </c>
      <c r="E50" s="86">
        <f t="shared" si="120"/>
        <v>0</v>
      </c>
      <c r="F50" s="86">
        <f t="shared" si="121"/>
        <v>0</v>
      </c>
      <c r="G50" s="86">
        <f t="shared" si="122"/>
        <v>0</v>
      </c>
      <c r="H50" s="86">
        <f t="shared" si="123"/>
        <v>0</v>
      </c>
      <c r="I50" s="86">
        <f t="shared" si="124"/>
        <v>0</v>
      </c>
      <c r="J50" s="82"/>
      <c r="K50" s="86">
        <f t="shared" si="125"/>
        <v>0</v>
      </c>
      <c r="L50" s="86">
        <f t="shared" si="126"/>
        <v>0</v>
      </c>
      <c r="M50" s="86">
        <f t="shared" si="127"/>
        <v>0</v>
      </c>
      <c r="N50" s="86">
        <f t="shared" si="128"/>
        <v>0</v>
      </c>
      <c r="O50" s="86">
        <f t="shared" si="129"/>
        <v>0</v>
      </c>
      <c r="P50" s="86">
        <f t="shared" si="130"/>
        <v>0</v>
      </c>
      <c r="Q50" s="86">
        <f t="shared" si="131"/>
        <v>0</v>
      </c>
      <c r="R50" s="86">
        <f t="shared" si="132"/>
        <v>0</v>
      </c>
      <c r="S50" s="82"/>
      <c r="T50" s="86">
        <f t="shared" si="133"/>
        <v>0</v>
      </c>
      <c r="U50" s="86">
        <f t="shared" si="134"/>
        <v>0</v>
      </c>
      <c r="V50" s="86">
        <f t="shared" si="135"/>
        <v>0</v>
      </c>
      <c r="W50" s="86">
        <f t="shared" si="136"/>
        <v>0</v>
      </c>
      <c r="X50" s="86">
        <f t="shared" si="137"/>
        <v>0</v>
      </c>
      <c r="Y50" s="86">
        <f t="shared" si="138"/>
        <v>0</v>
      </c>
      <c r="Z50" s="86">
        <f t="shared" si="139"/>
        <v>0</v>
      </c>
      <c r="AA50" s="86">
        <f t="shared" si="140"/>
        <v>0</v>
      </c>
      <c r="AB50" s="82"/>
      <c r="AC50" s="86">
        <f t="shared" si="141"/>
        <v>0</v>
      </c>
      <c r="AD50" s="86">
        <f t="shared" si="142"/>
        <v>0</v>
      </c>
      <c r="AE50" s="86">
        <f t="shared" si="143"/>
        <v>0</v>
      </c>
      <c r="AF50" s="86">
        <f t="shared" si="144"/>
        <v>0</v>
      </c>
      <c r="AG50" s="86">
        <f t="shared" si="145"/>
        <v>0</v>
      </c>
      <c r="AH50" s="86">
        <f t="shared" si="146"/>
        <v>0</v>
      </c>
      <c r="AI50" s="86">
        <f t="shared" si="147"/>
        <v>0</v>
      </c>
      <c r="AJ50" s="86">
        <f t="shared" si="148"/>
        <v>0</v>
      </c>
      <c r="AK50" s="82"/>
    </row>
    <row r="51" spans="1:37" ht="24" customHeight="1" x14ac:dyDescent="0.15">
      <c r="A51" s="82"/>
      <c r="B51" s="86">
        <f t="shared" si="117"/>
        <v>0</v>
      </c>
      <c r="C51" s="86">
        <f t="shared" si="118"/>
        <v>0</v>
      </c>
      <c r="D51" s="86">
        <f t="shared" si="119"/>
        <v>0</v>
      </c>
      <c r="E51" s="86">
        <f t="shared" si="120"/>
        <v>0</v>
      </c>
      <c r="F51" s="86">
        <f t="shared" si="121"/>
        <v>0</v>
      </c>
      <c r="G51" s="86">
        <f t="shared" si="122"/>
        <v>0</v>
      </c>
      <c r="H51" s="86">
        <f t="shared" si="123"/>
        <v>0</v>
      </c>
      <c r="I51" s="86">
        <f t="shared" si="124"/>
        <v>0</v>
      </c>
      <c r="J51" s="82"/>
      <c r="K51" s="86">
        <f t="shared" si="125"/>
        <v>0</v>
      </c>
      <c r="L51" s="86">
        <f t="shared" si="126"/>
        <v>0</v>
      </c>
      <c r="M51" s="86">
        <f t="shared" si="127"/>
        <v>0</v>
      </c>
      <c r="N51" s="86">
        <f t="shared" si="128"/>
        <v>0</v>
      </c>
      <c r="O51" s="86">
        <f t="shared" si="129"/>
        <v>0</v>
      </c>
      <c r="P51" s="86">
        <f t="shared" si="130"/>
        <v>0</v>
      </c>
      <c r="Q51" s="86">
        <f t="shared" si="131"/>
        <v>0</v>
      </c>
      <c r="R51" s="86">
        <f t="shared" si="132"/>
        <v>0</v>
      </c>
      <c r="S51" s="82"/>
      <c r="T51" s="86">
        <f t="shared" si="133"/>
        <v>0</v>
      </c>
      <c r="U51" s="86">
        <f t="shared" si="134"/>
        <v>0</v>
      </c>
      <c r="V51" s="86">
        <f t="shared" si="135"/>
        <v>0</v>
      </c>
      <c r="W51" s="86">
        <f t="shared" si="136"/>
        <v>0</v>
      </c>
      <c r="X51" s="86">
        <f t="shared" si="137"/>
        <v>0</v>
      </c>
      <c r="Y51" s="86">
        <f t="shared" si="138"/>
        <v>0</v>
      </c>
      <c r="Z51" s="86">
        <f t="shared" si="139"/>
        <v>0</v>
      </c>
      <c r="AA51" s="86">
        <f t="shared" si="140"/>
        <v>0</v>
      </c>
      <c r="AB51" s="82"/>
      <c r="AC51" s="86">
        <f t="shared" si="141"/>
        <v>0</v>
      </c>
      <c r="AD51" s="86">
        <f t="shared" si="142"/>
        <v>0</v>
      </c>
      <c r="AE51" s="86">
        <f t="shared" si="143"/>
        <v>0</v>
      </c>
      <c r="AF51" s="86">
        <f t="shared" si="144"/>
        <v>0</v>
      </c>
      <c r="AG51" s="86">
        <f t="shared" si="145"/>
        <v>0</v>
      </c>
      <c r="AH51" s="86">
        <f t="shared" si="146"/>
        <v>0</v>
      </c>
      <c r="AI51" s="86">
        <f t="shared" si="147"/>
        <v>0</v>
      </c>
      <c r="AJ51" s="86">
        <f t="shared" si="148"/>
        <v>0</v>
      </c>
      <c r="AK51" s="82"/>
    </row>
    <row r="52" spans="1:37" ht="24" customHeight="1" x14ac:dyDescent="0.15">
      <c r="A52" s="82"/>
      <c r="B52" s="86">
        <f t="shared" si="117"/>
        <v>0</v>
      </c>
      <c r="C52" s="86">
        <f t="shared" si="118"/>
        <v>0</v>
      </c>
      <c r="D52" s="86">
        <f t="shared" si="119"/>
        <v>0</v>
      </c>
      <c r="E52" s="86">
        <f t="shared" si="120"/>
        <v>0</v>
      </c>
      <c r="F52" s="86">
        <f t="shared" si="121"/>
        <v>0</v>
      </c>
      <c r="G52" s="86">
        <f t="shared" si="122"/>
        <v>0</v>
      </c>
      <c r="H52" s="86">
        <f t="shared" si="123"/>
        <v>0</v>
      </c>
      <c r="I52" s="86">
        <f t="shared" si="124"/>
        <v>0</v>
      </c>
      <c r="J52" s="82"/>
      <c r="K52" s="86">
        <f t="shared" si="125"/>
        <v>0</v>
      </c>
      <c r="L52" s="86">
        <f t="shared" si="126"/>
        <v>0</v>
      </c>
      <c r="M52" s="86">
        <f t="shared" si="127"/>
        <v>6</v>
      </c>
      <c r="N52" s="86">
        <f t="shared" si="128"/>
        <v>0</v>
      </c>
      <c r="O52" s="86">
        <f t="shared" si="129"/>
        <v>0</v>
      </c>
      <c r="P52" s="86">
        <f t="shared" si="130"/>
        <v>0</v>
      </c>
      <c r="Q52" s="86">
        <f t="shared" si="131"/>
        <v>0</v>
      </c>
      <c r="R52" s="86">
        <f t="shared" si="132"/>
        <v>0</v>
      </c>
      <c r="S52" s="82"/>
      <c r="T52" s="86">
        <f t="shared" si="133"/>
        <v>0</v>
      </c>
      <c r="U52" s="86">
        <f t="shared" si="134"/>
        <v>0</v>
      </c>
      <c r="V52" s="86">
        <f t="shared" si="135"/>
        <v>1</v>
      </c>
      <c r="W52" s="86">
        <f t="shared" si="136"/>
        <v>0</v>
      </c>
      <c r="X52" s="86">
        <f t="shared" si="137"/>
        <v>0</v>
      </c>
      <c r="Y52" s="86">
        <f t="shared" si="138"/>
        <v>0</v>
      </c>
      <c r="Z52" s="86">
        <f t="shared" si="139"/>
        <v>0</v>
      </c>
      <c r="AA52" s="86">
        <f t="shared" si="140"/>
        <v>0</v>
      </c>
      <c r="AB52" s="82"/>
      <c r="AC52" s="86">
        <f t="shared" si="141"/>
        <v>0</v>
      </c>
      <c r="AD52" s="86">
        <f t="shared" si="142"/>
        <v>0</v>
      </c>
      <c r="AE52" s="86">
        <f t="shared" si="143"/>
        <v>1</v>
      </c>
      <c r="AF52" s="86">
        <f t="shared" si="144"/>
        <v>0</v>
      </c>
      <c r="AG52" s="86">
        <f t="shared" si="145"/>
        <v>0</v>
      </c>
      <c r="AH52" s="86">
        <f t="shared" si="146"/>
        <v>0</v>
      </c>
      <c r="AI52" s="86">
        <f t="shared" si="147"/>
        <v>0</v>
      </c>
      <c r="AJ52" s="86">
        <f t="shared" si="148"/>
        <v>0</v>
      </c>
      <c r="AK52" s="82"/>
    </row>
    <row r="53" spans="1:37" ht="24" customHeight="1" x14ac:dyDescent="0.15">
      <c r="A53" s="82"/>
      <c r="B53" s="86">
        <f t="shared" si="117"/>
        <v>0</v>
      </c>
      <c r="C53" s="86">
        <f t="shared" si="118"/>
        <v>0</v>
      </c>
      <c r="D53" s="86">
        <f t="shared" si="119"/>
        <v>0</v>
      </c>
      <c r="E53" s="86">
        <f t="shared" si="120"/>
        <v>2</v>
      </c>
      <c r="F53" s="86">
        <f t="shared" si="121"/>
        <v>0</v>
      </c>
      <c r="G53" s="86">
        <f t="shared" si="122"/>
        <v>0</v>
      </c>
      <c r="H53" s="86">
        <f t="shared" si="123"/>
        <v>0</v>
      </c>
      <c r="I53" s="86">
        <f t="shared" si="124"/>
        <v>0</v>
      </c>
      <c r="J53" s="82"/>
      <c r="K53" s="86">
        <f t="shared" si="125"/>
        <v>0</v>
      </c>
      <c r="L53" s="86">
        <f t="shared" si="126"/>
        <v>0</v>
      </c>
      <c r="M53" s="86">
        <f t="shared" si="127"/>
        <v>0</v>
      </c>
      <c r="N53" s="86">
        <f t="shared" si="128"/>
        <v>3</v>
      </c>
      <c r="O53" s="86">
        <f t="shared" si="129"/>
        <v>0</v>
      </c>
      <c r="P53" s="86">
        <f t="shared" si="130"/>
        <v>0</v>
      </c>
      <c r="Q53" s="86">
        <f t="shared" si="131"/>
        <v>0</v>
      </c>
      <c r="R53" s="86">
        <f t="shared" si="132"/>
        <v>0</v>
      </c>
      <c r="S53" s="82"/>
      <c r="T53" s="86">
        <f t="shared" si="133"/>
        <v>0</v>
      </c>
      <c r="U53" s="86">
        <f t="shared" si="134"/>
        <v>0</v>
      </c>
      <c r="V53" s="86">
        <f t="shared" si="135"/>
        <v>0</v>
      </c>
      <c r="W53" s="86">
        <f t="shared" si="136"/>
        <v>0</v>
      </c>
      <c r="X53" s="86">
        <f t="shared" si="137"/>
        <v>0</v>
      </c>
      <c r="Y53" s="86">
        <f t="shared" si="138"/>
        <v>0</v>
      </c>
      <c r="Z53" s="86">
        <f t="shared" si="139"/>
        <v>0</v>
      </c>
      <c r="AA53" s="86">
        <f t="shared" si="140"/>
        <v>0</v>
      </c>
      <c r="AB53" s="82"/>
      <c r="AC53" s="86">
        <f t="shared" si="141"/>
        <v>0</v>
      </c>
      <c r="AD53" s="86">
        <f t="shared" si="142"/>
        <v>0</v>
      </c>
      <c r="AE53" s="86">
        <f t="shared" si="143"/>
        <v>0</v>
      </c>
      <c r="AF53" s="86">
        <f t="shared" si="144"/>
        <v>3</v>
      </c>
      <c r="AG53" s="86">
        <f t="shared" si="145"/>
        <v>0</v>
      </c>
      <c r="AH53" s="86">
        <f t="shared" si="146"/>
        <v>0</v>
      </c>
      <c r="AI53" s="86">
        <f t="shared" si="147"/>
        <v>0</v>
      </c>
      <c r="AJ53" s="86">
        <f t="shared" si="148"/>
        <v>0</v>
      </c>
      <c r="AK53" s="82"/>
    </row>
    <row r="54" spans="1:37" ht="24" customHeight="1" x14ac:dyDescent="0.15">
      <c r="A54" s="82"/>
      <c r="B54" s="86">
        <f t="shared" si="117"/>
        <v>0</v>
      </c>
      <c r="C54" s="86">
        <f t="shared" si="118"/>
        <v>0</v>
      </c>
      <c r="D54" s="86">
        <f t="shared" si="119"/>
        <v>0</v>
      </c>
      <c r="E54" s="86">
        <f t="shared" si="120"/>
        <v>3</v>
      </c>
      <c r="F54" s="86">
        <f t="shared" si="121"/>
        <v>3</v>
      </c>
      <c r="G54" s="86">
        <f t="shared" si="122"/>
        <v>0</v>
      </c>
      <c r="H54" s="86">
        <f t="shared" si="123"/>
        <v>0</v>
      </c>
      <c r="I54" s="86">
        <f t="shared" si="124"/>
        <v>0</v>
      </c>
      <c r="J54" s="82"/>
      <c r="K54" s="86">
        <f t="shared" si="125"/>
        <v>0</v>
      </c>
      <c r="L54" s="86">
        <f t="shared" si="126"/>
        <v>0</v>
      </c>
      <c r="M54" s="86">
        <f t="shared" si="127"/>
        <v>0</v>
      </c>
      <c r="N54" s="86">
        <f t="shared" si="128"/>
        <v>1</v>
      </c>
      <c r="O54" s="86">
        <f t="shared" si="129"/>
        <v>0</v>
      </c>
      <c r="P54" s="86">
        <f t="shared" si="130"/>
        <v>0</v>
      </c>
      <c r="Q54" s="86">
        <f t="shared" si="131"/>
        <v>0</v>
      </c>
      <c r="R54" s="86">
        <f t="shared" si="132"/>
        <v>0</v>
      </c>
      <c r="S54" s="82"/>
      <c r="T54" s="86">
        <f t="shared" si="133"/>
        <v>0</v>
      </c>
      <c r="U54" s="86">
        <f t="shared" si="134"/>
        <v>0</v>
      </c>
      <c r="V54" s="86">
        <f t="shared" si="135"/>
        <v>0</v>
      </c>
      <c r="W54" s="86">
        <f t="shared" si="136"/>
        <v>0</v>
      </c>
      <c r="X54" s="86">
        <f t="shared" si="137"/>
        <v>1</v>
      </c>
      <c r="Y54" s="86">
        <f t="shared" si="138"/>
        <v>0</v>
      </c>
      <c r="Z54" s="86">
        <f t="shared" si="139"/>
        <v>0</v>
      </c>
      <c r="AA54" s="86">
        <f t="shared" si="140"/>
        <v>0</v>
      </c>
      <c r="AB54" s="82"/>
      <c r="AC54" s="86">
        <f t="shared" si="141"/>
        <v>0</v>
      </c>
      <c r="AD54" s="86">
        <f t="shared" si="142"/>
        <v>0</v>
      </c>
      <c r="AE54" s="86">
        <f t="shared" si="143"/>
        <v>0</v>
      </c>
      <c r="AF54" s="86">
        <f t="shared" si="144"/>
        <v>4</v>
      </c>
      <c r="AG54" s="86">
        <f t="shared" si="145"/>
        <v>4</v>
      </c>
      <c r="AH54" s="86">
        <f t="shared" si="146"/>
        <v>0</v>
      </c>
      <c r="AI54" s="86">
        <f t="shared" si="147"/>
        <v>0</v>
      </c>
      <c r="AJ54" s="86">
        <f t="shared" si="148"/>
        <v>0</v>
      </c>
      <c r="AK54" s="82"/>
    </row>
    <row r="55" spans="1:37" ht="24" customHeight="1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</row>
  </sheetData>
  <sheetProtection algorithmName="SHA-512" hashValue="Lmony2PBJyCQQvvXUrZfjr3B60GTHsJOVuL4a7ExM/8F9djWgJLV55oXlzLE31kj421ZTNhMflEDSk2TbAyvEg==" saltValue="XkXLYs0MDsxgiD89D+KeHw==" spinCount="100000" sheet="1" objects="1" scenarios="1"/>
  <mergeCells count="5">
    <mergeCell ref="X6:AA6"/>
    <mergeCell ref="V8:V11"/>
    <mergeCell ref="AF6:AI6"/>
    <mergeCell ref="AD8:AD11"/>
    <mergeCell ref="AL4:AP5"/>
  </mergeCells>
  <phoneticPr fontId="1"/>
  <conditionalFormatting sqref="B6:I13">
    <cfRule type="colorScale" priority="5">
      <colorScale>
        <cfvo type="num" val="$F$4"/>
        <cfvo type="num" val="$H$4"/>
        <color theme="1"/>
        <color theme="0"/>
      </colorScale>
    </cfRule>
  </conditionalFormatting>
  <conditionalFormatting sqref="X8:AA11">
    <cfRule type="colorScale" priority="2">
      <colorScale>
        <cfvo type="min"/>
        <cfvo type="percentile" val="50"/>
        <cfvo type="max"/>
        <color theme="6"/>
        <color theme="8"/>
        <color theme="5"/>
      </colorScale>
    </cfRule>
  </conditionalFormatting>
  <conditionalFormatting sqref="AF8:AI11">
    <cfRule type="colorScale" priority="1">
      <colorScale>
        <cfvo type="min"/>
        <cfvo type="percentile" val="50"/>
        <cfvo type="max"/>
        <color theme="6"/>
        <color theme="8"/>
        <color theme="5"/>
      </colorScale>
    </cfRule>
  </conditionalFormatting>
  <dataValidations count="2">
    <dataValidation imeMode="off" allowBlank="1" showInputMessage="1" showErrorMessage="1" sqref="L6:S13 F3:F4 H3:H4 Z3:Z4 AB3:AB4 AH3:AH4 AJ3:AJ4" xr:uid="{5D8CE466-3C0A-4229-ABF4-4F4D3423B7BA}"/>
    <dataValidation type="list" allowBlank="1" showInputMessage="1" showErrorMessage="1" sqref="N3:N4" xr:uid="{56112823-11FD-44E0-9F25-8D48D5FF12B5}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DD6-D3E6-44BA-A1F5-2A4F67355FE9}">
  <dimension ref="A1:AM42"/>
  <sheetViews>
    <sheetView zoomScale="85" zoomScaleNormal="85" workbookViewId="0"/>
  </sheetViews>
  <sheetFormatPr defaultRowHeight="13.5" x14ac:dyDescent="0.15"/>
  <cols>
    <col min="1" max="2" width="4.375" customWidth="1"/>
    <col min="3" max="42" width="4.25" customWidth="1"/>
  </cols>
  <sheetData>
    <row r="1" spans="1:39" ht="24" customHeight="1" thickBot="1" x14ac:dyDescent="0.2">
      <c r="A1" s="19"/>
      <c r="B1" s="19" t="s">
        <v>53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39" ht="24" customHeight="1" thickBot="1" x14ac:dyDescent="0.2">
      <c r="B2" t="s">
        <v>1</v>
      </c>
      <c r="E2" s="2" t="s">
        <v>2</v>
      </c>
      <c r="F2" s="3">
        <f>MIN(B6:I41)</f>
        <v>-16</v>
      </c>
      <c r="G2" s="2" t="s">
        <v>3</v>
      </c>
      <c r="H2" s="3">
        <f>MAX(B6:I41)</f>
        <v>32</v>
      </c>
    </row>
    <row r="3" spans="1:39" ht="24" customHeight="1" thickBot="1" x14ac:dyDescent="0.2">
      <c r="B3" t="s">
        <v>6</v>
      </c>
      <c r="F3" s="18">
        <v>-20</v>
      </c>
      <c r="H3" s="18">
        <v>0</v>
      </c>
    </row>
    <row r="4" spans="1:39" ht="24" customHeight="1" x14ac:dyDescent="0.15">
      <c r="B4" s="28" t="s">
        <v>8</v>
      </c>
      <c r="C4" s="28"/>
      <c r="D4" s="28"/>
      <c r="E4" s="28"/>
      <c r="F4" s="28">
        <f>MIN(B6:I23)+F3</f>
        <v>-36</v>
      </c>
      <c r="G4" s="28" t="s">
        <v>9</v>
      </c>
      <c r="H4" s="28">
        <f>MAX(B6:I23)+H3</f>
        <v>32</v>
      </c>
      <c r="I4" s="28" t="s">
        <v>10</v>
      </c>
      <c r="K4" s="16" t="s">
        <v>11</v>
      </c>
      <c r="L4" s="16"/>
      <c r="M4" s="16"/>
      <c r="N4" s="16"/>
      <c r="O4" s="16"/>
      <c r="P4" s="16"/>
      <c r="Q4" s="16"/>
      <c r="R4" s="16"/>
      <c r="S4" s="16"/>
      <c r="T4" s="16"/>
      <c r="X4" s="214" t="s">
        <v>38</v>
      </c>
      <c r="Y4" s="214"/>
      <c r="Z4" s="214"/>
      <c r="AA4" s="214"/>
      <c r="AB4" s="214"/>
    </row>
    <row r="5" spans="1:39" ht="24" customHeight="1" thickBot="1" x14ac:dyDescent="0.2">
      <c r="B5" t="s">
        <v>13</v>
      </c>
      <c r="X5" s="88">
        <v>1</v>
      </c>
      <c r="Y5" s="88">
        <v>1</v>
      </c>
      <c r="AA5" s="89">
        <v>1</v>
      </c>
      <c r="AB5" s="89">
        <v>-1</v>
      </c>
      <c r="AD5" s="90" t="s">
        <v>51</v>
      </c>
      <c r="AE5" s="91"/>
      <c r="AF5" s="91"/>
      <c r="AG5" s="91"/>
      <c r="AH5" s="91"/>
      <c r="AI5" s="91"/>
      <c r="AJ5" s="91"/>
      <c r="AK5" s="91"/>
      <c r="AL5" s="91"/>
      <c r="AM5" s="92"/>
    </row>
    <row r="6" spans="1:39" ht="24" customHeight="1" x14ac:dyDescent="0.15">
      <c r="B6" s="1">
        <f t="shared" ref="B6:I13" si="0">L6</f>
        <v>32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32</v>
      </c>
      <c r="L6" s="55">
        <v>32</v>
      </c>
      <c r="M6" s="56">
        <v>0</v>
      </c>
      <c r="N6" s="12">
        <v>0</v>
      </c>
      <c r="O6" s="10">
        <v>0</v>
      </c>
      <c r="P6" s="10">
        <v>0</v>
      </c>
      <c r="Q6" s="10">
        <v>0</v>
      </c>
      <c r="R6" s="10">
        <v>0</v>
      </c>
      <c r="S6" s="10">
        <v>32</v>
      </c>
      <c r="X6" s="88">
        <v>1</v>
      </c>
      <c r="Y6" s="88">
        <v>1</v>
      </c>
      <c r="AA6" s="89">
        <v>1</v>
      </c>
      <c r="AB6" s="89">
        <v>-1</v>
      </c>
      <c r="AD6" s="93" t="s">
        <v>39</v>
      </c>
      <c r="AM6" s="94"/>
    </row>
    <row r="7" spans="1:39" ht="24" customHeight="1" thickBot="1" x14ac:dyDescent="0.2">
      <c r="B7" s="1">
        <f t="shared" si="0"/>
        <v>0</v>
      </c>
      <c r="C7" s="1">
        <f t="shared" si="0"/>
        <v>32</v>
      </c>
      <c r="D7" s="1">
        <f t="shared" si="0"/>
        <v>32</v>
      </c>
      <c r="E7" s="1">
        <f t="shared" si="0"/>
        <v>32</v>
      </c>
      <c r="F7" s="1">
        <f t="shared" si="0"/>
        <v>32</v>
      </c>
      <c r="G7" s="1">
        <f t="shared" si="0"/>
        <v>32</v>
      </c>
      <c r="H7" s="1">
        <f t="shared" si="0"/>
        <v>32</v>
      </c>
      <c r="I7" s="1">
        <f t="shared" si="0"/>
        <v>0</v>
      </c>
      <c r="L7" s="57">
        <v>0</v>
      </c>
      <c r="M7" s="14">
        <v>32</v>
      </c>
      <c r="N7" s="12">
        <v>32</v>
      </c>
      <c r="O7" s="10">
        <v>32</v>
      </c>
      <c r="P7" s="10">
        <v>32</v>
      </c>
      <c r="Q7" s="10">
        <v>32</v>
      </c>
      <c r="R7" s="10">
        <v>32</v>
      </c>
      <c r="S7" s="10">
        <v>0</v>
      </c>
      <c r="X7" t="s">
        <v>42</v>
      </c>
      <c r="AA7" t="s">
        <v>43</v>
      </c>
      <c r="AD7" s="93" t="s">
        <v>40</v>
      </c>
      <c r="AM7" s="94"/>
    </row>
    <row r="8" spans="1:39" ht="24" customHeight="1" x14ac:dyDescent="0.15">
      <c r="B8" s="1">
        <f t="shared" si="0"/>
        <v>0</v>
      </c>
      <c r="C8" s="1">
        <f t="shared" si="0"/>
        <v>32</v>
      </c>
      <c r="D8" s="1">
        <f t="shared" si="0"/>
        <v>0</v>
      </c>
      <c r="E8" s="1">
        <f t="shared" si="0"/>
        <v>32</v>
      </c>
      <c r="F8" s="1">
        <f t="shared" si="0"/>
        <v>32</v>
      </c>
      <c r="G8" s="1">
        <f t="shared" si="0"/>
        <v>32</v>
      </c>
      <c r="H8" s="1">
        <f t="shared" si="0"/>
        <v>32</v>
      </c>
      <c r="I8" s="1">
        <f t="shared" si="0"/>
        <v>0</v>
      </c>
      <c r="L8" s="15">
        <v>0</v>
      </c>
      <c r="M8" s="15">
        <v>32</v>
      </c>
      <c r="N8" s="10">
        <v>0</v>
      </c>
      <c r="O8" s="10">
        <v>32</v>
      </c>
      <c r="P8" s="10">
        <v>32</v>
      </c>
      <c r="Q8" s="10">
        <v>32</v>
      </c>
      <c r="R8" s="10">
        <v>32</v>
      </c>
      <c r="S8" s="10">
        <v>0</v>
      </c>
      <c r="X8" s="95">
        <v>1</v>
      </c>
      <c r="Y8" s="95">
        <v>1</v>
      </c>
      <c r="AA8" s="96">
        <v>1</v>
      </c>
      <c r="AB8" s="96">
        <v>-1</v>
      </c>
      <c r="AD8" s="97" t="s">
        <v>41</v>
      </c>
      <c r="AE8" s="98"/>
      <c r="AF8" s="98"/>
      <c r="AG8" s="98"/>
      <c r="AH8" s="98"/>
      <c r="AI8" s="98"/>
      <c r="AJ8" s="98"/>
      <c r="AK8" s="98"/>
      <c r="AL8" s="98"/>
      <c r="AM8" s="99"/>
    </row>
    <row r="9" spans="1:39" ht="24" customHeight="1" x14ac:dyDescent="0.15">
      <c r="B9" s="1">
        <f t="shared" si="0"/>
        <v>0</v>
      </c>
      <c r="C9" s="1">
        <f t="shared" si="0"/>
        <v>32</v>
      </c>
      <c r="D9" s="1">
        <f t="shared" si="0"/>
        <v>32</v>
      </c>
      <c r="E9" s="1">
        <f t="shared" si="0"/>
        <v>0</v>
      </c>
      <c r="F9" s="1">
        <f t="shared" si="0"/>
        <v>32</v>
      </c>
      <c r="G9" s="1">
        <f t="shared" si="0"/>
        <v>32</v>
      </c>
      <c r="H9" s="1">
        <f t="shared" si="0"/>
        <v>32</v>
      </c>
      <c r="I9" s="1">
        <f t="shared" si="0"/>
        <v>0</v>
      </c>
      <c r="L9" s="10">
        <v>0</v>
      </c>
      <c r="M9" s="10">
        <v>32</v>
      </c>
      <c r="N9" s="10">
        <v>32</v>
      </c>
      <c r="O9" s="10">
        <v>0</v>
      </c>
      <c r="P9" s="10">
        <v>32</v>
      </c>
      <c r="Q9" s="10">
        <v>32</v>
      </c>
      <c r="R9" s="10">
        <v>32</v>
      </c>
      <c r="S9" s="10">
        <v>0</v>
      </c>
      <c r="X9" s="95">
        <v>-1</v>
      </c>
      <c r="Y9" s="95">
        <v>-1</v>
      </c>
      <c r="AA9" s="96">
        <v>-1</v>
      </c>
      <c r="AB9" s="96">
        <v>1</v>
      </c>
      <c r="AD9" s="100" t="s">
        <v>46</v>
      </c>
      <c r="AE9" s="101"/>
      <c r="AF9" s="101"/>
      <c r="AG9" s="19"/>
      <c r="AH9" s="19"/>
      <c r="AI9" s="19"/>
      <c r="AJ9" s="19"/>
      <c r="AK9" s="19"/>
      <c r="AL9" s="19"/>
      <c r="AM9" s="102"/>
    </row>
    <row r="10" spans="1:39" ht="24" customHeight="1" x14ac:dyDescent="0.15">
      <c r="B10" s="1">
        <f t="shared" si="0"/>
        <v>0</v>
      </c>
      <c r="C10" s="1">
        <f t="shared" si="0"/>
        <v>32</v>
      </c>
      <c r="D10" s="1">
        <f t="shared" si="0"/>
        <v>32</v>
      </c>
      <c r="E10" s="1">
        <f t="shared" si="0"/>
        <v>32</v>
      </c>
      <c r="F10" s="1">
        <f t="shared" si="0"/>
        <v>0</v>
      </c>
      <c r="G10" s="1">
        <f t="shared" si="0"/>
        <v>32</v>
      </c>
      <c r="H10" s="1">
        <f t="shared" si="0"/>
        <v>32</v>
      </c>
      <c r="I10" s="1">
        <f t="shared" si="0"/>
        <v>0</v>
      </c>
      <c r="L10" s="10">
        <v>0</v>
      </c>
      <c r="M10" s="10">
        <v>32</v>
      </c>
      <c r="N10" s="10">
        <v>32</v>
      </c>
      <c r="O10" s="10">
        <v>32</v>
      </c>
      <c r="P10" s="10">
        <v>0</v>
      </c>
      <c r="Q10" s="10">
        <v>32</v>
      </c>
      <c r="R10" s="10">
        <v>32</v>
      </c>
      <c r="S10" s="10">
        <v>0</v>
      </c>
      <c r="X10" t="s">
        <v>44</v>
      </c>
      <c r="AA10" t="s">
        <v>45</v>
      </c>
      <c r="AD10" s="103" t="s">
        <v>47</v>
      </c>
      <c r="AE10" s="104"/>
      <c r="AF10" s="104"/>
      <c r="AG10" s="105"/>
      <c r="AH10" s="105"/>
      <c r="AI10" s="105"/>
      <c r="AJ10" s="105"/>
      <c r="AK10" s="105"/>
      <c r="AL10" s="105"/>
      <c r="AM10" s="106"/>
    </row>
    <row r="11" spans="1:39" ht="24" customHeight="1" x14ac:dyDescent="0.15">
      <c r="B11" s="1">
        <f t="shared" si="0"/>
        <v>0</v>
      </c>
      <c r="C11" s="1">
        <f t="shared" si="0"/>
        <v>32</v>
      </c>
      <c r="D11" s="1">
        <f t="shared" si="0"/>
        <v>32</v>
      </c>
      <c r="E11" s="1">
        <f t="shared" si="0"/>
        <v>32</v>
      </c>
      <c r="F11" s="1">
        <f t="shared" si="0"/>
        <v>32</v>
      </c>
      <c r="G11" s="1">
        <f t="shared" si="0"/>
        <v>0</v>
      </c>
      <c r="H11" s="1">
        <f t="shared" si="0"/>
        <v>32</v>
      </c>
      <c r="I11" s="1">
        <f t="shared" si="0"/>
        <v>0</v>
      </c>
      <c r="L11" s="10">
        <v>0</v>
      </c>
      <c r="M11" s="10">
        <v>32</v>
      </c>
      <c r="N11" s="10">
        <v>32</v>
      </c>
      <c r="O11" s="10">
        <v>32</v>
      </c>
      <c r="P11" s="10">
        <v>32</v>
      </c>
      <c r="Q11" s="10">
        <v>0</v>
      </c>
      <c r="R11" s="10">
        <v>32</v>
      </c>
      <c r="S11" s="10">
        <v>0</v>
      </c>
      <c r="AD11" s="107" t="s">
        <v>48</v>
      </c>
      <c r="AE11" s="108"/>
      <c r="AF11" s="108"/>
      <c r="AG11" s="109"/>
      <c r="AH11" s="109"/>
      <c r="AI11" s="109"/>
      <c r="AJ11" s="109"/>
      <c r="AK11" s="109"/>
      <c r="AL11" s="109"/>
      <c r="AM11" s="110"/>
    </row>
    <row r="12" spans="1:39" ht="24" customHeight="1" x14ac:dyDescent="0.15">
      <c r="B12" s="1">
        <f t="shared" si="0"/>
        <v>0</v>
      </c>
      <c r="C12" s="1">
        <f t="shared" si="0"/>
        <v>32</v>
      </c>
      <c r="D12" s="1">
        <f t="shared" si="0"/>
        <v>32</v>
      </c>
      <c r="E12" s="1">
        <f t="shared" si="0"/>
        <v>32</v>
      </c>
      <c r="F12" s="1">
        <f t="shared" si="0"/>
        <v>32</v>
      </c>
      <c r="G12" s="1">
        <f t="shared" si="0"/>
        <v>32</v>
      </c>
      <c r="H12" s="1">
        <f t="shared" si="0"/>
        <v>32</v>
      </c>
      <c r="I12" s="1">
        <f t="shared" si="0"/>
        <v>0</v>
      </c>
      <c r="L12" s="10">
        <v>0</v>
      </c>
      <c r="M12" s="10">
        <v>32</v>
      </c>
      <c r="N12" s="10">
        <v>32</v>
      </c>
      <c r="O12" s="10">
        <v>32</v>
      </c>
      <c r="P12" s="10">
        <v>32</v>
      </c>
      <c r="Q12" s="10">
        <v>32</v>
      </c>
      <c r="R12" s="10">
        <v>32</v>
      </c>
      <c r="S12" s="10">
        <v>0</v>
      </c>
    </row>
    <row r="13" spans="1:39" ht="24" customHeight="1" x14ac:dyDescent="0.15">
      <c r="B13" s="1">
        <f t="shared" si="0"/>
        <v>32</v>
      </c>
      <c r="C13" s="1">
        <f t="shared" si="0"/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32</v>
      </c>
      <c r="L13" s="10">
        <v>32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32</v>
      </c>
    </row>
    <row r="14" spans="1:39" ht="24" customHeight="1" x14ac:dyDescent="0.15"/>
    <row r="15" spans="1:39" ht="24" customHeight="1" thickBot="1" x14ac:dyDescent="0.2">
      <c r="B15" t="s">
        <v>54</v>
      </c>
      <c r="L15" t="s">
        <v>55</v>
      </c>
      <c r="Y15" s="111"/>
      <c r="Z15" s="111"/>
    </row>
    <row r="16" spans="1:39" ht="24" customHeight="1" thickBot="1" x14ac:dyDescent="0.2">
      <c r="B16" s="66">
        <f t="shared" ref="B16:I23" si="1">L16</f>
        <v>16</v>
      </c>
      <c r="C16" s="67">
        <f t="shared" si="1"/>
        <v>16</v>
      </c>
      <c r="D16" s="67">
        <f t="shared" si="1"/>
        <v>16</v>
      </c>
      <c r="E16" s="65">
        <f t="shared" si="1"/>
        <v>16</v>
      </c>
      <c r="F16" s="112">
        <f t="shared" si="1"/>
        <v>0</v>
      </c>
      <c r="G16" s="67">
        <f t="shared" si="1"/>
        <v>0</v>
      </c>
      <c r="H16" s="67">
        <f t="shared" si="1"/>
        <v>0</v>
      </c>
      <c r="I16" s="65">
        <f t="shared" si="1"/>
        <v>0</v>
      </c>
      <c r="L16" s="113">
        <f>(L6*$X$5+M6*$Y$5+L7*$X$6+M7*$Y$6)/4</f>
        <v>16</v>
      </c>
      <c r="M16" s="114">
        <f>(N6*$X$5+O6*$Y$5+N7*$X$6+O7*$Y$6)/4</f>
        <v>16</v>
      </c>
      <c r="N16" s="115">
        <f>(P6*$X$5+Q6*$Y$5+P7*$X$6+Q7*$Y$6)/4</f>
        <v>16</v>
      </c>
      <c r="O16" s="116">
        <f>(R6*$X$5+S6*$Y$5+R7*$X$6+S7*$Y$6)/4</f>
        <v>16</v>
      </c>
      <c r="P16" s="117">
        <f>(L6*$AA$5+M6*$AB$5+L7*$AA$6+M7*$AB$6)/4</f>
        <v>0</v>
      </c>
      <c r="Q16" s="118">
        <f>(N6*$AA$5+O6*$AB$5+N7*$AA$6+O7*$AB$6)/4</f>
        <v>0</v>
      </c>
      <c r="R16" s="119">
        <f>(P6*$AA$5+Q6*$AB$5+P7*$AA$6+Q7*$AB$6)/4</f>
        <v>0</v>
      </c>
      <c r="S16" s="120">
        <f>(R6*$AA$5+S6*$AB$5+R7*$AA$6+S7*$AB$6)/4</f>
        <v>0</v>
      </c>
    </row>
    <row r="17" spans="2:37" ht="24" customHeight="1" x14ac:dyDescent="0.15">
      <c r="B17" s="73">
        <f t="shared" si="1"/>
        <v>16</v>
      </c>
      <c r="C17" s="1">
        <f t="shared" si="1"/>
        <v>16</v>
      </c>
      <c r="D17" s="1">
        <f t="shared" si="1"/>
        <v>32</v>
      </c>
      <c r="E17" s="72">
        <f t="shared" si="1"/>
        <v>16</v>
      </c>
      <c r="F17" s="121">
        <f t="shared" si="1"/>
        <v>-16</v>
      </c>
      <c r="G17" s="1">
        <f t="shared" si="1"/>
        <v>0</v>
      </c>
      <c r="H17" s="1">
        <f t="shared" si="1"/>
        <v>0</v>
      </c>
      <c r="I17" s="72">
        <f t="shared" si="1"/>
        <v>16</v>
      </c>
      <c r="L17" s="122">
        <f>(L8*$X$5+M8*$Y$5+L9*$X$6+M9*$Y$6)/4</f>
        <v>16</v>
      </c>
      <c r="M17" s="88">
        <f>(N8*$X$5+O8*$Y$5+N9*$X$6+O9*$Y$6)/4</f>
        <v>16</v>
      </c>
      <c r="N17" s="88">
        <f>(P8*$X$5+Q8*$Y$5+P9*$X$6+Q9*$Y$6)/4</f>
        <v>32</v>
      </c>
      <c r="O17" s="123">
        <f>(R8*$X$5+S8*$Y$5+R9*$X$6+S9*$Y$6)/4</f>
        <v>16</v>
      </c>
      <c r="P17" s="124">
        <f>(L8*$AA$5+M8*$AB$5+L9*$AA$6+M9*$AB$6)/4</f>
        <v>-16</v>
      </c>
      <c r="Q17" s="89">
        <f>(N8*$AA$5+O8*$AB$5+N9*$AA$6+O9*$AB$6)/4</f>
        <v>0</v>
      </c>
      <c r="R17" s="89">
        <f>(P8*$AA$5+Q8*$AB$5+P9*$AA$6+Q9*$AB$6)/4</f>
        <v>0</v>
      </c>
      <c r="S17" s="125">
        <f>(R8*$AA$5+S8*$AB$5+R9*$AA$6+S9*$AB$6)/4</f>
        <v>16</v>
      </c>
    </row>
    <row r="18" spans="2:37" ht="24" customHeight="1" x14ac:dyDescent="0.15">
      <c r="B18" s="73">
        <f t="shared" si="1"/>
        <v>16</v>
      </c>
      <c r="C18" s="1">
        <f t="shared" si="1"/>
        <v>32</v>
      </c>
      <c r="D18" s="1">
        <f t="shared" si="1"/>
        <v>16</v>
      </c>
      <c r="E18" s="72">
        <f t="shared" si="1"/>
        <v>16</v>
      </c>
      <c r="F18" s="121">
        <f t="shared" si="1"/>
        <v>-16</v>
      </c>
      <c r="G18" s="1">
        <f t="shared" si="1"/>
        <v>0</v>
      </c>
      <c r="H18" s="1">
        <f t="shared" si="1"/>
        <v>0</v>
      </c>
      <c r="I18" s="72">
        <f t="shared" si="1"/>
        <v>16</v>
      </c>
      <c r="L18" s="126">
        <f>(L10*$X$5+M10*$Y$5+L11*$X$6+M11*$Y$6)/4</f>
        <v>16</v>
      </c>
      <c r="M18" s="88">
        <f>(N10*$X$5+O10*$Y$5+N11*$X$6+O11*$Y$6)/4</f>
        <v>32</v>
      </c>
      <c r="N18" s="88">
        <f>(P10*$X$5+Q10*$Y$5+P11*$X$6+Q11*$Y$6)/4</f>
        <v>16</v>
      </c>
      <c r="O18" s="123">
        <f>(R10*$X$5+S10*$Y$5+R11*$X$6+S11*$Y$6)/4</f>
        <v>16</v>
      </c>
      <c r="P18" s="127">
        <f>(L10*$AA$5+M10*$AB$5+L11*$AA$6+M11*$AB$6)/4</f>
        <v>-16</v>
      </c>
      <c r="Q18" s="89">
        <f>(N10*$AA$5+O10*$AB$5+N11*$AA$6+O11*$AB$6)/4</f>
        <v>0</v>
      </c>
      <c r="R18" s="89">
        <f>(P10*$AA$5+Q10*$AB$5+P11*$AA$6+Q11*$AB$6)/4</f>
        <v>0</v>
      </c>
      <c r="S18" s="125">
        <f>(R10*$AA$5+S10*$AB$5+R11*$AA$6+S11*$AB$6)/4</f>
        <v>16</v>
      </c>
    </row>
    <row r="19" spans="2:37" ht="24" customHeight="1" thickBot="1" x14ac:dyDescent="0.2">
      <c r="B19" s="59">
        <f t="shared" si="1"/>
        <v>16</v>
      </c>
      <c r="C19" s="60">
        <f t="shared" si="1"/>
        <v>16</v>
      </c>
      <c r="D19" s="60">
        <f t="shared" si="1"/>
        <v>16</v>
      </c>
      <c r="E19" s="61">
        <f t="shared" si="1"/>
        <v>16</v>
      </c>
      <c r="F19" s="92">
        <f t="shared" si="1"/>
        <v>0</v>
      </c>
      <c r="G19" s="63">
        <f t="shared" si="1"/>
        <v>0</v>
      </c>
      <c r="H19" s="63">
        <f t="shared" si="1"/>
        <v>0</v>
      </c>
      <c r="I19" s="64">
        <f t="shared" si="1"/>
        <v>0</v>
      </c>
      <c r="L19" s="128">
        <f>(L12*$X$5+M12*$Y$5+L13*$X$6+M13*$Y$6)/4</f>
        <v>16</v>
      </c>
      <c r="M19" s="129">
        <f>(N12*$X$5+O12*$Y$5+N13*$X$6+O13*$Y$6)/4</f>
        <v>16</v>
      </c>
      <c r="N19" s="129">
        <f>(P12*$X$5+Q12*$Y$5+P13*$X$6+Q13*$Y$6)/4</f>
        <v>16</v>
      </c>
      <c r="O19" s="130">
        <f>(R12*$X$5+S12*$Y$5+R13*$X$6+S13*$Y$6)/4</f>
        <v>16</v>
      </c>
      <c r="P19" s="131">
        <f>(L12*$AA$5+M12*$AB$5+L13*$AA$6+M13*$AB$6)/4</f>
        <v>0</v>
      </c>
      <c r="Q19" s="132">
        <f>(N12*$AA$5+O12*$AB$5+N13*$AA$6+O13*$AB$6)/4</f>
        <v>0</v>
      </c>
      <c r="R19" s="132">
        <f>(P12*$AA$5+Q12*$AB$5+P13*$AA$6+Q13*$AB$6)/4</f>
        <v>0</v>
      </c>
      <c r="S19" s="133">
        <f>(R12*$AA$5+S12*$AB$5+R13*$AA$6+S13*$AB$6)/4</f>
        <v>0</v>
      </c>
      <c r="AA19" s="111"/>
      <c r="AB19" s="111"/>
      <c r="AC19" s="111"/>
    </row>
    <row r="20" spans="2:37" ht="24" customHeight="1" thickBot="1" x14ac:dyDescent="0.2">
      <c r="B20" s="134">
        <f t="shared" si="1"/>
        <v>0</v>
      </c>
      <c r="C20" s="135">
        <f t="shared" si="1"/>
        <v>-16</v>
      </c>
      <c r="D20" s="135">
        <f t="shared" si="1"/>
        <v>-16</v>
      </c>
      <c r="E20" s="136">
        <f t="shared" si="1"/>
        <v>0</v>
      </c>
      <c r="F20" s="66">
        <f t="shared" si="1"/>
        <v>16</v>
      </c>
      <c r="G20" s="67">
        <f t="shared" si="1"/>
        <v>0</v>
      </c>
      <c r="H20" s="67">
        <f t="shared" si="1"/>
        <v>0</v>
      </c>
      <c r="I20" s="65">
        <f t="shared" si="1"/>
        <v>-16</v>
      </c>
      <c r="L20" s="137">
        <f>(L6*$X$8+M6*$Y$8+L7*$X$9+M7*$Y$9)/4</f>
        <v>0</v>
      </c>
      <c r="M20" s="138">
        <f>(N6*$X$8+O6*$Y$8+N7*$X$9+O7*$Y$9)/4</f>
        <v>-16</v>
      </c>
      <c r="N20" s="139">
        <f>(P6*$X$8+Q6*$Y$8+P7*$X$9+Q7*$Y$9)/4</f>
        <v>-16</v>
      </c>
      <c r="O20" s="140">
        <f>(R6*$X$8+S6*$Y$8+R7*$X$9+S7*$Y$9)/4</f>
        <v>0</v>
      </c>
      <c r="P20" s="141">
        <f>(L6*$AA$8+M6*$AB$8+L7*$AA$9+M7*$AB$9)/4</f>
        <v>16</v>
      </c>
      <c r="Q20" s="142">
        <f>(N6*$AA$8+O6*$AB$8+N7*$AA$9+O7*$AB$9)/4</f>
        <v>0</v>
      </c>
      <c r="R20" s="143">
        <f>(P6*$AA$8+Q6*$AB$8+P7*$AA$9+Q7*$AB$9)/4</f>
        <v>0</v>
      </c>
      <c r="S20" s="144">
        <f>(R6*$AA$8+S6*$AB$8+R7*$AA$9+S7*$AB$9)/4</f>
        <v>-16</v>
      </c>
      <c r="U20" s="176">
        <f t="shared" ref="U20:X23" si="2">L16</f>
        <v>16</v>
      </c>
      <c r="V20" s="177">
        <f t="shared" si="2"/>
        <v>16</v>
      </c>
      <c r="W20" s="99">
        <f t="shared" si="2"/>
        <v>16</v>
      </c>
      <c r="X20" s="88">
        <f t="shared" si="2"/>
        <v>16</v>
      </c>
      <c r="AA20" s="111"/>
      <c r="AB20" s="111"/>
      <c r="AC20" s="111"/>
    </row>
    <row r="21" spans="2:37" ht="24" customHeight="1" thickBot="1" x14ac:dyDescent="0.2">
      <c r="B21" s="73">
        <f t="shared" si="1"/>
        <v>0</v>
      </c>
      <c r="C21" s="1">
        <f t="shared" si="1"/>
        <v>0</v>
      </c>
      <c r="D21" s="1">
        <f t="shared" si="1"/>
        <v>0</v>
      </c>
      <c r="E21" s="74">
        <f t="shared" si="1"/>
        <v>0</v>
      </c>
      <c r="F21" s="73">
        <f t="shared" si="1"/>
        <v>0</v>
      </c>
      <c r="G21" s="1">
        <f t="shared" si="1"/>
        <v>-16</v>
      </c>
      <c r="H21" s="1">
        <f t="shared" si="1"/>
        <v>0</v>
      </c>
      <c r="I21" s="72">
        <f t="shared" si="1"/>
        <v>0</v>
      </c>
      <c r="L21" s="145">
        <f>(L8*$X$8+M8*$Y$8+L9*$X$9+M9*$Y$9)/4</f>
        <v>0</v>
      </c>
      <c r="M21" s="95">
        <f>(N8*$X$8+O8*$Y$8+N9*$X$9+O9*$Y$9)/4</f>
        <v>0</v>
      </c>
      <c r="N21" s="95">
        <f>(P8*$X$8+Q8*$Y$8+P9*$X$9+Q9*$Y$9)/4</f>
        <v>0</v>
      </c>
      <c r="O21" s="146">
        <f>(R8*$X$8+S8*$Y$8+R9*$X$9+S9*$Y$9)/4</f>
        <v>0</v>
      </c>
      <c r="P21" s="147">
        <f>(L8*$AA$8+M8*$AB$8+L9*$AA$9+M9*$AB$9)/4</f>
        <v>0</v>
      </c>
      <c r="Q21" s="96">
        <f>(N8*$AA$8+O8*$AB$8+N9*$AA$9+O9*$AB$9)/4</f>
        <v>-16</v>
      </c>
      <c r="R21" s="96">
        <f>(P8*$AA$8+Q8*$AB$8+P9*$AA$9+Q9*$AB$9)/4</f>
        <v>0</v>
      </c>
      <c r="S21" s="148">
        <f>(R8*$AA$8+S8*$AB$8+R9*$AA$9+S9*$AB$9)/4</f>
        <v>0</v>
      </c>
      <c r="U21" s="178">
        <f t="shared" si="2"/>
        <v>16</v>
      </c>
      <c r="V21" s="179">
        <f t="shared" si="2"/>
        <v>16</v>
      </c>
      <c r="W21" s="99">
        <f t="shared" si="2"/>
        <v>32</v>
      </c>
      <c r="X21" s="88">
        <f t="shared" si="2"/>
        <v>16</v>
      </c>
      <c r="AA21" s="111"/>
    </row>
    <row r="22" spans="2:37" ht="24" customHeight="1" x14ac:dyDescent="0.15">
      <c r="B22" s="73">
        <f t="shared" si="1"/>
        <v>0</v>
      </c>
      <c r="C22" s="1">
        <f t="shared" si="1"/>
        <v>0</v>
      </c>
      <c r="D22" s="1">
        <f t="shared" si="1"/>
        <v>0</v>
      </c>
      <c r="E22" s="74">
        <f t="shared" si="1"/>
        <v>0</v>
      </c>
      <c r="F22" s="73">
        <f t="shared" si="1"/>
        <v>0</v>
      </c>
      <c r="G22" s="1">
        <f t="shared" si="1"/>
        <v>0</v>
      </c>
      <c r="H22" s="1">
        <f t="shared" si="1"/>
        <v>-16</v>
      </c>
      <c r="I22" s="72">
        <f t="shared" si="1"/>
        <v>0</v>
      </c>
      <c r="L22" s="149">
        <f>(L10*$X$8+M10*$Y$8+L11*$X$9+M11*$Y$9)/4</f>
        <v>0</v>
      </c>
      <c r="M22" s="95">
        <f>(N10*$X$8+O10*$Y$8+N11*$X$9+O11*$Y$9)/4</f>
        <v>0</v>
      </c>
      <c r="N22" s="95">
        <f>(P10*$X$8+Q10*$Y$8+P11*$X$9+Q11*$Y$9)/4</f>
        <v>0</v>
      </c>
      <c r="O22" s="146">
        <f>(R10*$X$8+S10*$Y$8+R11*$X$9+S11*$Y$9)/4</f>
        <v>0</v>
      </c>
      <c r="P22" s="150">
        <f>(L10*$AA$8+M10*$AB$8+L11*$AA$9+M11*$AB$9)/4</f>
        <v>0</v>
      </c>
      <c r="Q22" s="96">
        <f>(N10*$AA$8+O10*$AB$8+N11*$AA$9+O11*$AB$9)/4</f>
        <v>0</v>
      </c>
      <c r="R22" s="96">
        <f>(P10*$AA$8+Q10*$AB$8+P11*$AA$9+Q11*$AB$9)/4</f>
        <v>-16</v>
      </c>
      <c r="S22" s="148">
        <f>(R10*$AA$8+S10*$AB$8+R11*$AA$9+S11*$AB$9)/4</f>
        <v>0</v>
      </c>
      <c r="U22" s="180">
        <f t="shared" si="2"/>
        <v>16</v>
      </c>
      <c r="V22" s="180">
        <f t="shared" si="2"/>
        <v>32</v>
      </c>
      <c r="W22" s="88">
        <f t="shared" si="2"/>
        <v>16</v>
      </c>
      <c r="X22" s="88">
        <f t="shared" si="2"/>
        <v>16</v>
      </c>
      <c r="AA22" s="111"/>
    </row>
    <row r="23" spans="2:37" ht="24" customHeight="1" thickBot="1" x14ac:dyDescent="0.2">
      <c r="B23" s="59">
        <f t="shared" si="1"/>
        <v>0</v>
      </c>
      <c r="C23" s="60">
        <f t="shared" si="1"/>
        <v>16</v>
      </c>
      <c r="D23" s="60">
        <f t="shared" si="1"/>
        <v>16</v>
      </c>
      <c r="E23" s="78">
        <f t="shared" si="1"/>
        <v>0</v>
      </c>
      <c r="F23" s="59">
        <f t="shared" si="1"/>
        <v>-16</v>
      </c>
      <c r="G23" s="60">
        <f t="shared" si="1"/>
        <v>0</v>
      </c>
      <c r="H23" s="60">
        <f t="shared" si="1"/>
        <v>0</v>
      </c>
      <c r="I23" s="61">
        <f t="shared" si="1"/>
        <v>16</v>
      </c>
      <c r="L23" s="151">
        <f>(L12*$X$8+M12*$Y$8+L13*$X$9+M13*$Y$9)/4</f>
        <v>0</v>
      </c>
      <c r="M23" s="152">
        <f>(N12*$X$8+O12*$Y$8+N13*$X$9+O13*$Y$9)/4</f>
        <v>16</v>
      </c>
      <c r="N23" s="152">
        <f>(P12*$X$8+Q12*$Y$8+P13*$X$9+Q13*$Y$9)/4</f>
        <v>16</v>
      </c>
      <c r="O23" s="153">
        <f>(R12*$X$8+S12*$Y$8+R13*$X$9+S13*$Y$9)/4</f>
        <v>0</v>
      </c>
      <c r="P23" s="154">
        <f>(L12*$AA$8+M12*$AB$8+L13*$AA$9+M13*$AB$9)/4</f>
        <v>-16</v>
      </c>
      <c r="Q23" s="155">
        <f>(N12*$AA$8+O12*$AB$8+N13*$AA$9+O13*$AB$9)/4</f>
        <v>0</v>
      </c>
      <c r="R23" s="155">
        <f>(P12*$AA$8+Q12*$AB$8+P13*$AA$9+Q13*$AB$9)/4</f>
        <v>0</v>
      </c>
      <c r="S23" s="156">
        <f>(R12*$AA$8+S12*$AB$8+R13*$AA$9+S13*$AB$9)/4</f>
        <v>16</v>
      </c>
      <c r="U23" s="88">
        <f t="shared" si="2"/>
        <v>16</v>
      </c>
      <c r="V23" s="88">
        <f t="shared" si="2"/>
        <v>16</v>
      </c>
      <c r="W23" s="88">
        <f t="shared" si="2"/>
        <v>16</v>
      </c>
      <c r="X23" s="88">
        <f t="shared" si="2"/>
        <v>16</v>
      </c>
      <c r="AA23" s="111"/>
    </row>
    <row r="24" spans="2:37" ht="24" customHeight="1" thickBot="1" x14ac:dyDescent="0.2">
      <c r="B24" t="s">
        <v>57</v>
      </c>
      <c r="L24" t="s">
        <v>56</v>
      </c>
      <c r="X24" s="9"/>
      <c r="Y24" s="9"/>
      <c r="Z24" s="9"/>
      <c r="AA24" s="9"/>
    </row>
    <row r="25" spans="2:37" ht="24" customHeight="1" thickBot="1" x14ac:dyDescent="0.2">
      <c r="B25" s="66">
        <f>L25</f>
        <v>16</v>
      </c>
      <c r="C25" s="65">
        <f t="shared" ref="C25:I25" si="3">M25</f>
        <v>20</v>
      </c>
      <c r="D25" s="112">
        <f t="shared" si="3"/>
        <v>0</v>
      </c>
      <c r="E25" s="65">
        <f t="shared" si="3"/>
        <v>4</v>
      </c>
      <c r="F25" s="112">
        <f t="shared" si="3"/>
        <v>0</v>
      </c>
      <c r="G25" s="67">
        <f t="shared" si="3"/>
        <v>0</v>
      </c>
      <c r="H25" s="67">
        <f t="shared" si="3"/>
        <v>0</v>
      </c>
      <c r="I25" s="65">
        <f t="shared" si="3"/>
        <v>0</v>
      </c>
      <c r="L25" s="113">
        <f>(L16*$X$5+M16*$Y$5+L17*$X$6+M17*$Y$6)/4</f>
        <v>16</v>
      </c>
      <c r="M25" s="157">
        <f>(N16*$X$5+O16*$Y$5+N17*$X$6+O17*$Y$6)/4</f>
        <v>20</v>
      </c>
      <c r="N25" s="117">
        <f>(L16*$AA$5+M16*$AB$5+L17*$AA$6+M17*$AB$6)/4</f>
        <v>0</v>
      </c>
      <c r="O25" s="158">
        <f>(N16*$AA$5+O16*$AB$5+N17*$AA$6+O17*$AB$6)/4</f>
        <v>4</v>
      </c>
      <c r="P25" s="66">
        <f>P16</f>
        <v>0</v>
      </c>
      <c r="Q25" s="67">
        <f t="shared" ref="Q25:S25" si="4">Q16</f>
        <v>0</v>
      </c>
      <c r="R25" s="67">
        <f t="shared" si="4"/>
        <v>0</v>
      </c>
      <c r="S25" s="65">
        <f t="shared" si="4"/>
        <v>0</v>
      </c>
    </row>
    <row r="26" spans="2:37" ht="24" customHeight="1" thickBot="1" x14ac:dyDescent="0.2">
      <c r="B26" s="59">
        <f t="shared" ref="B26:B32" si="5">L26</f>
        <v>20</v>
      </c>
      <c r="C26" s="61">
        <f t="shared" ref="C26:C32" si="6">M26</f>
        <v>16</v>
      </c>
      <c r="D26" s="92">
        <f t="shared" ref="D26:D32" si="7">N26</f>
        <v>-4</v>
      </c>
      <c r="E26" s="64">
        <f t="shared" ref="E26:E32" si="8">O26</f>
        <v>0</v>
      </c>
      <c r="F26" s="121">
        <f t="shared" ref="F26:F32" si="9">P26</f>
        <v>-16</v>
      </c>
      <c r="G26" s="1">
        <f t="shared" ref="G26:G32" si="10">Q26</f>
        <v>0</v>
      </c>
      <c r="H26" s="1">
        <f t="shared" ref="H26:H32" si="11">R26</f>
        <v>0</v>
      </c>
      <c r="I26" s="72">
        <f t="shared" ref="I26:I32" si="12">S26</f>
        <v>16</v>
      </c>
      <c r="L26" s="159">
        <f>(L18*$X$5+M18*$Y$5+L19*$X$6+M19*$Y$6)/4</f>
        <v>20</v>
      </c>
      <c r="M26" s="130">
        <f>(N18*$X$5+O18*$Y$5+N19*$X$6+O19*$Y$6)/4</f>
        <v>16</v>
      </c>
      <c r="N26" s="102">
        <f>(L18*$AA$5+M18*$AB$5+L19*$AA$6+M19*$AB$6)/4</f>
        <v>-4</v>
      </c>
      <c r="O26" s="160">
        <f>(N18*$AA$5+O18*$AB$5+N19*$AA$6+O19*$AB$6)/4</f>
        <v>0</v>
      </c>
      <c r="P26" s="73">
        <f t="shared" ref="P26:S26" si="13">P17</f>
        <v>-16</v>
      </c>
      <c r="Q26" s="1">
        <f t="shared" si="13"/>
        <v>0</v>
      </c>
      <c r="R26" s="1">
        <f t="shared" si="13"/>
        <v>0</v>
      </c>
      <c r="S26" s="72">
        <f t="shared" si="13"/>
        <v>16</v>
      </c>
    </row>
    <row r="27" spans="2:37" ht="24" customHeight="1" thickBot="1" x14ac:dyDescent="0.2">
      <c r="B27" s="134">
        <f t="shared" si="5"/>
        <v>0</v>
      </c>
      <c r="C27" s="136">
        <f t="shared" si="6"/>
        <v>-4</v>
      </c>
      <c r="D27" s="66">
        <f t="shared" si="7"/>
        <v>0</v>
      </c>
      <c r="E27" s="65">
        <f t="shared" si="8"/>
        <v>-4</v>
      </c>
      <c r="F27" s="121">
        <f t="shared" si="9"/>
        <v>-16</v>
      </c>
      <c r="G27" s="1">
        <f t="shared" si="10"/>
        <v>0</v>
      </c>
      <c r="H27" s="1">
        <f t="shared" si="11"/>
        <v>0</v>
      </c>
      <c r="I27" s="72">
        <f t="shared" si="12"/>
        <v>16</v>
      </c>
      <c r="L27" s="137">
        <f>(L16*$X$8+M16*$Y$8+L17*$X$9+M17*$Y$9)/4</f>
        <v>0</v>
      </c>
      <c r="M27" s="161">
        <f>(N16*$X$8+O16*$Y$8+N17*$X$9+O17*$Y$9)/4</f>
        <v>-4</v>
      </c>
      <c r="N27" s="141">
        <f>(L16*$AA$8+M16*$AB$8+L17*$AA$9+M17*$AB$9)/4</f>
        <v>0</v>
      </c>
      <c r="O27" s="162">
        <f>(N16*$AA$8+O16*$AB$8+N17*$AA$9+O17*$AB$9)/4</f>
        <v>-4</v>
      </c>
      <c r="P27" s="73">
        <f t="shared" ref="P27:S27" si="14">P18</f>
        <v>-16</v>
      </c>
      <c r="Q27" s="1">
        <f t="shared" si="14"/>
        <v>0</v>
      </c>
      <c r="R27" s="1">
        <f t="shared" si="14"/>
        <v>0</v>
      </c>
      <c r="S27" s="72">
        <f t="shared" si="14"/>
        <v>16</v>
      </c>
    </row>
    <row r="28" spans="2:37" ht="24" customHeight="1" thickBot="1" x14ac:dyDescent="0.2">
      <c r="B28" s="59">
        <f t="shared" si="5"/>
        <v>4</v>
      </c>
      <c r="C28" s="78">
        <f t="shared" si="6"/>
        <v>0</v>
      </c>
      <c r="D28" s="59">
        <f t="shared" si="7"/>
        <v>-4</v>
      </c>
      <c r="E28" s="61">
        <f t="shared" si="8"/>
        <v>0</v>
      </c>
      <c r="F28" s="92">
        <f t="shared" si="9"/>
        <v>0</v>
      </c>
      <c r="G28" s="63">
        <f t="shared" si="10"/>
        <v>0</v>
      </c>
      <c r="H28" s="63">
        <f t="shared" si="11"/>
        <v>0</v>
      </c>
      <c r="I28" s="64">
        <f t="shared" si="12"/>
        <v>0</v>
      </c>
      <c r="L28" s="163">
        <f>(L18*$X$8+M18*$Y$8+L19*$X$9+M19*$Y$9)/4</f>
        <v>4</v>
      </c>
      <c r="M28" s="164">
        <f>(N18*$X$8+O18*$Y$8+N19*$X$9+O19*$Y$9)/4</f>
        <v>0</v>
      </c>
      <c r="N28" s="165">
        <f>(L18*$AA$8+M18*$AB$8+L19*$AA$9+M19*$AB$9)/4</f>
        <v>-4</v>
      </c>
      <c r="O28" s="166">
        <f>(N18*$AA$8+O18*$AB$8+N19*$AA$9+O19*$AB$9)/4</f>
        <v>0</v>
      </c>
      <c r="P28" s="59">
        <f t="shared" ref="P28:S28" si="15">P19</f>
        <v>0</v>
      </c>
      <c r="Q28" s="60">
        <f t="shared" si="15"/>
        <v>0</v>
      </c>
      <c r="R28" s="60">
        <f t="shared" si="15"/>
        <v>0</v>
      </c>
      <c r="S28" s="61">
        <f t="shared" si="15"/>
        <v>0</v>
      </c>
    </row>
    <row r="29" spans="2:37" ht="24" customHeight="1" x14ac:dyDescent="0.15">
      <c r="B29" s="134">
        <f t="shared" si="5"/>
        <v>0</v>
      </c>
      <c r="C29" s="135">
        <f t="shared" si="6"/>
        <v>-16</v>
      </c>
      <c r="D29" s="135">
        <f t="shared" si="7"/>
        <v>-16</v>
      </c>
      <c r="E29" s="136">
        <f t="shared" si="8"/>
        <v>0</v>
      </c>
      <c r="F29" s="66">
        <f t="shared" si="9"/>
        <v>16</v>
      </c>
      <c r="G29" s="67">
        <f t="shared" si="10"/>
        <v>0</v>
      </c>
      <c r="H29" s="67">
        <f t="shared" si="11"/>
        <v>0</v>
      </c>
      <c r="I29" s="65">
        <f t="shared" si="12"/>
        <v>-16</v>
      </c>
      <c r="L29" s="66">
        <f t="shared" ref="L29:O29" si="16">L20</f>
        <v>0</v>
      </c>
      <c r="M29" s="67">
        <f t="shared" si="16"/>
        <v>-16</v>
      </c>
      <c r="N29" s="67">
        <f t="shared" si="16"/>
        <v>-16</v>
      </c>
      <c r="O29" s="65">
        <f t="shared" si="16"/>
        <v>0</v>
      </c>
      <c r="P29" s="66">
        <f t="shared" ref="P29:S29" si="17">P20</f>
        <v>16</v>
      </c>
      <c r="Q29" s="67">
        <f t="shared" si="17"/>
        <v>0</v>
      </c>
      <c r="R29" s="67">
        <f t="shared" si="17"/>
        <v>0</v>
      </c>
      <c r="S29" s="65">
        <f t="shared" si="17"/>
        <v>-16</v>
      </c>
    </row>
    <row r="30" spans="2:37" ht="24" customHeight="1" thickBot="1" x14ac:dyDescent="0.2">
      <c r="B30" s="73">
        <f t="shared" si="5"/>
        <v>0</v>
      </c>
      <c r="C30" s="1">
        <f t="shared" si="6"/>
        <v>0</v>
      </c>
      <c r="D30" s="1">
        <f t="shared" si="7"/>
        <v>0</v>
      </c>
      <c r="E30" s="74">
        <f t="shared" si="8"/>
        <v>0</v>
      </c>
      <c r="F30" s="73">
        <f t="shared" si="9"/>
        <v>0</v>
      </c>
      <c r="G30" s="1">
        <f t="shared" si="10"/>
        <v>-16</v>
      </c>
      <c r="H30" s="1">
        <f t="shared" si="11"/>
        <v>0</v>
      </c>
      <c r="I30" s="72">
        <f t="shared" si="12"/>
        <v>0</v>
      </c>
      <c r="L30" s="73">
        <f t="shared" ref="L30:P30" si="18">L21</f>
        <v>0</v>
      </c>
      <c r="M30" s="1">
        <f t="shared" si="18"/>
        <v>0</v>
      </c>
      <c r="N30" s="1">
        <f t="shared" si="18"/>
        <v>0</v>
      </c>
      <c r="O30" s="72">
        <f t="shared" si="18"/>
        <v>0</v>
      </c>
      <c r="P30" s="73">
        <f t="shared" si="18"/>
        <v>0</v>
      </c>
      <c r="Q30" s="1">
        <f t="shared" ref="Q30:S30" si="19">Q21</f>
        <v>-16</v>
      </c>
      <c r="R30" s="1">
        <f t="shared" si="19"/>
        <v>0</v>
      </c>
      <c r="S30" s="72">
        <f t="shared" si="19"/>
        <v>0</v>
      </c>
    </row>
    <row r="31" spans="2:37" ht="24" customHeight="1" x14ac:dyDescent="0.15">
      <c r="B31" s="73">
        <f t="shared" si="5"/>
        <v>0</v>
      </c>
      <c r="C31" s="1">
        <f t="shared" si="6"/>
        <v>0</v>
      </c>
      <c r="D31" s="1">
        <f t="shared" si="7"/>
        <v>0</v>
      </c>
      <c r="E31" s="74">
        <f t="shared" si="8"/>
        <v>0</v>
      </c>
      <c r="F31" s="73">
        <f t="shared" si="9"/>
        <v>0</v>
      </c>
      <c r="G31" s="1">
        <f t="shared" si="10"/>
        <v>0</v>
      </c>
      <c r="H31" s="1">
        <f t="shared" si="11"/>
        <v>-16</v>
      </c>
      <c r="I31" s="72">
        <f t="shared" si="12"/>
        <v>0</v>
      </c>
      <c r="L31" s="73">
        <f t="shared" ref="L31:P31" si="20">L22</f>
        <v>0</v>
      </c>
      <c r="M31" s="1">
        <f t="shared" si="20"/>
        <v>0</v>
      </c>
      <c r="N31" s="1">
        <f t="shared" si="20"/>
        <v>0</v>
      </c>
      <c r="O31" s="72">
        <f t="shared" si="20"/>
        <v>0</v>
      </c>
      <c r="P31" s="73">
        <f t="shared" si="20"/>
        <v>0</v>
      </c>
      <c r="Q31" s="1">
        <f t="shared" ref="Q31:S31" si="21">Q22</f>
        <v>0</v>
      </c>
      <c r="R31" s="1">
        <f t="shared" si="21"/>
        <v>-16</v>
      </c>
      <c r="S31" s="72">
        <f t="shared" si="21"/>
        <v>0</v>
      </c>
      <c r="U31" s="176">
        <f>L25</f>
        <v>16</v>
      </c>
      <c r="V31" s="177">
        <f>M25</f>
        <v>20</v>
      </c>
    </row>
    <row r="32" spans="2:37" ht="24" customHeight="1" thickBot="1" x14ac:dyDescent="0.2">
      <c r="B32" s="59">
        <f t="shared" si="5"/>
        <v>0</v>
      </c>
      <c r="C32" s="60">
        <f t="shared" si="6"/>
        <v>16</v>
      </c>
      <c r="D32" s="60">
        <f t="shared" si="7"/>
        <v>16</v>
      </c>
      <c r="E32" s="78">
        <f t="shared" si="8"/>
        <v>0</v>
      </c>
      <c r="F32" s="59">
        <f t="shared" si="9"/>
        <v>-16</v>
      </c>
      <c r="G32" s="60">
        <f t="shared" si="10"/>
        <v>0</v>
      </c>
      <c r="H32" s="60">
        <f t="shared" si="11"/>
        <v>0</v>
      </c>
      <c r="I32" s="61">
        <f t="shared" si="12"/>
        <v>16</v>
      </c>
      <c r="L32" s="59">
        <f t="shared" ref="L32:P32" si="22">L23</f>
        <v>0</v>
      </c>
      <c r="M32" s="60">
        <f t="shared" si="22"/>
        <v>16</v>
      </c>
      <c r="N32" s="60">
        <f t="shared" si="22"/>
        <v>16</v>
      </c>
      <c r="O32" s="61">
        <f t="shared" si="22"/>
        <v>0</v>
      </c>
      <c r="P32" s="59">
        <f t="shared" si="22"/>
        <v>-16</v>
      </c>
      <c r="Q32" s="60">
        <f t="shared" ref="Q32:S32" si="23">Q23</f>
        <v>0</v>
      </c>
      <c r="R32" s="60">
        <f t="shared" si="23"/>
        <v>0</v>
      </c>
      <c r="S32" s="61">
        <f t="shared" si="23"/>
        <v>16</v>
      </c>
      <c r="U32" s="178">
        <f>L26</f>
        <v>20</v>
      </c>
      <c r="V32" s="179">
        <f>M26</f>
        <v>16</v>
      </c>
      <c r="AB32" s="111"/>
      <c r="AC32" s="111"/>
      <c r="AD32" s="217" t="s">
        <v>49</v>
      </c>
      <c r="AE32" s="217"/>
      <c r="AF32" s="217"/>
      <c r="AG32" s="217"/>
      <c r="AH32" s="217"/>
      <c r="AI32" s="217"/>
      <c r="AJ32" s="217"/>
      <c r="AK32" s="217"/>
    </row>
    <row r="33" spans="2:37" ht="24" customHeight="1" thickBot="1" x14ac:dyDescent="0.2">
      <c r="B33" t="s">
        <v>59</v>
      </c>
      <c r="L33" t="s">
        <v>58</v>
      </c>
      <c r="AB33" s="111"/>
      <c r="AC33" s="111"/>
      <c r="AD33" s="182">
        <v>0</v>
      </c>
      <c r="AE33" s="182">
        <v>1</v>
      </c>
      <c r="AF33" s="215">
        <v>2</v>
      </c>
      <c r="AG33" s="215"/>
      <c r="AH33" s="215">
        <v>4</v>
      </c>
      <c r="AI33" s="215"/>
      <c r="AJ33" s="215"/>
      <c r="AK33" s="215"/>
    </row>
    <row r="34" spans="2:37" ht="24" customHeight="1" thickBot="1" x14ac:dyDescent="0.2">
      <c r="B34" s="167">
        <f>L34</f>
        <v>18</v>
      </c>
      <c r="C34" s="168">
        <f t="shared" ref="C34:I34" si="24">M34</f>
        <v>0</v>
      </c>
      <c r="D34" s="112">
        <f t="shared" si="24"/>
        <v>0</v>
      </c>
      <c r="E34" s="65">
        <f t="shared" si="24"/>
        <v>4</v>
      </c>
      <c r="F34" s="112">
        <f t="shared" si="24"/>
        <v>0</v>
      </c>
      <c r="G34" s="67">
        <f t="shared" si="24"/>
        <v>0</v>
      </c>
      <c r="H34" s="67">
        <f t="shared" si="24"/>
        <v>0</v>
      </c>
      <c r="I34" s="65">
        <f t="shared" si="24"/>
        <v>0</v>
      </c>
      <c r="L34" s="113">
        <f>(L25*$X$5+M25*$Y$5+L26*$X$6+M26*$Y$6)/4</f>
        <v>18</v>
      </c>
      <c r="M34" s="117">
        <f>(L25*$AA$5+M25*$AB$5+L26*$AA$6+M26*$AB$6)/4</f>
        <v>0</v>
      </c>
      <c r="N34" s="112">
        <f>N25</f>
        <v>0</v>
      </c>
      <c r="O34" s="65">
        <f t="shared" ref="O34:S34" si="25">O25</f>
        <v>4</v>
      </c>
      <c r="P34" s="112">
        <f t="shared" si="25"/>
        <v>0</v>
      </c>
      <c r="Q34" s="67">
        <f t="shared" si="25"/>
        <v>0</v>
      </c>
      <c r="R34" s="67">
        <f t="shared" si="25"/>
        <v>0</v>
      </c>
      <c r="S34" s="65">
        <f t="shared" si="25"/>
        <v>0</v>
      </c>
      <c r="AB34" s="216" t="s">
        <v>50</v>
      </c>
      <c r="AC34" s="181">
        <v>0</v>
      </c>
      <c r="AD34" s="167"/>
      <c r="AE34" s="168"/>
      <c r="AF34" s="183"/>
      <c r="AG34" s="184"/>
      <c r="AH34" s="183"/>
      <c r="AI34" s="185"/>
      <c r="AJ34" s="185"/>
      <c r="AK34" s="184"/>
    </row>
    <row r="35" spans="2:37" ht="24" customHeight="1" thickBot="1" x14ac:dyDescent="0.2">
      <c r="B35" s="170">
        <f t="shared" ref="B35:B41" si="26">L35</f>
        <v>0</v>
      </c>
      <c r="C35" s="167">
        <f t="shared" ref="C35:C41" si="27">M35</f>
        <v>-2</v>
      </c>
      <c r="D35" s="92">
        <f t="shared" ref="D35:D41" si="28">N35</f>
        <v>-4</v>
      </c>
      <c r="E35" s="64">
        <f t="shared" ref="E35:E41" si="29">O35</f>
        <v>0</v>
      </c>
      <c r="F35" s="121">
        <f t="shared" ref="F35:F41" si="30">P35</f>
        <v>-16</v>
      </c>
      <c r="G35" s="1">
        <f t="shared" ref="G35:G41" si="31">Q35</f>
        <v>0</v>
      </c>
      <c r="H35" s="1">
        <f t="shared" ref="H35:H41" si="32">R35</f>
        <v>0</v>
      </c>
      <c r="I35" s="72">
        <f t="shared" ref="I35:I41" si="33">S35</f>
        <v>16</v>
      </c>
      <c r="L35" s="137">
        <f>(L25*$X$8+M25*$Y$8+L26*$X$9+M26*$Y$9)/4</f>
        <v>0</v>
      </c>
      <c r="M35" s="141">
        <f>(L25*$AA$8+M25*$AB$8+L26*$AA$9+M26*$AB$9)/4</f>
        <v>-2</v>
      </c>
      <c r="N35" s="92">
        <f t="shared" ref="N35:S35" si="34">N26</f>
        <v>-4</v>
      </c>
      <c r="O35" s="64">
        <f t="shared" si="34"/>
        <v>0</v>
      </c>
      <c r="P35" s="121">
        <f t="shared" si="34"/>
        <v>-16</v>
      </c>
      <c r="Q35" s="1">
        <f t="shared" si="34"/>
        <v>0</v>
      </c>
      <c r="R35" s="1">
        <f t="shared" si="34"/>
        <v>0</v>
      </c>
      <c r="S35" s="72">
        <f t="shared" si="34"/>
        <v>16</v>
      </c>
      <c r="AB35" s="216"/>
      <c r="AC35" s="181">
        <v>1</v>
      </c>
      <c r="AD35" s="170"/>
      <c r="AE35" s="61"/>
      <c r="AF35" s="192"/>
      <c r="AG35" s="194"/>
      <c r="AH35" s="172"/>
      <c r="AI35" s="174"/>
      <c r="AJ35" s="174"/>
      <c r="AK35" s="173"/>
    </row>
    <row r="36" spans="2:37" ht="24" customHeight="1" x14ac:dyDescent="0.15">
      <c r="B36" s="134">
        <f t="shared" si="26"/>
        <v>0</v>
      </c>
      <c r="C36" s="136">
        <f t="shared" si="27"/>
        <v>-4</v>
      </c>
      <c r="D36" s="66">
        <f t="shared" si="28"/>
        <v>0</v>
      </c>
      <c r="E36" s="65">
        <f t="shared" si="29"/>
        <v>-4</v>
      </c>
      <c r="F36" s="121">
        <f t="shared" si="30"/>
        <v>-16</v>
      </c>
      <c r="G36" s="1">
        <f t="shared" si="31"/>
        <v>0</v>
      </c>
      <c r="H36" s="1">
        <f t="shared" si="32"/>
        <v>0</v>
      </c>
      <c r="I36" s="72">
        <f t="shared" si="33"/>
        <v>16</v>
      </c>
      <c r="L36" s="134">
        <f t="shared" ref="L36:M36" si="35">L27</f>
        <v>0</v>
      </c>
      <c r="M36" s="136">
        <f t="shared" si="35"/>
        <v>-4</v>
      </c>
      <c r="N36" s="66">
        <f t="shared" ref="N36:S36" si="36">N27</f>
        <v>0</v>
      </c>
      <c r="O36" s="65">
        <f t="shared" si="36"/>
        <v>-4</v>
      </c>
      <c r="P36" s="121">
        <f t="shared" si="36"/>
        <v>-16</v>
      </c>
      <c r="Q36" s="1">
        <f t="shared" si="36"/>
        <v>0</v>
      </c>
      <c r="R36" s="1">
        <f t="shared" si="36"/>
        <v>0</v>
      </c>
      <c r="S36" s="72">
        <f t="shared" si="36"/>
        <v>16</v>
      </c>
      <c r="AB36" s="216"/>
      <c r="AC36" s="218">
        <v>2</v>
      </c>
      <c r="AD36" s="186"/>
      <c r="AE36" s="189"/>
      <c r="AF36" s="195"/>
      <c r="AG36" s="198"/>
      <c r="AH36" s="172"/>
      <c r="AI36" s="174"/>
      <c r="AJ36" s="174"/>
      <c r="AK36" s="173"/>
    </row>
    <row r="37" spans="2:37" ht="24" customHeight="1" thickBot="1" x14ac:dyDescent="0.2">
      <c r="B37" s="59">
        <f t="shared" si="26"/>
        <v>4</v>
      </c>
      <c r="C37" s="78">
        <f t="shared" si="27"/>
        <v>0</v>
      </c>
      <c r="D37" s="59">
        <f t="shared" si="28"/>
        <v>-4</v>
      </c>
      <c r="E37" s="61">
        <f t="shared" si="29"/>
        <v>0</v>
      </c>
      <c r="F37" s="92">
        <f t="shared" si="30"/>
        <v>0</v>
      </c>
      <c r="G37" s="63">
        <f t="shared" si="31"/>
        <v>0</v>
      </c>
      <c r="H37" s="63">
        <f t="shared" si="32"/>
        <v>0</v>
      </c>
      <c r="I37" s="64">
        <f t="shared" si="33"/>
        <v>0</v>
      </c>
      <c r="L37" s="59">
        <f t="shared" ref="L37:M37" si="37">L28</f>
        <v>4</v>
      </c>
      <c r="M37" s="78">
        <f t="shared" si="37"/>
        <v>0</v>
      </c>
      <c r="N37" s="59">
        <f t="shared" ref="N37:S37" si="38">N28</f>
        <v>-4</v>
      </c>
      <c r="O37" s="61">
        <f t="shared" si="38"/>
        <v>0</v>
      </c>
      <c r="P37" s="92">
        <f t="shared" si="38"/>
        <v>0</v>
      </c>
      <c r="Q37" s="63">
        <f t="shared" si="38"/>
        <v>0</v>
      </c>
      <c r="R37" s="63">
        <f t="shared" si="38"/>
        <v>0</v>
      </c>
      <c r="S37" s="64">
        <f t="shared" si="38"/>
        <v>0</v>
      </c>
      <c r="AB37" s="216"/>
      <c r="AC37" s="218"/>
      <c r="AD37" s="187"/>
      <c r="AE37" s="191"/>
      <c r="AF37" s="199"/>
      <c r="AG37" s="171"/>
      <c r="AH37" s="192"/>
      <c r="AI37" s="193"/>
      <c r="AJ37" s="193"/>
      <c r="AK37" s="194"/>
    </row>
    <row r="38" spans="2:37" ht="24" customHeight="1" x14ac:dyDescent="0.15">
      <c r="B38" s="134">
        <f t="shared" si="26"/>
        <v>0</v>
      </c>
      <c r="C38" s="135">
        <f t="shared" si="27"/>
        <v>-16</v>
      </c>
      <c r="D38" s="135">
        <f t="shared" si="28"/>
        <v>-16</v>
      </c>
      <c r="E38" s="136">
        <f t="shared" si="29"/>
        <v>0</v>
      </c>
      <c r="F38" s="66">
        <f t="shared" si="30"/>
        <v>16</v>
      </c>
      <c r="G38" s="67">
        <f t="shared" si="31"/>
        <v>0</v>
      </c>
      <c r="H38" s="67">
        <f t="shared" si="32"/>
        <v>0</v>
      </c>
      <c r="I38" s="65">
        <f t="shared" si="33"/>
        <v>-16</v>
      </c>
      <c r="L38" s="134">
        <f t="shared" ref="L38:M38" si="39">L29</f>
        <v>0</v>
      </c>
      <c r="M38" s="135">
        <f t="shared" si="39"/>
        <v>-16</v>
      </c>
      <c r="N38" s="135">
        <f t="shared" ref="N38:S38" si="40">N29</f>
        <v>-16</v>
      </c>
      <c r="O38" s="136">
        <f t="shared" si="40"/>
        <v>0</v>
      </c>
      <c r="P38" s="66">
        <f t="shared" si="40"/>
        <v>16</v>
      </c>
      <c r="Q38" s="67">
        <f t="shared" si="40"/>
        <v>0</v>
      </c>
      <c r="R38" s="67">
        <f t="shared" si="40"/>
        <v>0</v>
      </c>
      <c r="S38" s="65">
        <f t="shared" si="40"/>
        <v>-16</v>
      </c>
      <c r="AB38" s="216"/>
      <c r="AC38" s="218">
        <v>4</v>
      </c>
      <c r="AD38" s="186"/>
      <c r="AE38" s="169"/>
      <c r="AF38" s="169"/>
      <c r="AG38" s="189"/>
      <c r="AH38" s="195"/>
      <c r="AI38" s="196"/>
      <c r="AJ38" s="196"/>
      <c r="AK38" s="198"/>
    </row>
    <row r="39" spans="2:37" ht="23.45" customHeight="1" x14ac:dyDescent="0.15">
      <c r="B39" s="73">
        <f t="shared" si="26"/>
        <v>0</v>
      </c>
      <c r="C39" s="1">
        <f t="shared" si="27"/>
        <v>0</v>
      </c>
      <c r="D39" s="1">
        <f t="shared" si="28"/>
        <v>0</v>
      </c>
      <c r="E39" s="74">
        <f t="shared" si="29"/>
        <v>0</v>
      </c>
      <c r="F39" s="73">
        <f t="shared" si="30"/>
        <v>0</v>
      </c>
      <c r="G39" s="1">
        <f t="shared" si="31"/>
        <v>-16</v>
      </c>
      <c r="H39" s="1">
        <f t="shared" si="32"/>
        <v>0</v>
      </c>
      <c r="I39" s="72">
        <f t="shared" si="33"/>
        <v>0</v>
      </c>
      <c r="L39" s="73">
        <f t="shared" ref="L39:M39" si="41">L30</f>
        <v>0</v>
      </c>
      <c r="M39" s="1">
        <f t="shared" si="41"/>
        <v>0</v>
      </c>
      <c r="N39" s="1">
        <f t="shared" ref="N39:S39" si="42">N30</f>
        <v>0</v>
      </c>
      <c r="O39" s="74">
        <f t="shared" si="42"/>
        <v>0</v>
      </c>
      <c r="P39" s="73">
        <f t="shared" si="42"/>
        <v>0</v>
      </c>
      <c r="Q39" s="1">
        <f t="shared" si="42"/>
        <v>-16</v>
      </c>
      <c r="R39" s="1">
        <f t="shared" si="42"/>
        <v>0</v>
      </c>
      <c r="S39" s="72">
        <f t="shared" si="42"/>
        <v>0</v>
      </c>
      <c r="AB39" s="216"/>
      <c r="AC39" s="218"/>
      <c r="AD39" s="188"/>
      <c r="AE39" s="174"/>
      <c r="AF39" s="174"/>
      <c r="AG39" s="190"/>
      <c r="AH39" s="197"/>
      <c r="AI39" s="174"/>
      <c r="AJ39" s="174"/>
      <c r="AK39" s="173"/>
    </row>
    <row r="40" spans="2:37" ht="23.45" customHeight="1" x14ac:dyDescent="0.15">
      <c r="B40" s="73">
        <f t="shared" si="26"/>
        <v>0</v>
      </c>
      <c r="C40" s="1">
        <f t="shared" si="27"/>
        <v>0</v>
      </c>
      <c r="D40" s="1">
        <f t="shared" si="28"/>
        <v>0</v>
      </c>
      <c r="E40" s="74">
        <f t="shared" si="29"/>
        <v>0</v>
      </c>
      <c r="F40" s="73">
        <f t="shared" si="30"/>
        <v>0</v>
      </c>
      <c r="G40" s="1">
        <f t="shared" si="31"/>
        <v>0</v>
      </c>
      <c r="H40" s="1">
        <f t="shared" si="32"/>
        <v>-16</v>
      </c>
      <c r="I40" s="72">
        <f t="shared" si="33"/>
        <v>0</v>
      </c>
      <c r="L40" s="73">
        <f t="shared" ref="L40:M40" si="43">L31</f>
        <v>0</v>
      </c>
      <c r="M40" s="1">
        <f t="shared" si="43"/>
        <v>0</v>
      </c>
      <c r="N40" s="1">
        <f t="shared" ref="N40:S40" si="44">N31</f>
        <v>0</v>
      </c>
      <c r="O40" s="74">
        <f t="shared" si="44"/>
        <v>0</v>
      </c>
      <c r="P40" s="73">
        <f t="shared" si="44"/>
        <v>0</v>
      </c>
      <c r="Q40" s="1">
        <f t="shared" si="44"/>
        <v>0</v>
      </c>
      <c r="R40" s="1">
        <f t="shared" si="44"/>
        <v>-16</v>
      </c>
      <c r="S40" s="72">
        <f t="shared" si="44"/>
        <v>0</v>
      </c>
      <c r="AB40" s="216"/>
      <c r="AC40" s="218"/>
      <c r="AD40" s="188"/>
      <c r="AE40" s="174"/>
      <c r="AF40" s="174"/>
      <c r="AG40" s="190"/>
      <c r="AH40" s="197"/>
      <c r="AI40" s="174"/>
      <c r="AJ40" s="174"/>
      <c r="AK40" s="173"/>
    </row>
    <row r="41" spans="2:37" ht="23.45" customHeight="1" thickBot="1" x14ac:dyDescent="0.2">
      <c r="B41" s="59">
        <f t="shared" si="26"/>
        <v>0</v>
      </c>
      <c r="C41" s="60">
        <f t="shared" si="27"/>
        <v>16</v>
      </c>
      <c r="D41" s="60">
        <f t="shared" si="28"/>
        <v>16</v>
      </c>
      <c r="E41" s="78">
        <f t="shared" si="29"/>
        <v>0</v>
      </c>
      <c r="F41" s="59">
        <f t="shared" si="30"/>
        <v>-16</v>
      </c>
      <c r="G41" s="60">
        <f t="shared" si="31"/>
        <v>0</v>
      </c>
      <c r="H41" s="60">
        <f t="shared" si="32"/>
        <v>0</v>
      </c>
      <c r="I41" s="61">
        <f t="shared" si="33"/>
        <v>16</v>
      </c>
      <c r="L41" s="59">
        <f t="shared" ref="L41:M41" si="45">L32</f>
        <v>0</v>
      </c>
      <c r="M41" s="60">
        <f t="shared" si="45"/>
        <v>16</v>
      </c>
      <c r="N41" s="60">
        <f t="shared" ref="N41:S41" si="46">N32</f>
        <v>16</v>
      </c>
      <c r="O41" s="78">
        <f t="shared" si="46"/>
        <v>0</v>
      </c>
      <c r="P41" s="59">
        <f t="shared" si="46"/>
        <v>-16</v>
      </c>
      <c r="Q41" s="60">
        <f t="shared" si="46"/>
        <v>0</v>
      </c>
      <c r="R41" s="60">
        <f t="shared" si="46"/>
        <v>0</v>
      </c>
      <c r="S41" s="61">
        <f t="shared" si="46"/>
        <v>16</v>
      </c>
      <c r="AB41" s="216"/>
      <c r="AC41" s="218"/>
      <c r="AD41" s="187"/>
      <c r="AE41" s="175"/>
      <c r="AF41" s="175"/>
      <c r="AG41" s="191"/>
      <c r="AH41" s="199"/>
      <c r="AI41" s="175"/>
      <c r="AJ41" s="175"/>
      <c r="AK41" s="171"/>
    </row>
    <row r="42" spans="2:37" ht="23.45" customHeight="1" x14ac:dyDescent="0.15"/>
  </sheetData>
  <sheetProtection algorithmName="SHA-512" hashValue="LnOi3afxSK1Ja5SsPikum6gg+xAa1jt6tufBPa10bSrW069SaaxiDsZX1yFR34t4anmnLWAbHeJ/TmeCkf1RaQ==" saltValue="2Efl0pQZ8xaS7rB/OpfP5w==" spinCount="100000" sheet="1" objects="1" scenarios="1"/>
  <mergeCells count="7">
    <mergeCell ref="X4:AB4"/>
    <mergeCell ref="AF33:AG33"/>
    <mergeCell ref="AH33:AK33"/>
    <mergeCell ref="AB34:AB41"/>
    <mergeCell ref="AD32:AK32"/>
    <mergeCell ref="AC36:AC37"/>
    <mergeCell ref="AC38:AC41"/>
  </mergeCells>
  <phoneticPr fontId="1"/>
  <conditionalFormatting sqref="B6:I13 B16:I23 B25:I32 B34:I41">
    <cfRule type="colorScale" priority="7">
      <colorScale>
        <cfvo type="num" val="$F$4"/>
        <cfvo type="num" val="$H$4"/>
        <color theme="1"/>
        <color theme="0"/>
      </colorScale>
    </cfRule>
  </conditionalFormatting>
  <conditionalFormatting sqref="B25:I32">
    <cfRule type="colorScale" priority="2">
      <colorScale>
        <cfvo type="num" val="$F$4"/>
        <cfvo type="num" val="$H$4"/>
        <color theme="1"/>
        <color theme="0"/>
      </colorScale>
    </cfRule>
  </conditionalFormatting>
  <dataValidations count="2">
    <dataValidation type="list" allowBlank="1" showInputMessage="1" showErrorMessage="1" sqref="N3:N4 X2" xr:uid="{6B143A42-B663-4620-A2B9-B59928BB59FC}">
      <formula1>"0,1"</formula1>
    </dataValidation>
    <dataValidation imeMode="off" allowBlank="1" showInputMessage="1" showErrorMessage="1" sqref="L6:S13 F3:F4 H3:H4 X8:Y8 AA8 AA5:AA6 X5:Y6" xr:uid="{DF5F91E0-C653-4F0E-B693-F7405715B82B}"/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91FC4B48EFC574D8C7A2D40410158D5" ma:contentTypeVersion="11" ma:contentTypeDescription="新しいドキュメントを作成します。" ma:contentTypeScope="" ma:versionID="e1796b3d6213ab423053a88e303c3cd0">
  <xsd:schema xmlns:xsd="http://www.w3.org/2001/XMLSchema" xmlns:xs="http://www.w3.org/2001/XMLSchema" xmlns:p="http://schemas.microsoft.com/office/2006/metadata/properties" xmlns:ns3="564c14fb-bfcd-4e52-83e8-2447e9c77f65" targetNamespace="http://schemas.microsoft.com/office/2006/metadata/properties" ma:root="true" ma:fieldsID="e97de00b467dbc69daf19340855f519c" ns3:_="">
    <xsd:import namespace="564c14fb-bfcd-4e52-83e8-2447e9c77f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4c14fb-bfcd-4e52-83e8-2447e9c77f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B8DD7E-13F6-4F5D-964D-0CB27623D7E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4c14fb-bfcd-4e52-83e8-2447e9c77f6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E7E2A7-086F-4414-A818-C355190A2115}">
  <ds:schemaRefs>
    <ds:schemaRef ds:uri="http://purl.org/dc/elements/1.1/"/>
    <ds:schemaRef ds:uri="http://schemas.microsoft.com/office/2006/metadata/properties"/>
    <ds:schemaRef ds:uri="564c14fb-bfcd-4e52-83e8-2447e9c77f6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764B03-5387-4537-A949-7B2C7AF6C8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演習・確認用</vt:lpstr>
      <vt:lpstr>完成版</vt:lpstr>
      <vt:lpstr>GLCM-右隣り</vt:lpstr>
      <vt:lpstr>GLCM-8近傍</vt:lpstr>
      <vt:lpstr>2D-Wavelet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Convolution-8x8-k3x3</dc:title>
  <dc:subject/>
  <dc:creator>H.Nishiyama/Div. of Oral and Maxillofacial Radiology/Niigata Univ.</dc:creator>
  <cp:keywords/>
  <dc:description/>
  <cp:lastModifiedBy>西山秀昌</cp:lastModifiedBy>
  <cp:revision/>
  <dcterms:created xsi:type="dcterms:W3CDTF">2024-11-26T07:37:38Z</dcterms:created>
  <dcterms:modified xsi:type="dcterms:W3CDTF">2025-01-28T05:53:27Z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0x010100391FC4B48EFC574D8C7A2D40410158D5</vt:lpwstr>
  </property>
</Properties>
</file>