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o\Desktop\Ciclo II 2022\Sistemas Contables\Parcial\Webbu no jutsu\files\"/>
    </mc:Choice>
  </mc:AlternateContent>
  <xr:revisionPtr revIDLastSave="0" documentId="13_ncr:1_{9106E82D-8ADA-443F-B241-FC5D479DD3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bro" sheetId="3" r:id="rId1"/>
    <sheet name="primer ejercicio parcial" sheetId="4" r:id="rId2"/>
    <sheet name="balance" sheetId="7" r:id="rId3"/>
    <sheet name="cierre contable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9" l="1"/>
  <c r="H49" i="9"/>
  <c r="D49" i="9"/>
  <c r="O40" i="9"/>
  <c r="L40" i="9"/>
  <c r="D25" i="9"/>
  <c r="D30" i="9" s="1"/>
  <c r="H19" i="9"/>
  <c r="D19" i="9"/>
  <c r="D20" i="9" s="1"/>
  <c r="C19" i="9"/>
  <c r="S9" i="9"/>
  <c r="P9" i="9"/>
  <c r="O9" i="9"/>
  <c r="O10" i="9" s="1"/>
  <c r="K9" i="9"/>
  <c r="G9" i="9"/>
  <c r="D9" i="9"/>
  <c r="C9" i="9"/>
  <c r="C10" i="9" s="1"/>
  <c r="E57" i="9" l="1"/>
  <c r="E59" i="9" s="1"/>
  <c r="E61" i="9" s="1"/>
  <c r="E63" i="9" s="1"/>
  <c r="E65" i="9" s="1"/>
  <c r="G20" i="7"/>
  <c r="F20" i="7"/>
  <c r="D25" i="4"/>
  <c r="D30" i="4" s="1"/>
  <c r="S9" i="4" l="1"/>
  <c r="L49" i="4"/>
  <c r="H49" i="4"/>
  <c r="D49" i="4"/>
  <c r="O40" i="4"/>
  <c r="L40" i="4"/>
  <c r="H19" i="4"/>
  <c r="D20" i="4"/>
  <c r="D19" i="4"/>
  <c r="C19" i="4"/>
  <c r="P9" i="4"/>
  <c r="O9" i="4"/>
  <c r="K9" i="4"/>
  <c r="G9" i="4"/>
  <c r="D9" i="4"/>
  <c r="C9" i="4"/>
  <c r="C10" i="4" l="1"/>
  <c r="O10" i="4"/>
  <c r="G53" i="3"/>
  <c r="F53" i="3"/>
  <c r="G45" i="3"/>
  <c r="F45" i="3"/>
  <c r="F46" i="3" s="1"/>
  <c r="G37" i="3"/>
  <c r="F37" i="3"/>
  <c r="F38" i="3" s="1"/>
  <c r="G29" i="3"/>
  <c r="F29" i="3"/>
  <c r="G21" i="3"/>
  <c r="F21" i="3"/>
  <c r="F30" i="3" l="1"/>
  <c r="F22" i="3"/>
  <c r="F54" i="3"/>
</calcChain>
</file>

<file path=xl/sharedStrings.xml><?xml version="1.0" encoding="utf-8"?>
<sst xmlns="http://schemas.openxmlformats.org/spreadsheetml/2006/main" count="157" uniqueCount="79">
  <si>
    <t>Partida</t>
  </si>
  <si>
    <t>Fecha</t>
  </si>
  <si>
    <t>Código cuenta</t>
  </si>
  <si>
    <t>Cuenta</t>
  </si>
  <si>
    <t>Debe</t>
  </si>
  <si>
    <t>Haber</t>
  </si>
  <si>
    <t>Partida de inicio</t>
  </si>
  <si>
    <t>Caja</t>
  </si>
  <si>
    <t>Inventario de repuestos</t>
  </si>
  <si>
    <t>Inventario de herramientas</t>
  </si>
  <si>
    <t>Vehiculo</t>
  </si>
  <si>
    <t>Cuentas por cobrar</t>
  </si>
  <si>
    <t>Cuentas por pagar</t>
  </si>
  <si>
    <t>Capital</t>
  </si>
  <si>
    <t>Partida de inicio contable para el mes de septiembre del año 2021</t>
  </si>
  <si>
    <t>Partida 1</t>
  </si>
  <si>
    <t xml:space="preserve">Descripción </t>
  </si>
  <si>
    <t>Compra de repuestos para el sistema de enfriamiento</t>
  </si>
  <si>
    <t>Partida 2</t>
  </si>
  <si>
    <t>Ingreso por servicio</t>
  </si>
  <si>
    <t>Trabajo para J. Gómez</t>
  </si>
  <si>
    <t>Partida 3</t>
  </si>
  <si>
    <t>Compra de un repuesto para el sistema de combustión</t>
  </si>
  <si>
    <t>Partida 4</t>
  </si>
  <si>
    <t>Alquiler por anticipado</t>
  </si>
  <si>
    <t>Pago de alquiler</t>
  </si>
  <si>
    <t>Partida 5</t>
  </si>
  <si>
    <t>Pago del crédito por la partida número 3</t>
  </si>
  <si>
    <t>111: Caja</t>
  </si>
  <si>
    <t>221: Cuentas por pagar</t>
  </si>
  <si>
    <t>311: Capital</t>
  </si>
  <si>
    <t xml:space="preserve">Suma </t>
  </si>
  <si>
    <t>Total</t>
  </si>
  <si>
    <t>ACTIVOS</t>
  </si>
  <si>
    <t>PASIVOS</t>
  </si>
  <si>
    <t>PATRIMONIO</t>
  </si>
  <si>
    <t xml:space="preserve">112: Inventario </t>
  </si>
  <si>
    <t>alquiler del local por anticipado</t>
  </si>
  <si>
    <t>iva de credito fiscal</t>
  </si>
  <si>
    <t>insumos</t>
  </si>
  <si>
    <t>iva de debito fiscal</t>
  </si>
  <si>
    <t>utilidad bruta del ejercicio</t>
  </si>
  <si>
    <t>gastos y costos</t>
  </si>
  <si>
    <t xml:space="preserve">gasto de trasnporte </t>
  </si>
  <si>
    <t>gasto de venta</t>
  </si>
  <si>
    <t>gasto de administracion</t>
  </si>
  <si>
    <t>compras</t>
  </si>
  <si>
    <t>ingresos</t>
  </si>
  <si>
    <t>ventas</t>
  </si>
  <si>
    <t>descuento sobre compras</t>
  </si>
  <si>
    <t>devolucion de compras</t>
  </si>
  <si>
    <t>cuentas por pagar</t>
  </si>
  <si>
    <t>capital</t>
  </si>
  <si>
    <t xml:space="preserve">caja </t>
  </si>
  <si>
    <t>inventario</t>
  </si>
  <si>
    <t>alquiler del local por antcipado</t>
  </si>
  <si>
    <t>iva credito fiscal</t>
  </si>
  <si>
    <t>iva debito fiscal</t>
  </si>
  <si>
    <t>gasto de transporte</t>
  </si>
  <si>
    <t>gasto de ventas</t>
  </si>
  <si>
    <t>comras</t>
  </si>
  <si>
    <t>devolucion sobre compras</t>
  </si>
  <si>
    <t>balance</t>
  </si>
  <si>
    <t>deudor</t>
  </si>
  <si>
    <t>acreedor</t>
  </si>
  <si>
    <t>resultado</t>
  </si>
  <si>
    <t>ventas netas= ventas-costo de ventas</t>
  </si>
  <si>
    <t>ventas netas</t>
  </si>
  <si>
    <t>compras netas= compras totales- devolucion sobre compras- rebajas sobre compras</t>
  </si>
  <si>
    <t>compras netas=</t>
  </si>
  <si>
    <t>compras totales=gasto sobre compras + compras</t>
  </si>
  <si>
    <t>compras totales</t>
  </si>
  <si>
    <t>mercancias disponibles</t>
  </si>
  <si>
    <t>mercancias disponibles= compras netas+ inventario inicial</t>
  </si>
  <si>
    <t>costo de ventas= mercancias disponibles- inventario final</t>
  </si>
  <si>
    <t>costo de ventas</t>
  </si>
  <si>
    <t>se resta 8k porque lo menciona el ejercicio en la trasaccion 13</t>
  </si>
  <si>
    <t>utilidad bruta= ventas - costo de ventas</t>
  </si>
  <si>
    <t xml:space="preserve">utilidad bruta=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</si>
</sst>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409]* #,##0.00_ ;_-[$$-409]* \-#,##0.00\ ;_-[$$-409]* &quot;-&quot;??_ ;_-@_ "/>
    <numFmt numFmtId="167" formatCode="_-[$$-440A]* #,##0.00_-;\-[$$-440A]* #,##0.00_-;_-[$$-440A]* &quot;-&quot;??_-;_-@_-"/>
    <numFmt numFmtId="168" formatCode="_-* #,##0.0\ _€_-;\-* #,##0.0\ _€_-;_-* &quot;-&quot;??\ _€_-;_-@_-"/>
    <numFmt numFmtId="169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CCFF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7">
    <xf numFmtId="0" fontId="0" fillId="0" borderId="0" xfId="0"/>
    <xf numFmtId="166" fontId="0" fillId="0" borderId="0" xfId="0" applyNumberFormat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6" fontId="0" fillId="0" borderId="4" xfId="1" applyNumberFormat="1" applyFont="1" applyBorder="1"/>
    <xf numFmtId="166" fontId="0" fillId="0" borderId="4" xfId="0" applyNumberFormat="1" applyBorder="1"/>
    <xf numFmtId="166" fontId="0" fillId="0" borderId="9" xfId="1" applyNumberFormat="1" applyFont="1" applyBorder="1"/>
    <xf numFmtId="166" fontId="0" fillId="0" borderId="11" xfId="0" applyNumberFormat="1" applyBorder="1"/>
    <xf numFmtId="166" fontId="0" fillId="0" borderId="12" xfId="0" applyNumberFormat="1" applyBorder="1"/>
    <xf numFmtId="15" fontId="0" fillId="0" borderId="8" xfId="0" applyNumberFormat="1" applyBorder="1"/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6" fontId="0" fillId="3" borderId="12" xfId="0" applyNumberFormat="1" applyFill="1" applyBorder="1"/>
    <xf numFmtId="166" fontId="0" fillId="3" borderId="18" xfId="0" applyNumberFormat="1" applyFill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21" xfId="1" applyNumberFormat="1" applyFont="1" applyBorder="1"/>
    <xf numFmtId="166" fontId="0" fillId="0" borderId="22" xfId="1" applyNumberFormat="1" applyFont="1" applyBorder="1"/>
    <xf numFmtId="166" fontId="1" fillId="3" borderId="18" xfId="1" applyNumberFormat="1" applyFont="1" applyFill="1" applyBorder="1"/>
    <xf numFmtId="166" fontId="0" fillId="3" borderId="19" xfId="0" applyNumberFormat="1" applyFill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23" xfId="0" applyNumberFormat="1" applyBorder="1"/>
    <xf numFmtId="167" fontId="0" fillId="3" borderId="19" xfId="0" applyNumberFormat="1" applyFill="1" applyBorder="1"/>
    <xf numFmtId="166" fontId="0" fillId="0" borderId="9" xfId="0" applyNumberFormat="1" applyBorder="1"/>
    <xf numFmtId="0" fontId="0" fillId="0" borderId="4" xfId="0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0" fillId="3" borderId="23" xfId="0" applyNumberFormat="1" applyFill="1" applyBorder="1"/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166" fontId="0" fillId="0" borderId="8" xfId="0" applyNumberFormat="1" applyBorder="1"/>
    <xf numFmtId="166" fontId="0" fillId="3" borderId="8" xfId="0" applyNumberFormat="1" applyFill="1" applyBorder="1"/>
    <xf numFmtId="166" fontId="0" fillId="3" borderId="9" xfId="0" applyNumberFormat="1" applyFill="1" applyBorder="1"/>
    <xf numFmtId="0" fontId="0" fillId="0" borderId="13" xfId="0" applyBorder="1" applyAlignment="1">
      <alignment horizontal="center" textRotation="255"/>
    </xf>
    <xf numFmtId="0" fontId="0" fillId="0" borderId="36" xfId="0" applyBorder="1" applyAlignment="1">
      <alignment horizontal="center" textRotation="255"/>
    </xf>
    <xf numFmtId="0" fontId="0" fillId="0" borderId="15" xfId="0" applyBorder="1" applyAlignment="1">
      <alignment horizontal="center" textRotation="255"/>
    </xf>
    <xf numFmtId="0" fontId="3" fillId="0" borderId="13" xfId="0" applyFont="1" applyBorder="1" applyAlignment="1">
      <alignment horizontal="center" textRotation="255"/>
    </xf>
    <xf numFmtId="0" fontId="3" fillId="0" borderId="36" xfId="0" applyFont="1" applyBorder="1" applyAlignment="1">
      <alignment horizontal="center" textRotation="255"/>
    </xf>
    <xf numFmtId="0" fontId="3" fillId="0" borderId="15" xfId="0" applyFont="1" applyBorder="1" applyAlignment="1">
      <alignment horizontal="center" textRotation="255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8" fontId="0" fillId="0" borderId="0" xfId="2" applyNumberFormat="1" applyFont="1"/>
    <xf numFmtId="169" fontId="0" fillId="0" borderId="0" xfId="2" applyNumberFormat="1" applyFont="1"/>
    <xf numFmtId="0" fontId="0" fillId="5" borderId="32" xfId="0" applyFill="1" applyBorder="1" applyAlignment="1">
      <alignment horizontal="center" textRotation="255"/>
    </xf>
    <xf numFmtId="169" fontId="0" fillId="5" borderId="0" xfId="2" applyNumberFormat="1" applyFont="1" applyFill="1"/>
    <xf numFmtId="169" fontId="0" fillId="2" borderId="0" xfId="2" applyNumberFormat="1" applyFont="1" applyFill="1"/>
    <xf numFmtId="169" fontId="0" fillId="7" borderId="0" xfId="2" applyNumberFormat="1" applyFont="1" applyFill="1"/>
    <xf numFmtId="169" fontId="0" fillId="8" borderId="0" xfId="2" applyNumberFormat="1" applyFont="1" applyFill="1"/>
    <xf numFmtId="0" fontId="0" fillId="9" borderId="32" xfId="0" applyFill="1" applyBorder="1" applyAlignment="1">
      <alignment horizontal="center" textRotation="255"/>
    </xf>
    <xf numFmtId="169" fontId="0" fillId="9" borderId="0" xfId="2" applyNumberFormat="1" applyFont="1" applyFill="1"/>
    <xf numFmtId="169" fontId="0" fillId="9" borderId="0" xfId="2" applyNumberFormat="1" applyFont="1" applyFill="1" applyBorder="1"/>
    <xf numFmtId="169" fontId="5" fillId="10" borderId="0" xfId="2" applyNumberFormat="1" applyFont="1" applyFill="1"/>
    <xf numFmtId="0" fontId="0" fillId="10" borderId="32" xfId="0" applyFill="1" applyBorder="1" applyAlignment="1">
      <alignment horizontal="center" textRotation="255"/>
    </xf>
    <xf numFmtId="169" fontId="0" fillId="10" borderId="0" xfId="2" applyNumberFormat="1" applyFont="1" applyFill="1"/>
    <xf numFmtId="169" fontId="0" fillId="10" borderId="0" xfId="2" applyNumberFormat="1" applyFont="1" applyFill="1" applyBorder="1"/>
    <xf numFmtId="169" fontId="0" fillId="4" borderId="0" xfId="2" applyNumberFormat="1" applyFont="1" applyFill="1"/>
    <xf numFmtId="169" fontId="0" fillId="11" borderId="0" xfId="2" applyNumberFormat="1" applyFont="1" applyFill="1"/>
    <xf numFmtId="0" fontId="0" fillId="13" borderId="32" xfId="0" applyFill="1" applyBorder="1" applyAlignment="1">
      <alignment horizontal="center" textRotation="255"/>
    </xf>
    <xf numFmtId="169" fontId="0" fillId="13" borderId="0" xfId="2" applyNumberFormat="1" applyFont="1" applyFill="1"/>
    <xf numFmtId="169" fontId="0" fillId="13" borderId="0" xfId="2" applyNumberFormat="1" applyFont="1" applyFill="1" applyBorder="1"/>
    <xf numFmtId="166" fontId="0" fillId="0" borderId="37" xfId="0" applyNumberFormat="1" applyBorder="1"/>
    <xf numFmtId="166" fontId="0" fillId="0" borderId="38" xfId="0" applyNumberFormat="1" applyBorder="1"/>
    <xf numFmtId="169" fontId="0" fillId="3" borderId="0" xfId="2" applyNumberFormat="1" applyFont="1" applyFill="1"/>
    <xf numFmtId="169" fontId="0" fillId="15" borderId="0" xfId="2" applyNumberFormat="1" applyFont="1" applyFill="1"/>
    <xf numFmtId="169" fontId="0" fillId="16" borderId="0" xfId="2" applyNumberFormat="1" applyFont="1" applyFill="1"/>
    <xf numFmtId="0" fontId="4" fillId="16" borderId="32" xfId="0" applyFont="1" applyFill="1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wrapText="1"/>
    </xf>
    <xf numFmtId="0" fontId="0" fillId="15" borderId="32" xfId="0" applyFill="1" applyBorder="1" applyAlignment="1">
      <alignment horizontal="center"/>
    </xf>
    <xf numFmtId="169" fontId="0" fillId="17" borderId="0" xfId="2" applyNumberFormat="1" applyFont="1" applyFill="1"/>
    <xf numFmtId="166" fontId="0" fillId="0" borderId="39" xfId="0" applyNumberFormat="1" applyBorder="1"/>
    <xf numFmtId="166" fontId="0" fillId="13" borderId="8" xfId="0" applyNumberFormat="1" applyFill="1" applyBorder="1"/>
    <xf numFmtId="166" fontId="0" fillId="0" borderId="40" xfId="1" applyNumberFormat="1" applyFont="1" applyBorder="1"/>
    <xf numFmtId="166" fontId="0" fillId="0" borderId="40" xfId="0" applyNumberFormat="1" applyBorder="1"/>
    <xf numFmtId="0" fontId="0" fillId="3" borderId="32" xfId="0" applyFill="1" applyBorder="1" applyAlignment="1">
      <alignment horizontal="center" textRotation="255"/>
    </xf>
    <xf numFmtId="0" fontId="0" fillId="0" borderId="36" xfId="0" applyBorder="1"/>
    <xf numFmtId="0" fontId="0" fillId="0" borderId="38" xfId="0" applyBorder="1"/>
    <xf numFmtId="166" fontId="0" fillId="14" borderId="9" xfId="0" applyNumberFormat="1" applyFill="1" applyBorder="1"/>
    <xf numFmtId="167" fontId="0" fillId="14" borderId="19" xfId="0" applyNumberFormat="1" applyFill="1" applyBorder="1"/>
    <xf numFmtId="167" fontId="0" fillId="14" borderId="9" xfId="0" applyNumberFormat="1" applyFill="1" applyBorder="1"/>
    <xf numFmtId="166" fontId="0" fillId="13" borderId="18" xfId="0" applyNumberFormat="1" applyFill="1" applyBorder="1"/>
    <xf numFmtId="167" fontId="0" fillId="13" borderId="8" xfId="0" applyNumberFormat="1" applyFill="1" applyBorder="1"/>
    <xf numFmtId="0" fontId="0" fillId="12" borderId="34" xfId="0" applyFill="1" applyBorder="1"/>
    <xf numFmtId="166" fontId="0" fillId="12" borderId="41" xfId="0" applyNumberFormat="1" applyFill="1" applyBorder="1"/>
    <xf numFmtId="166" fontId="0" fillId="12" borderId="35" xfId="0" applyNumberFormat="1" applyFill="1" applyBorder="1"/>
    <xf numFmtId="0" fontId="0" fillId="0" borderId="0" xfId="0" applyAlignment="1">
      <alignment horizontal="right"/>
    </xf>
    <xf numFmtId="44" fontId="0" fillId="0" borderId="0" xfId="0" applyNumberFormat="1"/>
    <xf numFmtId="167" fontId="0" fillId="0" borderId="16" xfId="0" applyNumberFormat="1" applyBorder="1"/>
    <xf numFmtId="0" fontId="0" fillId="0" borderId="16" xfId="0" applyBorder="1"/>
    <xf numFmtId="0" fontId="0" fillId="0" borderId="43" xfId="0" applyBorder="1"/>
    <xf numFmtId="166" fontId="0" fillId="0" borderId="16" xfId="0" applyNumberFormat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0" borderId="31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1" xfId="0" applyBorder="1" applyAlignment="1">
      <alignment horizontal="center" textRotation="255"/>
    </xf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3" fillId="0" borderId="31" xfId="0" applyFont="1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0" fontId="3" fillId="0" borderId="33" xfId="0" applyFont="1" applyBorder="1" applyAlignment="1">
      <alignment horizontal="center" textRotation="255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138545</xdr:colOff>
      <xdr:row>1</xdr:row>
      <xdr:rowOff>69273</xdr:rowOff>
    </xdr:from>
    <xdr:to>
      <xdr:col>34</xdr:col>
      <xdr:colOff>671945</xdr:colOff>
      <xdr:row>19</xdr:row>
      <xdr:rowOff>156729</xdr:rowOff>
    </xdr:to>
    <xdr:pic>
      <xdr:nvPicPr>
        <xdr:cNvPr id="2" name="Imagen 1" descr="Imagen">
          <a:extLst>
            <a:ext uri="{FF2B5EF4-FFF2-40B4-BE49-F238E27FC236}">
              <a16:creationId xmlns:a16="http://schemas.microsoft.com/office/drawing/2014/main" id="{C2337932-7ABE-87AA-765E-E9A71F8AD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8909" y="277091"/>
          <a:ext cx="8915400" cy="3706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398318</xdr:colOff>
      <xdr:row>18</xdr:row>
      <xdr:rowOff>103910</xdr:rowOff>
    </xdr:from>
    <xdr:to>
      <xdr:col>32</xdr:col>
      <xdr:colOff>541193</xdr:colOff>
      <xdr:row>29</xdr:row>
      <xdr:rowOff>139412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ED9AB5-B39E-0494-1422-243CC7FCB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80682" y="3740728"/>
          <a:ext cx="6238875" cy="2200275"/>
        </a:xfrm>
        <a:prstGeom prst="rect">
          <a:avLst/>
        </a:prstGeom>
      </xdr:spPr>
    </xdr:pic>
    <xdr:clientData/>
  </xdr:twoCellAnchor>
  <xdr:twoCellAnchor editAs="oneCell">
    <xdr:from>
      <xdr:col>24</xdr:col>
      <xdr:colOff>294409</xdr:colOff>
      <xdr:row>30</xdr:row>
      <xdr:rowOff>0</xdr:rowOff>
    </xdr:from>
    <xdr:to>
      <xdr:col>32</xdr:col>
      <xdr:colOff>46759</xdr:colOff>
      <xdr:row>40</xdr:row>
      <xdr:rowOff>37234</xdr:rowOff>
    </xdr:to>
    <xdr:pic>
      <xdr:nvPicPr>
        <xdr:cNvPr id="4" name="Imagen 3" descr="Imagen">
          <a:extLst>
            <a:ext uri="{FF2B5EF4-FFF2-40B4-BE49-F238E27FC236}">
              <a16:creationId xmlns:a16="http://schemas.microsoft.com/office/drawing/2014/main" id="{52F08374-EC6E-224E-55E4-C967CBE8A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6773" y="5992091"/>
          <a:ext cx="5848350" cy="209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277091</xdr:colOff>
      <xdr:row>36</xdr:row>
      <xdr:rowOff>138546</xdr:rowOff>
    </xdr:from>
    <xdr:to>
      <xdr:col>31</xdr:col>
      <xdr:colOff>303934</xdr:colOff>
      <xdr:row>52</xdr:row>
      <xdr:rowOff>46759</xdr:rowOff>
    </xdr:to>
    <xdr:pic>
      <xdr:nvPicPr>
        <xdr:cNvPr id="5" name="Imagen 4" descr="Imagen">
          <a:extLst>
            <a:ext uri="{FF2B5EF4-FFF2-40B4-BE49-F238E27FC236}">
              <a16:creationId xmlns:a16="http://schemas.microsoft.com/office/drawing/2014/main" id="{F979EEA0-154A-1DDB-E1F0-8F4E9004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9455" y="7412182"/>
          <a:ext cx="5360843" cy="3060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4"/>
  <sheetViews>
    <sheetView topLeftCell="A6" zoomScale="85" zoomScaleNormal="85" workbookViewId="0">
      <selection activeCell="I18" sqref="I18"/>
    </sheetView>
  </sheetViews>
  <sheetFormatPr baseColWidth="10" defaultRowHeight="15" x14ac:dyDescent="0.25"/>
  <cols>
    <col min="1" max="1" width="8.85546875" customWidth="1"/>
    <col min="2" max="2" width="12" customWidth="1"/>
    <col min="3" max="3" width="15" customWidth="1"/>
    <col min="4" max="4" width="24.140625" customWidth="1"/>
    <col min="5" max="5" width="28" customWidth="1"/>
    <col min="6" max="6" width="12" bestFit="1" customWidth="1"/>
    <col min="7" max="8" width="15" customWidth="1"/>
  </cols>
  <sheetData>
    <row r="1" spans="2:8" x14ac:dyDescent="0.25">
      <c r="B1" s="118" t="s">
        <v>0</v>
      </c>
      <c r="C1" s="119"/>
      <c r="D1" s="119"/>
      <c r="E1" s="119"/>
      <c r="F1" s="119"/>
      <c r="G1" s="120"/>
    </row>
    <row r="2" spans="2:8" x14ac:dyDescent="0.25">
      <c r="B2" s="3" t="s">
        <v>1</v>
      </c>
      <c r="C2" s="2" t="s">
        <v>2</v>
      </c>
      <c r="D2" s="2" t="s">
        <v>3</v>
      </c>
      <c r="E2" s="2" t="s">
        <v>16</v>
      </c>
      <c r="F2" s="2" t="s">
        <v>4</v>
      </c>
      <c r="G2" s="4" t="s">
        <v>5</v>
      </c>
    </row>
    <row r="3" spans="2:8" x14ac:dyDescent="0.25">
      <c r="B3" s="3"/>
      <c r="C3" s="2"/>
      <c r="D3" s="2"/>
      <c r="E3" s="2"/>
      <c r="F3" s="2"/>
      <c r="G3" s="4"/>
    </row>
    <row r="4" spans="2:8" ht="15.75" thickBot="1" x14ac:dyDescent="0.3">
      <c r="B4" s="5"/>
      <c r="C4" s="6"/>
      <c r="D4" s="6"/>
      <c r="E4" s="6"/>
      <c r="F4" s="6"/>
      <c r="G4" s="7"/>
    </row>
    <row r="5" spans="2:8" ht="15.75" thickBot="1" x14ac:dyDescent="0.3"/>
    <row r="6" spans="2:8" x14ac:dyDescent="0.25">
      <c r="B6" s="118" t="s">
        <v>6</v>
      </c>
      <c r="C6" s="119"/>
      <c r="D6" s="119"/>
      <c r="E6" s="119"/>
      <c r="F6" s="119"/>
      <c r="G6" s="120"/>
    </row>
    <row r="7" spans="2:8" x14ac:dyDescent="0.25">
      <c r="B7" s="3" t="s">
        <v>1</v>
      </c>
      <c r="C7" s="2" t="s">
        <v>2</v>
      </c>
      <c r="D7" s="2" t="s">
        <v>3</v>
      </c>
      <c r="E7" s="2" t="s">
        <v>16</v>
      </c>
      <c r="F7" s="2" t="s">
        <v>4</v>
      </c>
      <c r="G7" s="4" t="s">
        <v>5</v>
      </c>
    </row>
    <row r="8" spans="2:8" x14ac:dyDescent="0.25">
      <c r="B8" s="13">
        <v>44440</v>
      </c>
      <c r="C8" s="2">
        <v>111</v>
      </c>
      <c r="D8" s="14" t="s">
        <v>7</v>
      </c>
      <c r="E8" s="128" t="s">
        <v>14</v>
      </c>
      <c r="F8" s="8">
        <v>10000</v>
      </c>
      <c r="G8" s="4"/>
    </row>
    <row r="9" spans="2:8" x14ac:dyDescent="0.25">
      <c r="B9" s="3"/>
      <c r="C9" s="2">
        <v>112</v>
      </c>
      <c r="D9" s="14" t="s">
        <v>8</v>
      </c>
      <c r="E9" s="129"/>
      <c r="F9" s="8">
        <v>12100</v>
      </c>
      <c r="G9" s="4"/>
    </row>
    <row r="10" spans="2:8" x14ac:dyDescent="0.25">
      <c r="B10" s="3"/>
      <c r="C10" s="2">
        <v>113</v>
      </c>
      <c r="D10" s="14" t="s">
        <v>9</v>
      </c>
      <c r="E10" s="129"/>
      <c r="F10" s="9">
        <v>11700</v>
      </c>
      <c r="G10" s="4"/>
    </row>
    <row r="11" spans="2:8" x14ac:dyDescent="0.25">
      <c r="B11" s="3"/>
      <c r="C11" s="2">
        <v>114</v>
      </c>
      <c r="D11" s="14" t="s">
        <v>10</v>
      </c>
      <c r="E11" s="129"/>
      <c r="F11" s="9">
        <v>21200</v>
      </c>
      <c r="G11" s="4"/>
    </row>
    <row r="12" spans="2:8" x14ac:dyDescent="0.25">
      <c r="B12" s="3"/>
      <c r="C12" s="2">
        <v>115</v>
      </c>
      <c r="D12" s="14" t="s">
        <v>11</v>
      </c>
      <c r="E12" s="129"/>
      <c r="F12" s="9">
        <v>6000</v>
      </c>
      <c r="G12" s="4"/>
    </row>
    <row r="13" spans="2:8" x14ac:dyDescent="0.25">
      <c r="B13" s="3"/>
      <c r="C13" s="2">
        <v>221</v>
      </c>
      <c r="D13" s="14" t="s">
        <v>12</v>
      </c>
      <c r="E13" s="129"/>
      <c r="F13" s="9"/>
      <c r="G13" s="10">
        <v>12200</v>
      </c>
    </row>
    <row r="14" spans="2:8" ht="15.75" thickBot="1" x14ac:dyDescent="0.3">
      <c r="B14" s="5"/>
      <c r="C14" s="6">
        <v>311</v>
      </c>
      <c r="D14" s="15" t="s">
        <v>13</v>
      </c>
      <c r="E14" s="130"/>
      <c r="F14" s="11"/>
      <c r="G14" s="12">
        <v>48800</v>
      </c>
      <c r="H14" s="1"/>
    </row>
    <row r="15" spans="2:8" ht="15.75" thickBot="1" x14ac:dyDescent="0.3"/>
    <row r="16" spans="2:8" x14ac:dyDescent="0.25">
      <c r="B16" s="118" t="s">
        <v>15</v>
      </c>
      <c r="C16" s="119"/>
      <c r="D16" s="119"/>
      <c r="E16" s="119"/>
      <c r="F16" s="119"/>
      <c r="G16" s="120"/>
    </row>
    <row r="17" spans="2:15" x14ac:dyDescent="0.25">
      <c r="B17" s="3" t="s">
        <v>1</v>
      </c>
      <c r="C17" s="2" t="s">
        <v>2</v>
      </c>
      <c r="D17" s="2" t="s">
        <v>3</v>
      </c>
      <c r="E17" s="2" t="s">
        <v>16</v>
      </c>
      <c r="F17" s="2" t="s">
        <v>4</v>
      </c>
      <c r="G17" s="4" t="s">
        <v>5</v>
      </c>
      <c r="J17" s="131"/>
      <c r="N17" s="1"/>
      <c r="O17" s="1"/>
    </row>
    <row r="18" spans="2:15" x14ac:dyDescent="0.25">
      <c r="B18" s="132"/>
      <c r="C18" s="2"/>
      <c r="D18" s="2" t="s">
        <v>8</v>
      </c>
      <c r="E18" s="111" t="s">
        <v>17</v>
      </c>
      <c r="F18" s="9">
        <v>500</v>
      </c>
      <c r="G18" s="32"/>
      <c r="J18" s="131"/>
      <c r="N18" s="1"/>
      <c r="O18" s="1"/>
    </row>
    <row r="19" spans="2:15" x14ac:dyDescent="0.25">
      <c r="B19" s="133"/>
      <c r="C19" s="2"/>
      <c r="D19" s="2" t="s">
        <v>7</v>
      </c>
      <c r="E19" s="111"/>
      <c r="F19" s="9"/>
      <c r="G19" s="32">
        <v>500</v>
      </c>
      <c r="J19" s="134"/>
      <c r="N19" s="1"/>
      <c r="O19" s="1"/>
    </row>
    <row r="20" spans="2:15" x14ac:dyDescent="0.25">
      <c r="B20" s="112"/>
      <c r="C20" s="113"/>
      <c r="D20" s="113"/>
      <c r="E20" s="113"/>
      <c r="F20" s="113"/>
      <c r="G20" s="114"/>
      <c r="J20" s="135"/>
      <c r="N20" s="1"/>
      <c r="O20" s="1"/>
    </row>
    <row r="21" spans="2:15" x14ac:dyDescent="0.25">
      <c r="B21" s="121"/>
      <c r="C21" s="122"/>
      <c r="D21" s="123"/>
      <c r="E21" s="2" t="s">
        <v>31</v>
      </c>
      <c r="F21" s="9">
        <f>SUM(F18:F19)</f>
        <v>500</v>
      </c>
      <c r="G21" s="32">
        <f>SUM(G18:G19)</f>
        <v>500</v>
      </c>
      <c r="N21" s="1"/>
      <c r="O21" s="1"/>
    </row>
    <row r="22" spans="2:15" ht="15.75" thickBot="1" x14ac:dyDescent="0.3">
      <c r="B22" s="124"/>
      <c r="C22" s="125"/>
      <c r="D22" s="126"/>
      <c r="E22" s="6" t="s">
        <v>32</v>
      </c>
      <c r="F22" s="109">
        <f>F21-G21</f>
        <v>0</v>
      </c>
      <c r="G22" s="110"/>
      <c r="N22" s="1"/>
      <c r="O22" s="1"/>
    </row>
    <row r="23" spans="2:15" ht="15.75" thickBot="1" x14ac:dyDescent="0.3">
      <c r="N23" s="1"/>
      <c r="O23" s="1"/>
    </row>
    <row r="24" spans="2:15" x14ac:dyDescent="0.25">
      <c r="B24" s="118" t="s">
        <v>18</v>
      </c>
      <c r="C24" s="119"/>
      <c r="D24" s="119"/>
      <c r="E24" s="119"/>
      <c r="F24" s="119"/>
      <c r="G24" s="120"/>
      <c r="O24" s="1"/>
    </row>
    <row r="25" spans="2:15" x14ac:dyDescent="0.25">
      <c r="B25" s="3" t="s">
        <v>1</v>
      </c>
      <c r="C25" s="2" t="s">
        <v>2</v>
      </c>
      <c r="D25" s="2" t="s">
        <v>3</v>
      </c>
      <c r="E25" s="2" t="s">
        <v>16</v>
      </c>
      <c r="F25" s="2" t="s">
        <v>4</v>
      </c>
      <c r="G25" s="4" t="s">
        <v>5</v>
      </c>
    </row>
    <row r="26" spans="2:15" x14ac:dyDescent="0.25">
      <c r="B26" s="34">
        <v>44444</v>
      </c>
      <c r="C26" s="2">
        <v>115</v>
      </c>
      <c r="D26" s="2" t="s">
        <v>11</v>
      </c>
      <c r="E26" s="33" t="s">
        <v>20</v>
      </c>
      <c r="F26" s="9">
        <v>350</v>
      </c>
      <c r="G26" s="32"/>
    </row>
    <row r="27" spans="2:15" x14ac:dyDescent="0.25">
      <c r="B27" s="35"/>
      <c r="C27" s="2">
        <v>511</v>
      </c>
      <c r="D27" s="2" t="s">
        <v>19</v>
      </c>
      <c r="E27" s="33"/>
      <c r="F27" s="9"/>
      <c r="G27" s="32">
        <v>350</v>
      </c>
    </row>
    <row r="28" spans="2:15" ht="15" customHeight="1" x14ac:dyDescent="0.25">
      <c r="B28" s="112"/>
      <c r="C28" s="113"/>
      <c r="D28" s="113"/>
      <c r="E28" s="113"/>
      <c r="F28" s="113"/>
      <c r="G28" s="114"/>
    </row>
    <row r="29" spans="2:15" x14ac:dyDescent="0.25">
      <c r="B29" s="105"/>
      <c r="C29" s="106"/>
      <c r="D29" s="106"/>
      <c r="E29" s="2" t="s">
        <v>31</v>
      </c>
      <c r="F29" s="9">
        <f>SUM(F26:F27)</f>
        <v>350</v>
      </c>
      <c r="G29" s="32">
        <f>SUM(G26:G27)</f>
        <v>350</v>
      </c>
    </row>
    <row r="30" spans="2:15" ht="15.75" thickBot="1" x14ac:dyDescent="0.3">
      <c r="B30" s="107"/>
      <c r="C30" s="108"/>
      <c r="D30" s="108"/>
      <c r="E30" s="6" t="s">
        <v>32</v>
      </c>
      <c r="F30" s="109">
        <f>F29-G29</f>
        <v>0</v>
      </c>
      <c r="G30" s="110"/>
    </row>
    <row r="31" spans="2:15" ht="15.75" thickBot="1" x14ac:dyDescent="0.3"/>
    <row r="32" spans="2:15" x14ac:dyDescent="0.25">
      <c r="B32" s="115" t="s">
        <v>21</v>
      </c>
      <c r="C32" s="116"/>
      <c r="D32" s="116"/>
      <c r="E32" s="116"/>
      <c r="F32" s="116"/>
      <c r="G32" s="117"/>
    </row>
    <row r="33" spans="2:7" x14ac:dyDescent="0.25">
      <c r="B33" s="3" t="s">
        <v>1</v>
      </c>
      <c r="C33" s="2" t="s">
        <v>2</v>
      </c>
      <c r="D33" s="2" t="s">
        <v>3</v>
      </c>
      <c r="E33" s="2" t="s">
        <v>16</v>
      </c>
      <c r="F33" s="2" t="s">
        <v>4</v>
      </c>
      <c r="G33" s="4" t="s">
        <v>5</v>
      </c>
    </row>
    <row r="34" spans="2:7" ht="14.25" customHeight="1" x14ac:dyDescent="0.25">
      <c r="B34" s="34">
        <v>44447</v>
      </c>
      <c r="C34" s="2">
        <v>112</v>
      </c>
      <c r="D34" s="2" t="s">
        <v>8</v>
      </c>
      <c r="E34" s="127" t="s">
        <v>22</v>
      </c>
      <c r="F34" s="9">
        <v>450</v>
      </c>
      <c r="G34" s="32"/>
    </row>
    <row r="35" spans="2:7" x14ac:dyDescent="0.25">
      <c r="B35" s="35"/>
      <c r="C35" s="2">
        <v>211</v>
      </c>
      <c r="D35" s="2" t="s">
        <v>12</v>
      </c>
      <c r="E35" s="127"/>
      <c r="F35" s="9"/>
      <c r="G35" s="32">
        <v>450</v>
      </c>
    </row>
    <row r="36" spans="2:7" x14ac:dyDescent="0.25">
      <c r="B36" s="112"/>
      <c r="C36" s="113"/>
      <c r="D36" s="113"/>
      <c r="E36" s="113"/>
      <c r="F36" s="113"/>
      <c r="G36" s="114"/>
    </row>
    <row r="37" spans="2:7" x14ac:dyDescent="0.25">
      <c r="B37" s="105"/>
      <c r="C37" s="106"/>
      <c r="D37" s="106"/>
      <c r="E37" s="2" t="s">
        <v>31</v>
      </c>
      <c r="F37" s="9">
        <f>SUM(F34:F35)</f>
        <v>450</v>
      </c>
      <c r="G37" s="32">
        <f>SUM(G34:G35)</f>
        <v>450</v>
      </c>
    </row>
    <row r="38" spans="2:7" ht="15" customHeight="1" thickBot="1" x14ac:dyDescent="0.3">
      <c r="B38" s="107"/>
      <c r="C38" s="108"/>
      <c r="D38" s="108"/>
      <c r="E38" s="6" t="s">
        <v>32</v>
      </c>
      <c r="F38" s="109">
        <f>F37-G37</f>
        <v>0</v>
      </c>
      <c r="G38" s="110"/>
    </row>
    <row r="39" spans="2:7" ht="15.75" thickBot="1" x14ac:dyDescent="0.3"/>
    <row r="40" spans="2:7" x14ac:dyDescent="0.25">
      <c r="B40" s="118" t="s">
        <v>23</v>
      </c>
      <c r="C40" s="119"/>
      <c r="D40" s="119"/>
      <c r="E40" s="119"/>
      <c r="F40" s="119"/>
      <c r="G40" s="120"/>
    </row>
    <row r="41" spans="2:7" x14ac:dyDescent="0.25">
      <c r="B41" s="3" t="s">
        <v>1</v>
      </c>
      <c r="C41" s="2" t="s">
        <v>2</v>
      </c>
      <c r="D41" s="2" t="s">
        <v>3</v>
      </c>
      <c r="E41" s="2" t="s">
        <v>16</v>
      </c>
      <c r="F41" s="2" t="s">
        <v>4</v>
      </c>
      <c r="G41" s="4" t="s">
        <v>5</v>
      </c>
    </row>
    <row r="42" spans="2:7" x14ac:dyDescent="0.25">
      <c r="B42" s="34">
        <v>44456</v>
      </c>
      <c r="C42" s="2">
        <v>121</v>
      </c>
      <c r="D42" s="2" t="s">
        <v>24</v>
      </c>
      <c r="E42" s="111" t="s">
        <v>25</v>
      </c>
      <c r="F42" s="9">
        <v>500</v>
      </c>
      <c r="G42" s="32"/>
    </row>
    <row r="43" spans="2:7" x14ac:dyDescent="0.25">
      <c r="B43" s="35"/>
      <c r="C43" s="2">
        <v>111</v>
      </c>
      <c r="D43" s="2" t="s">
        <v>7</v>
      </c>
      <c r="E43" s="111"/>
      <c r="F43" s="9"/>
      <c r="G43" s="32">
        <v>500</v>
      </c>
    </row>
    <row r="44" spans="2:7" x14ac:dyDescent="0.25">
      <c r="B44" s="112"/>
      <c r="C44" s="113"/>
      <c r="D44" s="113"/>
      <c r="E44" s="113"/>
      <c r="F44" s="113"/>
      <c r="G44" s="114"/>
    </row>
    <row r="45" spans="2:7" x14ac:dyDescent="0.25">
      <c r="B45" s="105"/>
      <c r="C45" s="106"/>
      <c r="D45" s="106"/>
      <c r="E45" s="2" t="s">
        <v>31</v>
      </c>
      <c r="F45" s="9">
        <f>SUM(F42:F43)</f>
        <v>500</v>
      </c>
      <c r="G45" s="32">
        <f>SUM(G42:G43)</f>
        <v>500</v>
      </c>
    </row>
    <row r="46" spans="2:7" ht="15.75" thickBot="1" x14ac:dyDescent="0.3">
      <c r="B46" s="107"/>
      <c r="C46" s="108"/>
      <c r="D46" s="108"/>
      <c r="E46" s="6" t="s">
        <v>32</v>
      </c>
      <c r="F46" s="109">
        <f>F45-G45</f>
        <v>0</v>
      </c>
      <c r="G46" s="110"/>
    </row>
    <row r="47" spans="2:7" ht="15.75" thickBot="1" x14ac:dyDescent="0.3"/>
    <row r="48" spans="2:7" x14ac:dyDescent="0.25">
      <c r="B48" s="115" t="s">
        <v>26</v>
      </c>
      <c r="C48" s="116"/>
      <c r="D48" s="116"/>
      <c r="E48" s="116"/>
      <c r="F48" s="116"/>
      <c r="G48" s="117"/>
    </row>
    <row r="49" spans="2:7" x14ac:dyDescent="0.25">
      <c r="B49" s="3" t="s">
        <v>1</v>
      </c>
      <c r="C49" s="2" t="s">
        <v>2</v>
      </c>
      <c r="D49" s="2" t="s">
        <v>3</v>
      </c>
      <c r="E49" s="2" t="s">
        <v>16</v>
      </c>
      <c r="F49" s="2" t="s">
        <v>4</v>
      </c>
      <c r="G49" s="4" t="s">
        <v>5</v>
      </c>
    </row>
    <row r="50" spans="2:7" ht="30" x14ac:dyDescent="0.25">
      <c r="B50" s="34">
        <v>44467</v>
      </c>
      <c r="C50" s="2">
        <v>221</v>
      </c>
      <c r="D50" s="2" t="s">
        <v>12</v>
      </c>
      <c r="E50" s="33" t="s">
        <v>27</v>
      </c>
      <c r="F50" s="9">
        <v>450</v>
      </c>
      <c r="G50" s="32"/>
    </row>
    <row r="51" spans="2:7" x14ac:dyDescent="0.25">
      <c r="B51" s="35"/>
      <c r="C51" s="2">
        <v>111</v>
      </c>
      <c r="D51" s="2" t="s">
        <v>7</v>
      </c>
      <c r="E51" s="33"/>
      <c r="F51" s="9"/>
      <c r="G51" s="32">
        <v>450</v>
      </c>
    </row>
    <row r="52" spans="2:7" x14ac:dyDescent="0.25">
      <c r="B52" s="112"/>
      <c r="C52" s="113"/>
      <c r="D52" s="113"/>
      <c r="E52" s="113"/>
      <c r="F52" s="113"/>
      <c r="G52" s="114"/>
    </row>
    <row r="53" spans="2:7" x14ac:dyDescent="0.25">
      <c r="B53" s="105"/>
      <c r="C53" s="106"/>
      <c r="D53" s="106"/>
      <c r="E53" s="2" t="s">
        <v>31</v>
      </c>
      <c r="F53" s="9">
        <f>SUM(F50:F51)</f>
        <v>450</v>
      </c>
      <c r="G53" s="32">
        <f>SUM(G50:G51)</f>
        <v>450</v>
      </c>
    </row>
    <row r="54" spans="2:7" ht="15.75" thickBot="1" x14ac:dyDescent="0.3">
      <c r="B54" s="107"/>
      <c r="C54" s="108"/>
      <c r="D54" s="108"/>
      <c r="E54" s="6" t="s">
        <v>32</v>
      </c>
      <c r="F54" s="109">
        <f>F53-G53</f>
        <v>0</v>
      </c>
      <c r="G54" s="110"/>
    </row>
  </sheetData>
  <mergeCells count="29">
    <mergeCell ref="B1:G1"/>
    <mergeCell ref="B6:G6"/>
    <mergeCell ref="E8:E14"/>
    <mergeCell ref="B16:G16"/>
    <mergeCell ref="J17:J18"/>
    <mergeCell ref="B18:B19"/>
    <mergeCell ref="E18:E19"/>
    <mergeCell ref="J19:J20"/>
    <mergeCell ref="B20:G20"/>
    <mergeCell ref="B40:G40"/>
    <mergeCell ref="B21:D22"/>
    <mergeCell ref="F22:G22"/>
    <mergeCell ref="B24:G24"/>
    <mergeCell ref="B28:G28"/>
    <mergeCell ref="B29:D30"/>
    <mergeCell ref="F30:G30"/>
    <mergeCell ref="B32:G32"/>
    <mergeCell ref="E34:E35"/>
    <mergeCell ref="B36:G36"/>
    <mergeCell ref="B37:D38"/>
    <mergeCell ref="F38:G38"/>
    <mergeCell ref="B53:D54"/>
    <mergeCell ref="F54:G54"/>
    <mergeCell ref="E42:E43"/>
    <mergeCell ref="B44:G44"/>
    <mergeCell ref="B45:D46"/>
    <mergeCell ref="F46:G46"/>
    <mergeCell ref="B48:G48"/>
    <mergeCell ref="B52:G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"/>
  <sheetViews>
    <sheetView tabSelected="1" topLeftCell="A7" zoomScale="55" zoomScaleNormal="55" workbookViewId="0">
      <selection activeCell="S41" sqref="S41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7" max="7" width="17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/>
    <row r="2" spans="1:23" ht="15.75" thickBot="1" x14ac:dyDescent="0.3">
      <c r="A2" s="144" t="s">
        <v>33</v>
      </c>
      <c r="B2" s="43"/>
      <c r="C2" s="136" t="s">
        <v>28</v>
      </c>
      <c r="D2" s="137"/>
      <c r="E2" s="57"/>
      <c r="F2" s="57"/>
      <c r="G2" s="150" t="s">
        <v>36</v>
      </c>
      <c r="H2" s="151"/>
      <c r="I2" s="57"/>
      <c r="J2" s="56"/>
      <c r="K2" s="141" t="s">
        <v>37</v>
      </c>
      <c r="L2" s="142"/>
      <c r="M2" s="57"/>
      <c r="O2" s="152" t="s">
        <v>38</v>
      </c>
      <c r="P2" s="153"/>
      <c r="S2" s="136" t="s">
        <v>39</v>
      </c>
      <c r="T2" s="137"/>
      <c r="V2" s="143"/>
      <c r="W2" s="143"/>
    </row>
    <row r="3" spans="1:23" ht="16.5" x14ac:dyDescent="0.25">
      <c r="A3" s="145"/>
      <c r="B3" s="58">
        <v>1</v>
      </c>
      <c r="C3" s="24">
        <v>62000</v>
      </c>
      <c r="D3" s="21">
        <v>1977.5</v>
      </c>
      <c r="E3" s="60">
        <v>2</v>
      </c>
      <c r="F3" s="59">
        <v>1</v>
      </c>
      <c r="G3" s="21">
        <v>4800</v>
      </c>
      <c r="H3" s="21"/>
      <c r="I3" s="57"/>
      <c r="J3" s="60">
        <v>2</v>
      </c>
      <c r="K3" s="21">
        <v>1750</v>
      </c>
      <c r="L3" s="21"/>
      <c r="M3" s="57"/>
      <c r="N3" s="60">
        <v>2</v>
      </c>
      <c r="O3" s="21">
        <v>227.5</v>
      </c>
      <c r="P3" s="21">
        <v>39</v>
      </c>
      <c r="Q3" s="68">
        <v>6</v>
      </c>
      <c r="R3" s="61">
        <v>3</v>
      </c>
      <c r="S3" s="21">
        <v>12000</v>
      </c>
      <c r="T3" s="21"/>
      <c r="V3" s="54"/>
      <c r="W3" s="54"/>
    </row>
    <row r="4" spans="1:23" x14ac:dyDescent="0.25">
      <c r="A4" s="145"/>
      <c r="B4" s="88"/>
      <c r="C4" s="86"/>
      <c r="D4" s="87">
        <v>6780</v>
      </c>
      <c r="E4" s="77"/>
      <c r="F4" s="59"/>
      <c r="G4" s="87"/>
      <c r="H4" s="87"/>
      <c r="I4" s="57"/>
      <c r="J4" s="60"/>
      <c r="K4" s="87"/>
      <c r="L4" s="87"/>
      <c r="M4" s="57"/>
      <c r="N4" s="60"/>
      <c r="O4" s="87"/>
      <c r="P4" s="87"/>
      <c r="Q4" s="68"/>
      <c r="R4" s="61"/>
      <c r="S4" s="87"/>
      <c r="T4" s="87"/>
      <c r="V4" s="54"/>
      <c r="W4" s="54"/>
    </row>
    <row r="5" spans="1:23" ht="16.5" x14ac:dyDescent="0.25">
      <c r="A5" s="145"/>
      <c r="B5" s="63">
        <v>5</v>
      </c>
      <c r="C5" s="22">
        <v>24860</v>
      </c>
      <c r="D5" s="22">
        <v>8136</v>
      </c>
      <c r="E5" s="66">
        <v>6</v>
      </c>
      <c r="F5" s="57"/>
      <c r="G5" s="25"/>
      <c r="H5" s="22"/>
      <c r="I5" s="57"/>
      <c r="J5" s="57"/>
      <c r="K5" s="22"/>
      <c r="L5" s="22"/>
      <c r="M5" s="57"/>
      <c r="N5" s="61">
        <v>3</v>
      </c>
      <c r="O5" s="22">
        <v>1560</v>
      </c>
      <c r="P5" s="22">
        <v>260</v>
      </c>
      <c r="Q5" s="73">
        <v>9</v>
      </c>
      <c r="R5" s="57"/>
      <c r="S5" s="22"/>
      <c r="T5" s="22"/>
      <c r="V5" s="54"/>
      <c r="W5" s="54"/>
    </row>
    <row r="6" spans="1:23" ht="16.5" x14ac:dyDescent="0.25">
      <c r="A6" s="145"/>
      <c r="B6" s="72">
        <v>9</v>
      </c>
      <c r="C6" s="22">
        <v>2260</v>
      </c>
      <c r="D6" s="22">
        <v>9040</v>
      </c>
      <c r="E6" s="70">
        <v>8</v>
      </c>
      <c r="F6" s="57"/>
      <c r="G6" s="22"/>
      <c r="H6" s="22"/>
      <c r="I6" s="57"/>
      <c r="J6" s="57"/>
      <c r="K6" s="22"/>
      <c r="L6" s="22"/>
      <c r="M6" s="57"/>
      <c r="N6" s="62">
        <v>4</v>
      </c>
      <c r="O6" s="22">
        <v>1950</v>
      </c>
      <c r="P6" s="22"/>
      <c r="Q6" s="57"/>
      <c r="R6" s="57"/>
      <c r="S6" s="22"/>
      <c r="T6" s="22"/>
      <c r="V6" s="54"/>
      <c r="W6" s="54"/>
    </row>
    <row r="7" spans="1:23" ht="15.75" thickBot="1" x14ac:dyDescent="0.3">
      <c r="A7" s="145"/>
      <c r="B7" s="82">
        <v>12</v>
      </c>
      <c r="C7" s="75">
        <v>38420</v>
      </c>
      <c r="D7" s="75">
        <v>5260</v>
      </c>
      <c r="E7" s="79">
        <v>10</v>
      </c>
      <c r="F7" s="57"/>
      <c r="G7" s="75"/>
      <c r="H7" s="75"/>
      <c r="I7" s="57"/>
      <c r="J7" s="57"/>
      <c r="K7" s="75"/>
      <c r="L7" s="75"/>
      <c r="M7" s="57"/>
      <c r="N7" s="70">
        <v>8</v>
      </c>
      <c r="O7" s="23">
        <v>1040</v>
      </c>
      <c r="P7" s="75"/>
      <c r="Q7" s="57"/>
      <c r="R7" s="57"/>
      <c r="S7" s="75"/>
      <c r="T7" s="75"/>
      <c r="V7" s="54"/>
      <c r="W7" s="54"/>
    </row>
    <row r="8" spans="1:23" ht="15.75" thickBot="1" x14ac:dyDescent="0.3">
      <c r="A8" s="145"/>
      <c r="B8" s="37"/>
      <c r="C8" s="23"/>
      <c r="D8" s="23">
        <v>8475</v>
      </c>
      <c r="E8" s="83">
        <v>11</v>
      </c>
      <c r="F8" s="57"/>
      <c r="G8" s="23"/>
      <c r="H8" s="23"/>
      <c r="I8" s="57"/>
      <c r="J8" s="57"/>
      <c r="K8" s="23"/>
      <c r="L8" s="23"/>
      <c r="M8" s="57"/>
      <c r="N8" s="79">
        <v>10</v>
      </c>
      <c r="O8" s="23">
        <v>260</v>
      </c>
      <c r="P8" s="23"/>
      <c r="Q8" s="57"/>
      <c r="R8" s="57"/>
      <c r="S8" s="23"/>
      <c r="T8" s="23"/>
      <c r="V8" s="54"/>
      <c r="W8" s="54"/>
    </row>
    <row r="9" spans="1:23" x14ac:dyDescent="0.25">
      <c r="A9" s="145"/>
      <c r="B9" s="44"/>
      <c r="C9" s="26">
        <f>SUM(C3:C7)</f>
        <v>127540</v>
      </c>
      <c r="D9" s="27">
        <f>SUM(D3:D8)</f>
        <v>39668.5</v>
      </c>
      <c r="E9" s="57"/>
      <c r="F9" s="57"/>
      <c r="G9" s="94">
        <f>SUM(G3)</f>
        <v>4800</v>
      </c>
      <c r="H9" s="27"/>
      <c r="I9" s="57"/>
      <c r="J9" s="57"/>
      <c r="K9" s="94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94">
        <f>12000</f>
        <v>12000</v>
      </c>
      <c r="T9" s="27"/>
      <c r="V9" s="53"/>
      <c r="W9" s="54"/>
    </row>
    <row r="10" spans="1:23" x14ac:dyDescent="0.25">
      <c r="A10" s="145"/>
      <c r="B10" s="44"/>
      <c r="C10" s="85">
        <f>C9-D9</f>
        <v>87871.5</v>
      </c>
      <c r="D10" s="42"/>
      <c r="E10" s="57"/>
      <c r="F10" s="57"/>
      <c r="G10" s="40"/>
      <c r="H10" s="32"/>
      <c r="I10" s="57"/>
      <c r="J10" s="57"/>
      <c r="K10" s="41"/>
      <c r="L10" s="42"/>
      <c r="M10" s="57"/>
      <c r="N10" s="57"/>
      <c r="O10" s="85">
        <f>O9-P9</f>
        <v>4738.5</v>
      </c>
      <c r="P10" s="42"/>
      <c r="Q10" s="57"/>
      <c r="R10" s="57"/>
      <c r="S10" s="41"/>
      <c r="T10" s="42"/>
      <c r="V10" s="55"/>
      <c r="W10" s="55"/>
    </row>
    <row r="11" spans="1:23" ht="15.75" thickBot="1" x14ac:dyDescent="0.3">
      <c r="A11" s="146"/>
      <c r="B11" s="38"/>
      <c r="C11" s="36"/>
      <c r="D11" s="36"/>
      <c r="E11" s="57"/>
      <c r="F11" s="57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53"/>
      <c r="W11" s="55"/>
    </row>
    <row r="12" spans="1:23" x14ac:dyDescent="0.25">
      <c r="E12" s="57"/>
      <c r="F12" s="57"/>
      <c r="I12" s="57"/>
      <c r="J12" s="57"/>
      <c r="M12" s="57"/>
      <c r="N12" s="57"/>
      <c r="Q12" s="57"/>
      <c r="R12" s="57"/>
    </row>
    <row r="13" spans="1:23" ht="15.75" thickBot="1" x14ac:dyDescent="0.3">
      <c r="E13" s="57"/>
      <c r="F13" s="57"/>
      <c r="I13" s="57"/>
      <c r="J13" s="57"/>
      <c r="M13" s="57"/>
      <c r="N13" s="57"/>
      <c r="Q13" s="57"/>
      <c r="R13" s="57"/>
    </row>
    <row r="14" spans="1:23" ht="15.75" thickBot="1" x14ac:dyDescent="0.3">
      <c r="A14" s="144" t="s">
        <v>34</v>
      </c>
      <c r="B14" s="43"/>
      <c r="C14" s="136" t="s">
        <v>29</v>
      </c>
      <c r="D14" s="137"/>
      <c r="E14" s="57"/>
      <c r="F14" s="57"/>
      <c r="G14" s="136" t="s">
        <v>40</v>
      </c>
      <c r="H14" s="137"/>
      <c r="I14" s="57"/>
      <c r="J14" s="57"/>
      <c r="M14" s="57"/>
      <c r="N14" s="57"/>
      <c r="Q14" s="57"/>
      <c r="R14" s="57"/>
    </row>
    <row r="15" spans="1:23" ht="16.5" x14ac:dyDescent="0.25">
      <c r="A15" s="145"/>
      <c r="B15" s="67">
        <v>6</v>
      </c>
      <c r="C15" s="28">
        <v>8475</v>
      </c>
      <c r="D15" s="28">
        <v>6780</v>
      </c>
      <c r="E15" s="61">
        <v>3</v>
      </c>
      <c r="F15" s="57"/>
      <c r="G15" s="28"/>
      <c r="H15" s="28">
        <v>2860</v>
      </c>
      <c r="I15" s="65">
        <v>5</v>
      </c>
      <c r="J15" s="57"/>
      <c r="M15" s="57"/>
      <c r="N15" s="57"/>
      <c r="Q15" s="57"/>
      <c r="R15" s="57"/>
    </row>
    <row r="16" spans="1:23" x14ac:dyDescent="0.25">
      <c r="A16" s="145"/>
      <c r="B16" s="81">
        <v>11</v>
      </c>
      <c r="C16" s="29">
        <v>8475</v>
      </c>
      <c r="D16" s="29">
        <v>16950</v>
      </c>
      <c r="E16" s="62">
        <v>4</v>
      </c>
      <c r="F16" s="57"/>
      <c r="G16" s="29"/>
      <c r="H16" s="29">
        <v>4420</v>
      </c>
      <c r="I16" s="78">
        <v>12</v>
      </c>
      <c r="J16" s="57"/>
      <c r="M16" s="57"/>
      <c r="N16" s="57"/>
      <c r="Q16" s="57"/>
      <c r="R16" s="57"/>
    </row>
    <row r="17" spans="1:18" x14ac:dyDescent="0.25">
      <c r="A17" s="145"/>
      <c r="B17" s="37"/>
      <c r="C17" s="29"/>
      <c r="D17" s="29"/>
      <c r="E17" s="57"/>
      <c r="F17" s="57"/>
      <c r="G17" s="29"/>
      <c r="H17" s="29"/>
      <c r="I17" s="57"/>
      <c r="J17" s="57"/>
      <c r="M17" s="57"/>
      <c r="N17" s="57"/>
      <c r="Q17" s="57"/>
      <c r="R17" s="57"/>
    </row>
    <row r="18" spans="1:18" ht="15.75" thickBot="1" x14ac:dyDescent="0.3">
      <c r="A18" s="145"/>
      <c r="B18" s="37"/>
      <c r="C18" s="30"/>
      <c r="D18" s="30"/>
      <c r="E18" s="57"/>
      <c r="F18" s="57"/>
      <c r="G18" s="30"/>
      <c r="H18" s="30"/>
      <c r="I18" s="57"/>
      <c r="J18" s="57"/>
      <c r="M18" s="57"/>
      <c r="N18" s="57"/>
      <c r="Q18" s="57"/>
      <c r="R18" s="57"/>
    </row>
    <row r="19" spans="1:18" x14ac:dyDescent="0.25">
      <c r="A19" s="145"/>
      <c r="B19" s="44"/>
      <c r="C19" s="20">
        <f>SUM(C15:C16)</f>
        <v>16950</v>
      </c>
      <c r="D19" s="20">
        <f>SUM(D15:D16)</f>
        <v>23730</v>
      </c>
      <c r="E19" s="57"/>
      <c r="F19" s="57"/>
      <c r="G19" s="20"/>
      <c r="H19" s="92">
        <f>SUM(H15:H18)</f>
        <v>7280</v>
      </c>
      <c r="I19" s="57"/>
      <c r="J19" s="57"/>
      <c r="M19" s="57"/>
      <c r="N19" s="57"/>
      <c r="Q19" s="57"/>
      <c r="R19" s="57"/>
    </row>
    <row r="20" spans="1:18" x14ac:dyDescent="0.25">
      <c r="A20" s="145"/>
      <c r="B20" s="44"/>
      <c r="C20" s="16"/>
      <c r="D20" s="91">
        <f>D19-C19</f>
        <v>6780</v>
      </c>
      <c r="E20" s="57"/>
      <c r="F20" s="57"/>
      <c r="G20" s="16"/>
      <c r="H20" s="17"/>
      <c r="I20" s="57"/>
      <c r="J20" s="57"/>
      <c r="M20" s="57"/>
      <c r="N20" s="57"/>
      <c r="Q20" s="57"/>
      <c r="R20" s="57"/>
    </row>
    <row r="21" spans="1:18" ht="15.75" thickBot="1" x14ac:dyDescent="0.3">
      <c r="A21" s="146"/>
      <c r="B21" s="45"/>
      <c r="C21" s="18"/>
      <c r="D21" s="19"/>
      <c r="E21" s="57"/>
      <c r="F21" s="57"/>
      <c r="G21" s="18"/>
      <c r="H21" s="19"/>
      <c r="I21" s="57"/>
      <c r="J21" s="57"/>
      <c r="M21" s="57"/>
      <c r="N21" s="57"/>
      <c r="Q21" s="57"/>
      <c r="R21" s="57"/>
    </row>
    <row r="22" spans="1:18" x14ac:dyDescent="0.25">
      <c r="E22" s="57"/>
      <c r="F22" s="57"/>
      <c r="I22" s="57"/>
      <c r="J22" s="57"/>
      <c r="M22" s="57"/>
      <c r="N22" s="57"/>
      <c r="Q22" s="57"/>
      <c r="R22" s="57"/>
    </row>
    <row r="23" spans="1:18" ht="15.75" thickBot="1" x14ac:dyDescent="0.3">
      <c r="E23" s="57"/>
      <c r="F23" s="57"/>
      <c r="I23" s="57"/>
      <c r="J23" s="57"/>
      <c r="M23" s="57"/>
      <c r="N23" s="57"/>
      <c r="Q23" s="57"/>
      <c r="R23" s="57"/>
    </row>
    <row r="24" spans="1:18" ht="15.75" thickBot="1" x14ac:dyDescent="0.3">
      <c r="A24" s="147" t="s">
        <v>35</v>
      </c>
      <c r="B24" s="46"/>
      <c r="C24" s="136" t="s">
        <v>30</v>
      </c>
      <c r="D24" s="137"/>
      <c r="E24" s="57"/>
      <c r="F24" s="57"/>
      <c r="G24" s="136" t="s">
        <v>41</v>
      </c>
      <c r="H24" s="137"/>
      <c r="I24" s="57"/>
      <c r="J24" s="57"/>
      <c r="M24" s="57"/>
      <c r="N24" s="57"/>
      <c r="Q24" s="57"/>
      <c r="R24" s="57"/>
    </row>
    <row r="25" spans="1:18" x14ac:dyDescent="0.25">
      <c r="A25" s="148"/>
      <c r="B25" s="71">
        <v>7</v>
      </c>
      <c r="C25" s="28">
        <v>5000</v>
      </c>
      <c r="D25" s="28">
        <f>SUM(C3+G3)</f>
        <v>66800</v>
      </c>
      <c r="E25" s="77"/>
      <c r="F25" s="57"/>
      <c r="G25" s="28"/>
      <c r="H25" s="28"/>
      <c r="I25" s="57"/>
      <c r="J25" s="57"/>
      <c r="M25" s="57"/>
      <c r="N25" s="57"/>
      <c r="Q25" s="57"/>
      <c r="R25" s="57"/>
    </row>
    <row r="26" spans="1:18" x14ac:dyDescent="0.25">
      <c r="A26" s="148"/>
      <c r="B26" s="39"/>
      <c r="C26" s="29"/>
      <c r="D26" s="29"/>
      <c r="E26" s="57"/>
      <c r="F26" s="57"/>
      <c r="G26" s="29"/>
      <c r="H26" s="29"/>
      <c r="I26" s="57"/>
      <c r="J26" s="57"/>
      <c r="M26" s="57"/>
      <c r="N26" s="57"/>
      <c r="Q26" s="57"/>
      <c r="R26" s="57"/>
    </row>
    <row r="27" spans="1:18" x14ac:dyDescent="0.25">
      <c r="A27" s="148"/>
      <c r="B27" s="39"/>
      <c r="C27" s="29"/>
      <c r="D27" s="29"/>
      <c r="E27" s="57"/>
      <c r="F27" s="57"/>
      <c r="G27" s="29"/>
      <c r="H27" s="29"/>
      <c r="I27" s="57"/>
      <c r="J27" s="57"/>
      <c r="M27" s="57"/>
      <c r="N27" s="57"/>
      <c r="Q27" s="57"/>
      <c r="R27" s="57"/>
    </row>
    <row r="28" spans="1:18" ht="15.75" thickBot="1" x14ac:dyDescent="0.3">
      <c r="A28" s="148"/>
      <c r="B28" s="39"/>
      <c r="C28" s="30"/>
      <c r="D28" s="30"/>
      <c r="E28" s="57"/>
      <c r="F28" s="57"/>
      <c r="G28" s="30"/>
      <c r="H28" s="30"/>
      <c r="I28" s="57"/>
      <c r="J28" s="57"/>
      <c r="M28" s="57"/>
      <c r="N28" s="57"/>
      <c r="Q28" s="57"/>
      <c r="R28" s="57"/>
    </row>
    <row r="29" spans="1:18" x14ac:dyDescent="0.25">
      <c r="A29" s="148"/>
      <c r="B29" s="47"/>
      <c r="C29" s="20">
        <v>5000</v>
      </c>
      <c r="D29" s="31"/>
      <c r="E29" s="57"/>
      <c r="F29" s="57"/>
      <c r="G29" s="20"/>
      <c r="H29" s="31"/>
      <c r="I29" s="57"/>
      <c r="J29" s="57"/>
      <c r="M29" s="57"/>
      <c r="N29" s="57"/>
      <c r="Q29" s="57"/>
      <c r="R29" s="57"/>
    </row>
    <row r="30" spans="1:18" x14ac:dyDescent="0.25">
      <c r="A30" s="148"/>
      <c r="B30" s="47"/>
      <c r="C30" s="16"/>
      <c r="D30" s="93">
        <f>D25-C29</f>
        <v>61800</v>
      </c>
      <c r="E30" s="57"/>
      <c r="F30" s="57"/>
      <c r="G30" s="16"/>
      <c r="H30" s="17"/>
      <c r="I30" s="57"/>
      <c r="J30" s="57"/>
      <c r="M30" s="57"/>
      <c r="N30" s="57"/>
      <c r="Q30" s="57"/>
      <c r="R30" s="57"/>
    </row>
    <row r="31" spans="1:18" ht="15.75" thickBot="1" x14ac:dyDescent="0.3">
      <c r="A31" s="149"/>
      <c r="B31" s="48"/>
      <c r="C31" s="18"/>
      <c r="D31" s="19"/>
      <c r="E31" s="57"/>
      <c r="F31" s="57"/>
      <c r="G31" s="18"/>
      <c r="H31" s="19"/>
      <c r="I31" s="57"/>
      <c r="J31" s="57"/>
      <c r="M31" s="57"/>
      <c r="N31" s="57"/>
      <c r="Q31" s="57"/>
      <c r="R31" s="57"/>
    </row>
    <row r="32" spans="1:18" x14ac:dyDescent="0.25">
      <c r="E32" s="57"/>
      <c r="F32" s="57"/>
      <c r="I32" s="57"/>
      <c r="J32" s="57"/>
      <c r="M32" s="57"/>
      <c r="N32" s="57"/>
      <c r="Q32" s="57"/>
      <c r="R32" s="57"/>
    </row>
    <row r="33" spans="1:18" ht="15.75" thickBot="1" x14ac:dyDescent="0.3">
      <c r="E33" s="57"/>
      <c r="F33" s="57"/>
      <c r="I33" s="57"/>
      <c r="J33" s="57"/>
      <c r="M33" s="57"/>
      <c r="N33" s="57"/>
      <c r="Q33" s="57"/>
      <c r="R33" s="57"/>
    </row>
    <row r="34" spans="1:18" ht="15.75" thickBot="1" x14ac:dyDescent="0.3">
      <c r="A34" s="138" t="s">
        <v>42</v>
      </c>
      <c r="B34" s="49"/>
      <c r="C34" s="136" t="s">
        <v>43</v>
      </c>
      <c r="D34" s="137"/>
      <c r="E34" s="57"/>
      <c r="F34" s="57"/>
      <c r="G34" s="141" t="s">
        <v>44</v>
      </c>
      <c r="H34" s="142"/>
      <c r="I34" s="57"/>
      <c r="J34" s="57"/>
      <c r="K34" s="136" t="s">
        <v>45</v>
      </c>
      <c r="L34" s="137"/>
      <c r="M34" s="57"/>
      <c r="N34" s="57"/>
      <c r="O34" s="136" t="s">
        <v>46</v>
      </c>
      <c r="P34" s="137"/>
      <c r="Q34" s="57"/>
      <c r="R34" s="57"/>
    </row>
    <row r="35" spans="1:18" ht="21.75" x14ac:dyDescent="0.25">
      <c r="A35" s="139"/>
      <c r="B35" s="80">
        <v>10</v>
      </c>
      <c r="C35" s="28">
        <v>2000</v>
      </c>
      <c r="D35" s="28"/>
      <c r="E35" s="57"/>
      <c r="F35" s="79">
        <v>10</v>
      </c>
      <c r="G35" s="28">
        <v>2000</v>
      </c>
      <c r="H35" s="28"/>
      <c r="I35" s="57"/>
      <c r="J35" s="77"/>
      <c r="K35" s="28"/>
      <c r="L35" s="28">
        <v>5000</v>
      </c>
      <c r="M35" s="71">
        <v>7</v>
      </c>
      <c r="N35" s="62">
        <v>4</v>
      </c>
      <c r="O35" s="28">
        <v>15000</v>
      </c>
      <c r="P35" s="28"/>
      <c r="Q35" s="57"/>
      <c r="R35" s="57"/>
    </row>
    <row r="36" spans="1:18" x14ac:dyDescent="0.25">
      <c r="A36" s="139"/>
      <c r="B36" s="50"/>
      <c r="C36" s="29"/>
      <c r="D36" s="29"/>
      <c r="E36" s="57"/>
      <c r="F36" s="57"/>
      <c r="G36" s="29"/>
      <c r="H36" s="29"/>
      <c r="I36" s="57"/>
      <c r="J36" s="79">
        <v>10</v>
      </c>
      <c r="K36" s="29">
        <v>1000</v>
      </c>
      <c r="L36" s="29"/>
      <c r="M36" s="57"/>
      <c r="N36" s="70">
        <v>8</v>
      </c>
      <c r="O36" s="29">
        <v>8000</v>
      </c>
      <c r="P36" s="29"/>
      <c r="Q36" s="57"/>
      <c r="R36" s="57"/>
    </row>
    <row r="37" spans="1:18" x14ac:dyDescent="0.25">
      <c r="A37" s="139"/>
      <c r="B37" s="50"/>
      <c r="C37" s="29"/>
      <c r="D37" s="29"/>
      <c r="E37" s="57"/>
      <c r="F37" s="57"/>
      <c r="G37" s="29"/>
      <c r="H37" s="29"/>
      <c r="I37" s="57"/>
      <c r="J37" s="57"/>
      <c r="K37" s="29"/>
      <c r="L37" s="29"/>
      <c r="M37" s="57"/>
      <c r="N37" s="57"/>
      <c r="O37" s="29"/>
      <c r="P37" s="29"/>
      <c r="Q37" s="57"/>
      <c r="R37" s="57"/>
    </row>
    <row r="38" spans="1:18" ht="15.75" thickBot="1" x14ac:dyDescent="0.3">
      <c r="A38" s="139"/>
      <c r="B38" s="50"/>
      <c r="C38" s="30"/>
      <c r="D38" s="30"/>
      <c r="E38" s="57"/>
      <c r="F38" s="57"/>
      <c r="G38" s="30"/>
      <c r="H38" s="30"/>
      <c r="I38" s="57"/>
      <c r="J38" s="57"/>
      <c r="K38" s="30"/>
      <c r="L38" s="30"/>
      <c r="M38" s="57"/>
      <c r="N38" s="57"/>
      <c r="O38" s="30"/>
      <c r="P38" s="30"/>
      <c r="Q38" s="57"/>
      <c r="R38" s="57"/>
    </row>
    <row r="39" spans="1:18" x14ac:dyDescent="0.25">
      <c r="A39" s="139"/>
      <c r="B39" s="51"/>
      <c r="C39" s="94">
        <v>2000</v>
      </c>
      <c r="D39" s="31"/>
      <c r="E39" s="57"/>
      <c r="F39" s="57"/>
      <c r="G39" s="94">
        <v>2000</v>
      </c>
      <c r="H39" s="31"/>
      <c r="I39" s="57"/>
      <c r="J39" s="57"/>
      <c r="K39" s="20">
        <v>1000</v>
      </c>
      <c r="L39" s="31">
        <v>5000</v>
      </c>
      <c r="M39" s="57"/>
      <c r="N39" s="57"/>
      <c r="O39" s="20"/>
      <c r="P39" s="31"/>
      <c r="Q39" s="57"/>
      <c r="R39" s="57"/>
    </row>
    <row r="40" spans="1:18" x14ac:dyDescent="0.25">
      <c r="A40" s="139"/>
      <c r="B40" s="51"/>
      <c r="C40" s="16"/>
      <c r="D40" s="17"/>
      <c r="E40" s="57"/>
      <c r="F40" s="57"/>
      <c r="G40" s="16"/>
      <c r="H40" s="17"/>
      <c r="I40" s="57"/>
      <c r="J40" s="57"/>
      <c r="K40" s="16"/>
      <c r="L40" s="93">
        <f>L39-K39</f>
        <v>4000</v>
      </c>
      <c r="M40" s="57"/>
      <c r="N40" s="57"/>
      <c r="O40" s="95">
        <f>SUM(O35:O38)</f>
        <v>23000</v>
      </c>
      <c r="P40" s="17"/>
      <c r="Q40" s="57"/>
      <c r="R40" s="57"/>
    </row>
    <row r="41" spans="1:18" ht="15.75" thickBot="1" x14ac:dyDescent="0.3">
      <c r="A41" s="140"/>
      <c r="B41" s="52"/>
      <c r="C41" s="18"/>
      <c r="D41" s="19"/>
      <c r="E41" s="57"/>
      <c r="F41" s="57"/>
      <c r="G41" s="18"/>
      <c r="H41" s="19"/>
      <c r="I41" s="57"/>
      <c r="J41" s="57"/>
      <c r="K41" s="18"/>
      <c r="L41" s="19"/>
      <c r="M41" s="57"/>
      <c r="N41" s="57"/>
      <c r="O41" s="18"/>
      <c r="P41" s="19"/>
      <c r="Q41" s="57"/>
      <c r="R41" s="57"/>
    </row>
    <row r="42" spans="1:18" x14ac:dyDescent="0.25">
      <c r="E42" s="57"/>
      <c r="F42" s="57"/>
      <c r="I42" s="57"/>
      <c r="J42" s="57"/>
      <c r="M42" s="57"/>
      <c r="N42" s="57"/>
      <c r="Q42" s="57"/>
      <c r="R42" s="57"/>
    </row>
    <row r="43" spans="1:18" ht="15.75" thickBot="1" x14ac:dyDescent="0.3">
      <c r="E43" s="57"/>
      <c r="F43" s="57"/>
      <c r="I43" s="57"/>
      <c r="J43" s="57"/>
      <c r="M43" s="57"/>
      <c r="N43" s="57"/>
      <c r="Q43" s="57"/>
      <c r="R43" s="57"/>
    </row>
    <row r="44" spans="1:18" ht="15.75" thickBot="1" x14ac:dyDescent="0.3">
      <c r="A44" s="138" t="s">
        <v>47</v>
      </c>
      <c r="B44" s="49"/>
      <c r="C44" s="136" t="s">
        <v>48</v>
      </c>
      <c r="D44" s="137"/>
      <c r="E44" s="57"/>
      <c r="F44" s="57"/>
      <c r="G44" s="136" t="s">
        <v>49</v>
      </c>
      <c r="H44" s="137"/>
      <c r="I44" s="57"/>
      <c r="J44" s="57"/>
      <c r="K44" s="136" t="s">
        <v>50</v>
      </c>
      <c r="L44" s="137"/>
      <c r="M44" s="57"/>
      <c r="N44" s="57"/>
      <c r="Q44" s="57"/>
      <c r="R44" s="57"/>
    </row>
    <row r="45" spans="1:18" x14ac:dyDescent="0.25">
      <c r="A45" s="139"/>
      <c r="B45" s="50"/>
      <c r="C45" s="28"/>
      <c r="D45" s="28">
        <v>22000</v>
      </c>
      <c r="E45" s="64">
        <v>5</v>
      </c>
      <c r="F45" s="57"/>
      <c r="G45" s="28"/>
      <c r="H45" s="28">
        <v>300</v>
      </c>
      <c r="I45" s="69">
        <v>6</v>
      </c>
      <c r="J45" s="57"/>
      <c r="K45" s="28"/>
      <c r="L45" s="28">
        <v>2000</v>
      </c>
      <c r="M45" s="74">
        <v>9</v>
      </c>
      <c r="N45" s="57"/>
      <c r="Q45" s="57"/>
      <c r="R45" s="57"/>
    </row>
    <row r="46" spans="1:18" x14ac:dyDescent="0.25">
      <c r="A46" s="139"/>
      <c r="B46" s="50"/>
      <c r="C46" s="29"/>
      <c r="D46" s="29">
        <v>34000</v>
      </c>
      <c r="E46" s="78">
        <v>12</v>
      </c>
      <c r="F46" s="57"/>
      <c r="G46" s="29"/>
      <c r="H46" s="29"/>
      <c r="I46" s="57"/>
      <c r="J46" s="57"/>
      <c r="K46" s="29"/>
      <c r="L46" s="29"/>
      <c r="M46" s="57"/>
      <c r="N46" s="57"/>
      <c r="Q46" s="57"/>
      <c r="R46" s="57"/>
    </row>
    <row r="47" spans="1:18" x14ac:dyDescent="0.25">
      <c r="A47" s="139"/>
      <c r="B47" s="50"/>
      <c r="C47" s="29"/>
      <c r="D47" s="29"/>
      <c r="E47" s="57"/>
      <c r="F47" s="57"/>
      <c r="G47" s="29"/>
      <c r="H47" s="29"/>
      <c r="I47" s="57"/>
      <c r="J47" s="57"/>
      <c r="K47" s="29"/>
      <c r="L47" s="29"/>
      <c r="M47" s="57"/>
      <c r="N47" s="57"/>
      <c r="Q47" s="57"/>
      <c r="R47" s="57"/>
    </row>
    <row r="48" spans="1:18" ht="15.75" thickBot="1" x14ac:dyDescent="0.3">
      <c r="A48" s="139"/>
      <c r="B48" s="50"/>
      <c r="C48" s="30"/>
      <c r="D48" s="30"/>
      <c r="E48" s="57"/>
      <c r="F48" s="57"/>
      <c r="G48" s="30"/>
      <c r="H48" s="30"/>
      <c r="I48" s="57"/>
      <c r="J48" s="57"/>
      <c r="K48" s="30"/>
      <c r="L48" s="30"/>
      <c r="M48" s="57"/>
      <c r="N48" s="57"/>
      <c r="Q48" s="57"/>
      <c r="R48" s="57"/>
    </row>
    <row r="49" spans="1:18" x14ac:dyDescent="0.25">
      <c r="A49" s="139"/>
      <c r="B49" s="51"/>
      <c r="C49" s="20"/>
      <c r="D49" s="92">
        <f>SUM(D45:D48)</f>
        <v>56000</v>
      </c>
      <c r="E49" s="57"/>
      <c r="F49" s="57"/>
      <c r="G49" s="20"/>
      <c r="H49" s="92">
        <f>SUM(H45:H48)</f>
        <v>300</v>
      </c>
      <c r="I49" s="57"/>
      <c r="J49" s="57"/>
      <c r="K49" s="20"/>
      <c r="L49" s="92">
        <f>SUM(L45)</f>
        <v>2000</v>
      </c>
      <c r="M49" s="57"/>
      <c r="N49" s="57"/>
      <c r="Q49" s="57"/>
      <c r="R49" s="57"/>
    </row>
    <row r="50" spans="1:18" x14ac:dyDescent="0.25">
      <c r="A50" s="139"/>
      <c r="B50" s="51"/>
      <c r="C50" s="16"/>
      <c r="D50" s="17"/>
      <c r="E50" s="57"/>
      <c r="F50" s="57"/>
      <c r="G50" s="16"/>
      <c r="H50" s="17"/>
      <c r="I50" s="57"/>
      <c r="J50" s="57"/>
      <c r="K50" s="16"/>
      <c r="L50" s="17"/>
      <c r="M50" s="57"/>
      <c r="N50" s="57"/>
      <c r="Q50" s="57"/>
      <c r="R50" s="57"/>
    </row>
    <row r="51" spans="1:18" ht="15.75" thickBot="1" x14ac:dyDescent="0.3">
      <c r="A51" s="140"/>
      <c r="B51" s="52"/>
      <c r="C51" s="18"/>
      <c r="D51" s="19"/>
      <c r="E51" s="57"/>
      <c r="F51" s="57"/>
      <c r="G51" s="18"/>
      <c r="H51" s="19"/>
      <c r="I51" s="57"/>
      <c r="J51" s="57"/>
      <c r="K51" s="18"/>
      <c r="L51" s="19"/>
      <c r="M51" s="57"/>
      <c r="N51" s="57"/>
      <c r="Q51" s="57"/>
      <c r="R51" s="57"/>
    </row>
    <row r="52" spans="1:18" x14ac:dyDescent="0.25">
      <c r="F52" s="57"/>
      <c r="I52" s="57"/>
      <c r="M52" s="57"/>
      <c r="N52" s="57"/>
      <c r="Q52" s="57"/>
      <c r="R52" s="57"/>
    </row>
    <row r="53" spans="1:18" x14ac:dyDescent="0.25">
      <c r="I53" s="57"/>
      <c r="M53" s="57"/>
      <c r="N53" s="57"/>
    </row>
    <row r="54" spans="1:18" x14ac:dyDescent="0.25">
      <c r="M54" s="57"/>
    </row>
    <row r="55" spans="1:18" x14ac:dyDescent="0.25">
      <c r="M55" s="57"/>
    </row>
  </sheetData>
  <mergeCells count="22">
    <mergeCell ref="V2:W2"/>
    <mergeCell ref="A14:A21"/>
    <mergeCell ref="C14:D14"/>
    <mergeCell ref="A24:A31"/>
    <mergeCell ref="C24:D24"/>
    <mergeCell ref="G14:H14"/>
    <mergeCell ref="G24:H24"/>
    <mergeCell ref="A2:A11"/>
    <mergeCell ref="C2:D2"/>
    <mergeCell ref="G2:H2"/>
    <mergeCell ref="K2:L2"/>
    <mergeCell ref="O2:P2"/>
    <mergeCell ref="S2:T2"/>
    <mergeCell ref="K34:L34"/>
    <mergeCell ref="O34:P34"/>
    <mergeCell ref="A44:A51"/>
    <mergeCell ref="C44:D44"/>
    <mergeCell ref="G44:H44"/>
    <mergeCell ref="K44:L44"/>
    <mergeCell ref="A34:A41"/>
    <mergeCell ref="C34:D34"/>
    <mergeCell ref="G34:H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G20"/>
  <sheetViews>
    <sheetView zoomScale="91" zoomScaleNormal="91" workbookViewId="0">
      <selection activeCell="E23" sqref="E23"/>
    </sheetView>
  </sheetViews>
  <sheetFormatPr baseColWidth="10" defaultRowHeight="15" x14ac:dyDescent="0.25"/>
  <cols>
    <col min="5" max="5" width="30.85546875" customWidth="1"/>
    <col min="6" max="6" width="26.85546875" customWidth="1"/>
    <col min="7" max="7" width="26" customWidth="1"/>
  </cols>
  <sheetData>
    <row r="2" spans="5:7" ht="15.75" thickBot="1" x14ac:dyDescent="0.3"/>
    <row r="3" spans="5:7" ht="15.75" thickBot="1" x14ac:dyDescent="0.3">
      <c r="E3" s="154" t="s">
        <v>62</v>
      </c>
      <c r="F3" s="155"/>
      <c r="G3" s="156"/>
    </row>
    <row r="4" spans="5:7" x14ac:dyDescent="0.25">
      <c r="E4" s="89"/>
      <c r="F4" t="s">
        <v>63</v>
      </c>
      <c r="G4" s="90" t="s">
        <v>64</v>
      </c>
    </row>
    <row r="5" spans="5:7" x14ac:dyDescent="0.25">
      <c r="E5" s="89" t="s">
        <v>53</v>
      </c>
      <c r="F5" s="1">
        <v>87871.5</v>
      </c>
      <c r="G5" s="76"/>
    </row>
    <row r="6" spans="5:7" x14ac:dyDescent="0.25">
      <c r="E6" s="89" t="s">
        <v>54</v>
      </c>
      <c r="F6" s="1">
        <v>4800</v>
      </c>
      <c r="G6" s="76"/>
    </row>
    <row r="7" spans="5:7" x14ac:dyDescent="0.25">
      <c r="E7" s="89" t="s">
        <v>55</v>
      </c>
      <c r="F7" s="1">
        <v>1750</v>
      </c>
      <c r="G7" s="76"/>
    </row>
    <row r="8" spans="5:7" x14ac:dyDescent="0.25">
      <c r="E8" s="89" t="s">
        <v>56</v>
      </c>
      <c r="F8" s="1">
        <v>4738.5</v>
      </c>
      <c r="G8" s="76"/>
    </row>
    <row r="9" spans="5:7" x14ac:dyDescent="0.25">
      <c r="E9" s="89" t="s">
        <v>39</v>
      </c>
      <c r="F9" s="1">
        <v>12000</v>
      </c>
      <c r="G9" s="76"/>
    </row>
    <row r="10" spans="5:7" x14ac:dyDescent="0.25">
      <c r="E10" s="89" t="s">
        <v>51</v>
      </c>
      <c r="F10" s="1"/>
      <c r="G10" s="76">
        <v>6780</v>
      </c>
    </row>
    <row r="11" spans="5:7" x14ac:dyDescent="0.25">
      <c r="E11" s="89" t="s">
        <v>57</v>
      </c>
      <c r="F11" s="1"/>
      <c r="G11" s="84">
        <v>7280</v>
      </c>
    </row>
    <row r="12" spans="5:7" x14ac:dyDescent="0.25">
      <c r="E12" s="89" t="s">
        <v>58</v>
      </c>
      <c r="F12" s="1">
        <v>2000</v>
      </c>
      <c r="G12" s="76"/>
    </row>
    <row r="13" spans="5:7" x14ac:dyDescent="0.25">
      <c r="E13" s="89" t="s">
        <v>59</v>
      </c>
      <c r="F13" s="1">
        <v>2000</v>
      </c>
      <c r="G13" s="76"/>
    </row>
    <row r="14" spans="5:7" x14ac:dyDescent="0.25">
      <c r="E14" s="89" t="s">
        <v>45</v>
      </c>
      <c r="F14" s="1"/>
      <c r="G14" s="76">
        <v>4000</v>
      </c>
    </row>
    <row r="15" spans="5:7" x14ac:dyDescent="0.25">
      <c r="E15" s="89" t="s">
        <v>60</v>
      </c>
      <c r="F15" s="1">
        <v>23000</v>
      </c>
      <c r="G15" s="76"/>
    </row>
    <row r="16" spans="5:7" x14ac:dyDescent="0.25">
      <c r="E16" s="89" t="s">
        <v>48</v>
      </c>
      <c r="F16" s="1"/>
      <c r="G16" s="76">
        <v>56000</v>
      </c>
    </row>
    <row r="17" spans="5:7" x14ac:dyDescent="0.25">
      <c r="E17" s="89" t="s">
        <v>49</v>
      </c>
      <c r="F17" s="1"/>
      <c r="G17" s="76">
        <v>300</v>
      </c>
    </row>
    <row r="18" spans="5:7" x14ac:dyDescent="0.25">
      <c r="E18" s="89" t="s">
        <v>61</v>
      </c>
      <c r="F18" s="1"/>
      <c r="G18" s="76">
        <v>2000</v>
      </c>
    </row>
    <row r="19" spans="5:7" ht="15.75" thickBot="1" x14ac:dyDescent="0.3">
      <c r="E19" s="89" t="s">
        <v>52</v>
      </c>
      <c r="F19" s="1"/>
      <c r="G19" s="76">
        <v>61800</v>
      </c>
    </row>
    <row r="20" spans="5:7" ht="15.75" thickBot="1" x14ac:dyDescent="0.3">
      <c r="E20" s="96" t="s">
        <v>65</v>
      </c>
      <c r="F20" s="97">
        <f>SUM(F5:F16)</f>
        <v>138160</v>
      </c>
      <c r="G20" s="98">
        <f>SUM(G5:G19)</f>
        <v>138160</v>
      </c>
    </row>
  </sheetData>
  <mergeCells count="1"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7"/>
  <sheetViews>
    <sheetView zoomScale="85" zoomScaleNormal="85" workbookViewId="0">
      <selection activeCell="J59" sqref="J59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7" max="7" width="19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/>
    <row r="2" spans="1:23" ht="15.75" thickBot="1" x14ac:dyDescent="0.3">
      <c r="A2" s="144" t="s">
        <v>33</v>
      </c>
      <c r="B2" s="43"/>
      <c r="C2" s="136" t="s">
        <v>28</v>
      </c>
      <c r="D2" s="137"/>
      <c r="E2" s="57"/>
      <c r="F2" s="57"/>
      <c r="G2" s="150" t="s">
        <v>36</v>
      </c>
      <c r="H2" s="151"/>
      <c r="I2" s="57"/>
      <c r="J2" s="56"/>
      <c r="K2" s="141" t="s">
        <v>37</v>
      </c>
      <c r="L2" s="142"/>
      <c r="M2" s="57"/>
      <c r="O2" s="152" t="s">
        <v>38</v>
      </c>
      <c r="P2" s="153"/>
      <c r="S2" s="136" t="s">
        <v>39</v>
      </c>
      <c r="T2" s="137"/>
      <c r="V2" s="143"/>
      <c r="W2" s="143"/>
    </row>
    <row r="3" spans="1:23" ht="16.5" x14ac:dyDescent="0.25">
      <c r="A3" s="145"/>
      <c r="B3" s="58">
        <v>1</v>
      </c>
      <c r="C3" s="24">
        <v>62000</v>
      </c>
      <c r="D3" s="21">
        <v>1977.5</v>
      </c>
      <c r="E3" s="60">
        <v>2</v>
      </c>
      <c r="F3" s="59">
        <v>1</v>
      </c>
      <c r="G3" s="21">
        <v>4800</v>
      </c>
      <c r="H3" s="21"/>
      <c r="I3" s="57"/>
      <c r="J3" s="60">
        <v>2</v>
      </c>
      <c r="K3" s="21">
        <v>1750</v>
      </c>
      <c r="L3" s="21"/>
      <c r="M3" s="57"/>
      <c r="N3" s="60">
        <v>2</v>
      </c>
      <c r="O3" s="21">
        <v>227.5</v>
      </c>
      <c r="P3" s="21">
        <v>39</v>
      </c>
      <c r="Q3" s="68">
        <v>6</v>
      </c>
      <c r="R3" s="61">
        <v>3</v>
      </c>
      <c r="S3" s="21">
        <v>12000</v>
      </c>
      <c r="T3" s="21"/>
      <c r="V3" s="54"/>
      <c r="W3" s="54"/>
    </row>
    <row r="4" spans="1:23" x14ac:dyDescent="0.25">
      <c r="A4" s="145"/>
      <c r="B4" s="88"/>
      <c r="C4" s="86"/>
      <c r="D4" s="87">
        <v>6780</v>
      </c>
      <c r="E4" s="77"/>
      <c r="F4" s="59"/>
      <c r="G4" s="87"/>
      <c r="H4" s="87"/>
      <c r="I4" s="57"/>
      <c r="J4" s="60"/>
      <c r="K4" s="87"/>
      <c r="L4" s="87"/>
      <c r="M4" s="57"/>
      <c r="N4" s="60"/>
      <c r="O4" s="87"/>
      <c r="P4" s="87"/>
      <c r="Q4" s="68"/>
      <c r="R4" s="61"/>
      <c r="S4" s="87"/>
      <c r="T4" s="87"/>
      <c r="V4" s="54"/>
      <c r="W4" s="54"/>
    </row>
    <row r="5" spans="1:23" ht="16.5" x14ac:dyDescent="0.25">
      <c r="A5" s="145"/>
      <c r="B5" s="63">
        <v>5</v>
      </c>
      <c r="C5" s="22">
        <v>24860</v>
      </c>
      <c r="D5" s="22">
        <v>8136</v>
      </c>
      <c r="E5" s="66">
        <v>6</v>
      </c>
      <c r="F5" s="57"/>
      <c r="G5" s="25"/>
      <c r="H5" s="22"/>
      <c r="I5" s="57"/>
      <c r="J5" s="57"/>
      <c r="K5" s="22"/>
      <c r="L5" s="22"/>
      <c r="M5" s="57"/>
      <c r="N5" s="61">
        <v>3</v>
      </c>
      <c r="O5" s="22">
        <v>1560</v>
      </c>
      <c r="P5" s="22">
        <v>260</v>
      </c>
      <c r="Q5" s="73">
        <v>9</v>
      </c>
      <c r="R5" s="57"/>
      <c r="S5" s="22"/>
      <c r="T5" s="22"/>
      <c r="V5" s="54"/>
      <c r="W5" s="54"/>
    </row>
    <row r="6" spans="1:23" ht="16.5" x14ac:dyDescent="0.25">
      <c r="A6" s="145"/>
      <c r="B6" s="72">
        <v>9</v>
      </c>
      <c r="C6" s="22">
        <v>2260</v>
      </c>
      <c r="D6" s="22">
        <v>9040</v>
      </c>
      <c r="E6" s="70">
        <v>8</v>
      </c>
      <c r="F6" s="57"/>
      <c r="G6" s="22"/>
      <c r="H6" s="22"/>
      <c r="I6" s="57"/>
      <c r="J6" s="57"/>
      <c r="K6" s="22"/>
      <c r="L6" s="22"/>
      <c r="M6" s="57"/>
      <c r="N6" s="62">
        <v>4</v>
      </c>
      <c r="O6" s="22">
        <v>1950</v>
      </c>
      <c r="P6" s="22"/>
      <c r="Q6" s="57"/>
      <c r="R6" s="57"/>
      <c r="S6" s="22"/>
      <c r="T6" s="22"/>
      <c r="V6" s="54"/>
      <c r="W6" s="54"/>
    </row>
    <row r="7" spans="1:23" ht="15.75" thickBot="1" x14ac:dyDescent="0.3">
      <c r="A7" s="145"/>
      <c r="B7" s="82">
        <v>12</v>
      </c>
      <c r="C7" s="75">
        <v>38420</v>
      </c>
      <c r="D7" s="75">
        <v>5260</v>
      </c>
      <c r="E7" s="79">
        <v>10</v>
      </c>
      <c r="F7" s="57"/>
      <c r="G7" s="75"/>
      <c r="H7" s="75"/>
      <c r="I7" s="57"/>
      <c r="J7" s="57"/>
      <c r="K7" s="75"/>
      <c r="L7" s="75"/>
      <c r="M7" s="57"/>
      <c r="N7" s="70">
        <v>8</v>
      </c>
      <c r="O7" s="23">
        <v>1040</v>
      </c>
      <c r="P7" s="75"/>
      <c r="Q7" s="57"/>
      <c r="R7" s="57"/>
      <c r="S7" s="75"/>
      <c r="T7" s="75"/>
      <c r="V7" s="54"/>
      <c r="W7" s="54"/>
    </row>
    <row r="8" spans="1:23" ht="15.75" thickBot="1" x14ac:dyDescent="0.3">
      <c r="A8" s="145"/>
      <c r="B8" s="37"/>
      <c r="C8" s="23"/>
      <c r="D8" s="23">
        <v>8475</v>
      </c>
      <c r="E8" s="83">
        <v>11</v>
      </c>
      <c r="F8" s="57"/>
      <c r="G8" s="23"/>
      <c r="H8" s="23"/>
      <c r="I8" s="57"/>
      <c r="J8" s="57"/>
      <c r="K8" s="23"/>
      <c r="L8" s="23"/>
      <c r="M8" s="57"/>
      <c r="N8" s="79">
        <v>10</v>
      </c>
      <c r="O8" s="23">
        <v>260</v>
      </c>
      <c r="P8" s="23"/>
      <c r="Q8" s="57"/>
      <c r="R8" s="57"/>
      <c r="S8" s="23"/>
      <c r="T8" s="23"/>
      <c r="V8" s="54"/>
      <c r="W8" s="54"/>
    </row>
    <row r="9" spans="1:23" x14ac:dyDescent="0.25">
      <c r="A9" s="145"/>
      <c r="B9" s="44"/>
      <c r="C9" s="26">
        <f>SUM(C3:C7)</f>
        <v>127540</v>
      </c>
      <c r="D9" s="27">
        <f>SUM(D3:D8)</f>
        <v>39668.5</v>
      </c>
      <c r="E9" s="57"/>
      <c r="F9" s="57"/>
      <c r="G9" s="94">
        <f>SUM(G3)</f>
        <v>4800</v>
      </c>
      <c r="H9" s="27"/>
      <c r="I9" s="57"/>
      <c r="J9" s="57"/>
      <c r="K9" s="94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94">
        <f>12000</f>
        <v>12000</v>
      </c>
      <c r="T9" s="27"/>
      <c r="V9" s="53"/>
      <c r="W9" s="54"/>
    </row>
    <row r="10" spans="1:23" x14ac:dyDescent="0.25">
      <c r="A10" s="145"/>
      <c r="B10" s="44"/>
      <c r="C10" s="85">
        <f>C9-D9</f>
        <v>87871.5</v>
      </c>
      <c r="D10" s="42"/>
      <c r="E10" s="57"/>
      <c r="F10" s="57"/>
      <c r="G10" s="40"/>
      <c r="H10" s="32"/>
      <c r="I10" s="57"/>
      <c r="J10" s="57"/>
      <c r="K10" s="41"/>
      <c r="L10" s="42"/>
      <c r="M10" s="57"/>
      <c r="N10" s="57"/>
      <c r="O10" s="85">
        <f>O9-P9</f>
        <v>4738.5</v>
      </c>
      <c r="P10" s="42"/>
      <c r="Q10" s="57"/>
      <c r="R10" s="57"/>
      <c r="S10" s="41"/>
      <c r="T10" s="42"/>
      <c r="V10" s="55"/>
      <c r="W10" s="55"/>
    </row>
    <row r="11" spans="1:23" ht="15.75" thickBot="1" x14ac:dyDescent="0.3">
      <c r="A11" s="146"/>
      <c r="B11" s="38"/>
      <c r="C11" s="36"/>
      <c r="D11" s="36"/>
      <c r="E11" s="57"/>
      <c r="F11" s="57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53"/>
      <c r="W11" s="55"/>
    </row>
    <row r="12" spans="1:23" x14ac:dyDescent="0.25">
      <c r="E12" s="57"/>
      <c r="F12" s="57"/>
      <c r="I12" s="57"/>
      <c r="J12" s="57"/>
      <c r="M12" s="57"/>
      <c r="N12" s="57"/>
      <c r="Q12" s="57"/>
      <c r="R12" s="57"/>
    </row>
    <row r="13" spans="1:23" ht="15.75" thickBot="1" x14ac:dyDescent="0.3">
      <c r="E13" s="57"/>
      <c r="F13" s="57"/>
      <c r="I13" s="57"/>
      <c r="J13" s="57"/>
      <c r="M13" s="57"/>
      <c r="N13" s="57"/>
      <c r="Q13" s="57"/>
      <c r="R13" s="57"/>
    </row>
    <row r="14" spans="1:23" ht="15.75" thickBot="1" x14ac:dyDescent="0.3">
      <c r="A14" s="144" t="s">
        <v>34</v>
      </c>
      <c r="B14" s="43"/>
      <c r="C14" s="136" t="s">
        <v>29</v>
      </c>
      <c r="D14" s="137"/>
      <c r="E14" s="57"/>
      <c r="F14" s="57"/>
      <c r="G14" s="136" t="s">
        <v>40</v>
      </c>
      <c r="H14" s="137"/>
      <c r="I14" s="57"/>
      <c r="J14" s="57"/>
      <c r="M14" s="57"/>
      <c r="N14" s="57"/>
      <c r="Q14" s="57"/>
      <c r="R14" s="57"/>
    </row>
    <row r="15" spans="1:23" ht="16.5" x14ac:dyDescent="0.25">
      <c r="A15" s="145"/>
      <c r="B15" s="67">
        <v>6</v>
      </c>
      <c r="C15" s="28">
        <v>8475</v>
      </c>
      <c r="D15" s="28">
        <v>6780</v>
      </c>
      <c r="E15" s="61">
        <v>3</v>
      </c>
      <c r="F15" s="57"/>
      <c r="G15" s="28"/>
      <c r="H15" s="28">
        <v>2860</v>
      </c>
      <c r="I15" s="65">
        <v>5</v>
      </c>
      <c r="J15" s="57"/>
      <c r="M15" s="57"/>
      <c r="N15" s="57"/>
      <c r="Q15" s="57"/>
      <c r="R15" s="57"/>
    </row>
    <row r="16" spans="1:23" x14ac:dyDescent="0.25">
      <c r="A16" s="145"/>
      <c r="B16" s="81">
        <v>11</v>
      </c>
      <c r="C16" s="29">
        <v>8475</v>
      </c>
      <c r="D16" s="29">
        <v>16950</v>
      </c>
      <c r="E16" s="62">
        <v>4</v>
      </c>
      <c r="F16" s="57"/>
      <c r="G16" s="29"/>
      <c r="H16" s="29">
        <v>4420</v>
      </c>
      <c r="I16" s="78">
        <v>12</v>
      </c>
      <c r="J16" s="57"/>
      <c r="M16" s="57"/>
      <c r="N16" s="57"/>
      <c r="Q16" s="57"/>
      <c r="R16" s="57"/>
    </row>
    <row r="17" spans="1:18" x14ac:dyDescent="0.25">
      <c r="A17" s="145"/>
      <c r="B17" s="37"/>
      <c r="C17" s="29"/>
      <c r="D17" s="29"/>
      <c r="E17" s="57"/>
      <c r="F17" s="57"/>
      <c r="G17" s="29"/>
      <c r="H17" s="29"/>
      <c r="I17" s="57"/>
      <c r="J17" s="57"/>
      <c r="M17" s="57"/>
      <c r="N17" s="57"/>
      <c r="Q17" s="57"/>
      <c r="R17" s="57"/>
    </row>
    <row r="18" spans="1:18" ht="15.75" thickBot="1" x14ac:dyDescent="0.3">
      <c r="A18" s="145"/>
      <c r="B18" s="37"/>
      <c r="C18" s="30"/>
      <c r="D18" s="30"/>
      <c r="E18" s="57"/>
      <c r="F18" s="57"/>
      <c r="G18" s="30"/>
      <c r="H18" s="30"/>
      <c r="I18" s="57"/>
      <c r="J18" s="57"/>
      <c r="M18" s="57"/>
      <c r="N18" s="57"/>
      <c r="Q18" s="57"/>
      <c r="R18" s="57"/>
    </row>
    <row r="19" spans="1:18" x14ac:dyDescent="0.25">
      <c r="A19" s="145"/>
      <c r="B19" s="44"/>
      <c r="C19" s="20">
        <f>SUM(C15:C16)</f>
        <v>16950</v>
      </c>
      <c r="D19" s="20">
        <f>SUM(D15:D16)</f>
        <v>23730</v>
      </c>
      <c r="E19" s="57"/>
      <c r="F19" s="57"/>
      <c r="G19" s="20"/>
      <c r="H19" s="92">
        <f>SUM(H15:H18)</f>
        <v>7280</v>
      </c>
      <c r="I19" s="57"/>
      <c r="J19" s="57"/>
      <c r="M19" s="57"/>
      <c r="N19" s="57"/>
      <c r="Q19" s="57"/>
      <c r="R19" s="57"/>
    </row>
    <row r="20" spans="1:18" x14ac:dyDescent="0.25">
      <c r="A20" s="145"/>
      <c r="B20" s="44"/>
      <c r="C20" s="16"/>
      <c r="D20" s="91">
        <f>D19-C19</f>
        <v>6780</v>
      </c>
      <c r="E20" s="57"/>
      <c r="F20" s="57"/>
      <c r="G20" s="16"/>
      <c r="H20" s="17"/>
      <c r="I20" s="57"/>
      <c r="J20" s="57"/>
      <c r="M20" s="57"/>
      <c r="N20" s="57"/>
      <c r="Q20" s="57"/>
      <c r="R20" s="57"/>
    </row>
    <row r="21" spans="1:18" ht="15.75" thickBot="1" x14ac:dyDescent="0.3">
      <c r="A21" s="146"/>
      <c r="B21" s="45"/>
      <c r="C21" s="18"/>
      <c r="D21" s="19"/>
      <c r="E21" s="57"/>
      <c r="F21" s="57"/>
      <c r="G21" s="18"/>
      <c r="H21" s="19"/>
      <c r="I21" s="57"/>
      <c r="J21" s="57"/>
      <c r="M21" s="57"/>
      <c r="N21" s="57"/>
      <c r="Q21" s="57"/>
      <c r="R21" s="57"/>
    </row>
    <row r="22" spans="1:18" x14ac:dyDescent="0.25">
      <c r="E22" s="57"/>
      <c r="F22" s="57"/>
      <c r="I22" s="57"/>
      <c r="J22" s="57"/>
      <c r="M22" s="57"/>
      <c r="N22" s="57"/>
      <c r="Q22" s="57"/>
      <c r="R22" s="57"/>
    </row>
    <row r="23" spans="1:18" ht="15.75" thickBot="1" x14ac:dyDescent="0.3">
      <c r="E23" s="57"/>
      <c r="F23" s="57"/>
      <c r="I23" s="57"/>
      <c r="J23" s="57"/>
      <c r="M23" s="57"/>
      <c r="N23" s="57"/>
      <c r="Q23" s="57"/>
      <c r="R23" s="57"/>
    </row>
    <row r="24" spans="1:18" ht="15.75" thickBot="1" x14ac:dyDescent="0.3">
      <c r="A24" s="147" t="s">
        <v>35</v>
      </c>
      <c r="B24" s="46"/>
      <c r="C24" s="136" t="s">
        <v>30</v>
      </c>
      <c r="D24" s="137"/>
      <c r="E24" s="57"/>
      <c r="F24" s="57"/>
      <c r="G24" s="136" t="s">
        <v>41</v>
      </c>
      <c r="H24" s="137"/>
      <c r="I24" s="57"/>
      <c r="J24" s="57"/>
      <c r="M24" s="57"/>
      <c r="N24" s="57"/>
      <c r="Q24" s="57"/>
      <c r="R24" s="57"/>
    </row>
    <row r="25" spans="1:18" x14ac:dyDescent="0.25">
      <c r="A25" s="148"/>
      <c r="B25" s="71">
        <v>7</v>
      </c>
      <c r="C25" s="28">
        <v>5000</v>
      </c>
      <c r="D25" s="28">
        <f>SUM(C3+G3)</f>
        <v>66800</v>
      </c>
      <c r="E25" s="77"/>
      <c r="F25" s="57"/>
      <c r="G25" s="28"/>
      <c r="H25" s="28"/>
      <c r="I25" s="57"/>
      <c r="J25" s="57"/>
      <c r="M25" s="57"/>
      <c r="N25" s="57"/>
      <c r="Q25" s="57"/>
      <c r="R25" s="57"/>
    </row>
    <row r="26" spans="1:18" x14ac:dyDescent="0.25">
      <c r="A26" s="148"/>
      <c r="B26" s="39"/>
      <c r="C26" s="29"/>
      <c r="D26" s="29"/>
      <c r="E26" s="57"/>
      <c r="F26" s="57"/>
      <c r="G26" s="29"/>
      <c r="H26" s="29"/>
      <c r="I26" s="57"/>
      <c r="J26" s="57"/>
      <c r="M26" s="57"/>
      <c r="N26" s="57"/>
      <c r="Q26" s="57"/>
      <c r="R26" s="57"/>
    </row>
    <row r="27" spans="1:18" x14ac:dyDescent="0.25">
      <c r="A27" s="148"/>
      <c r="B27" s="39"/>
      <c r="C27" s="29"/>
      <c r="D27" s="29"/>
      <c r="E27" s="57"/>
      <c r="F27" s="57"/>
      <c r="G27" s="29"/>
      <c r="H27" s="29"/>
      <c r="I27" s="57"/>
      <c r="J27" s="57"/>
      <c r="M27" s="57"/>
      <c r="N27" s="57"/>
      <c r="Q27" s="57"/>
      <c r="R27" s="57"/>
    </row>
    <row r="28" spans="1:18" ht="15.75" thickBot="1" x14ac:dyDescent="0.3">
      <c r="A28" s="148"/>
      <c r="B28" s="39"/>
      <c r="C28" s="30"/>
      <c r="D28" s="30"/>
      <c r="E28" s="57"/>
      <c r="F28" s="57"/>
      <c r="G28" s="30"/>
      <c r="H28" s="30"/>
      <c r="I28" s="57"/>
      <c r="J28" s="57"/>
      <c r="M28" s="57"/>
      <c r="N28" s="57"/>
      <c r="Q28" s="57"/>
      <c r="R28" s="57"/>
    </row>
    <row r="29" spans="1:18" x14ac:dyDescent="0.25">
      <c r="A29" s="148"/>
      <c r="B29" s="47"/>
      <c r="C29" s="20">
        <v>5000</v>
      </c>
      <c r="D29" s="31"/>
      <c r="E29" s="57"/>
      <c r="F29" s="57"/>
      <c r="G29" s="20"/>
      <c r="H29" s="31"/>
      <c r="I29" s="57"/>
      <c r="J29" s="57"/>
      <c r="M29" s="57"/>
      <c r="N29" s="57"/>
      <c r="Q29" s="57"/>
      <c r="R29" s="57"/>
    </row>
    <row r="30" spans="1:18" x14ac:dyDescent="0.25">
      <c r="A30" s="148"/>
      <c r="B30" s="47"/>
      <c r="C30" s="16"/>
      <c r="D30" s="93">
        <f>D25-C29</f>
        <v>61800</v>
      </c>
      <c r="E30" s="57"/>
      <c r="F30" s="57"/>
      <c r="G30" s="16"/>
      <c r="H30" s="17"/>
      <c r="I30" s="57"/>
      <c r="J30" s="57"/>
      <c r="M30" s="57"/>
      <c r="N30" s="57"/>
      <c r="Q30" s="57"/>
      <c r="R30" s="57"/>
    </row>
    <row r="31" spans="1:18" ht="15.75" thickBot="1" x14ac:dyDescent="0.3">
      <c r="A31" s="149"/>
      <c r="B31" s="48"/>
      <c r="C31" s="18"/>
      <c r="D31" s="19"/>
      <c r="E31" s="57"/>
      <c r="F31" s="57"/>
      <c r="G31" s="18"/>
      <c r="H31" s="19"/>
      <c r="I31" s="57"/>
      <c r="J31" s="57"/>
      <c r="M31" s="57"/>
      <c r="N31" s="57"/>
      <c r="Q31" s="57"/>
      <c r="R31" s="57"/>
    </row>
    <row r="32" spans="1:18" x14ac:dyDescent="0.25">
      <c r="E32" s="57"/>
      <c r="F32" s="57"/>
      <c r="I32" s="57"/>
      <c r="J32" s="57"/>
      <c r="M32" s="57"/>
      <c r="N32" s="57"/>
      <c r="Q32" s="57"/>
      <c r="R32" s="57"/>
    </row>
    <row r="33" spans="1:18" ht="15.75" thickBot="1" x14ac:dyDescent="0.3">
      <c r="E33" s="57"/>
      <c r="F33" s="57"/>
      <c r="I33" s="57"/>
      <c r="J33" s="57"/>
      <c r="M33" s="57"/>
      <c r="N33" s="57"/>
      <c r="Q33" s="57"/>
      <c r="R33" s="57"/>
    </row>
    <row r="34" spans="1:18" ht="15.75" thickBot="1" x14ac:dyDescent="0.3">
      <c r="A34" s="138" t="s">
        <v>42</v>
      </c>
      <c r="B34" s="49"/>
      <c r="C34" s="136" t="s">
        <v>43</v>
      </c>
      <c r="D34" s="137"/>
      <c r="E34" s="57"/>
      <c r="F34" s="57"/>
      <c r="G34" s="141" t="s">
        <v>44</v>
      </c>
      <c r="H34" s="142"/>
      <c r="I34" s="57"/>
      <c r="J34" s="57"/>
      <c r="K34" s="136" t="s">
        <v>45</v>
      </c>
      <c r="L34" s="137"/>
      <c r="M34" s="57"/>
      <c r="N34" s="57"/>
      <c r="O34" s="136" t="s">
        <v>46</v>
      </c>
      <c r="P34" s="137"/>
      <c r="Q34" s="57"/>
      <c r="R34" s="57"/>
    </row>
    <row r="35" spans="1:18" ht="21.75" x14ac:dyDescent="0.25">
      <c r="A35" s="139"/>
      <c r="B35" s="80">
        <v>10</v>
      </c>
      <c r="C35" s="28">
        <v>2000</v>
      </c>
      <c r="D35" s="28"/>
      <c r="E35" s="57"/>
      <c r="F35" s="79">
        <v>10</v>
      </c>
      <c r="G35" s="28">
        <v>2000</v>
      </c>
      <c r="H35" s="28"/>
      <c r="I35" s="57"/>
      <c r="J35" s="77"/>
      <c r="K35" s="28"/>
      <c r="L35" s="28">
        <v>5000</v>
      </c>
      <c r="M35" s="71">
        <v>7</v>
      </c>
      <c r="N35" s="62">
        <v>4</v>
      </c>
      <c r="O35" s="28">
        <v>15000</v>
      </c>
      <c r="P35" s="28"/>
      <c r="Q35" s="57"/>
      <c r="R35" s="57"/>
    </row>
    <row r="36" spans="1:18" x14ac:dyDescent="0.25">
      <c r="A36" s="139"/>
      <c r="B36" s="50"/>
      <c r="C36" s="29"/>
      <c r="D36" s="29"/>
      <c r="E36" s="57"/>
      <c r="F36" s="57"/>
      <c r="G36" s="29"/>
      <c r="H36" s="29"/>
      <c r="I36" s="57"/>
      <c r="J36" s="79">
        <v>10</v>
      </c>
      <c r="K36" s="29">
        <v>1000</v>
      </c>
      <c r="L36" s="29"/>
      <c r="M36" s="57"/>
      <c r="N36" s="70">
        <v>8</v>
      </c>
      <c r="O36" s="29">
        <v>8000</v>
      </c>
      <c r="P36" s="29"/>
      <c r="Q36" s="57"/>
      <c r="R36" s="57"/>
    </row>
    <row r="37" spans="1:18" x14ac:dyDescent="0.25">
      <c r="A37" s="139"/>
      <c r="B37" s="50"/>
      <c r="C37" s="29"/>
      <c r="D37" s="29"/>
      <c r="E37" s="57"/>
      <c r="F37" s="57"/>
      <c r="G37" s="29"/>
      <c r="H37" s="29"/>
      <c r="I37" s="57"/>
      <c r="J37" s="57"/>
      <c r="K37" s="29"/>
      <c r="L37" s="29"/>
      <c r="M37" s="57"/>
      <c r="N37" s="57"/>
      <c r="O37" s="29"/>
      <c r="P37" s="29"/>
      <c r="Q37" s="57"/>
      <c r="R37" s="57"/>
    </row>
    <row r="38" spans="1:18" ht="15.75" thickBot="1" x14ac:dyDescent="0.3">
      <c r="A38" s="139"/>
      <c r="B38" s="50"/>
      <c r="C38" s="30"/>
      <c r="D38" s="30"/>
      <c r="E38" s="57"/>
      <c r="F38" s="57"/>
      <c r="G38" s="30"/>
      <c r="H38" s="30"/>
      <c r="I38" s="57"/>
      <c r="J38" s="57"/>
      <c r="K38" s="30"/>
      <c r="L38" s="30"/>
      <c r="M38" s="57"/>
      <c r="N38" s="57"/>
      <c r="O38" s="30"/>
      <c r="P38" s="30"/>
      <c r="Q38" s="57"/>
      <c r="R38" s="57"/>
    </row>
    <row r="39" spans="1:18" x14ac:dyDescent="0.25">
      <c r="A39" s="139"/>
      <c r="B39" s="51"/>
      <c r="C39" s="94">
        <v>2000</v>
      </c>
      <c r="D39" s="31"/>
      <c r="E39" s="57"/>
      <c r="F39" s="57"/>
      <c r="G39" s="94">
        <v>2000</v>
      </c>
      <c r="H39" s="31"/>
      <c r="I39" s="57"/>
      <c r="J39" s="57"/>
      <c r="K39" s="20">
        <v>1000</v>
      </c>
      <c r="L39" s="31">
        <v>5000</v>
      </c>
      <c r="M39" s="57"/>
      <c r="N39" s="57"/>
      <c r="O39" s="20"/>
      <c r="P39" s="31"/>
      <c r="Q39" s="57"/>
      <c r="R39" s="57"/>
    </row>
    <row r="40" spans="1:18" x14ac:dyDescent="0.25">
      <c r="A40" s="139"/>
      <c r="B40" s="51"/>
      <c r="C40" s="16"/>
      <c r="D40" s="17"/>
      <c r="E40" s="57"/>
      <c r="F40" s="57"/>
      <c r="G40" s="16"/>
      <c r="H40" s="17"/>
      <c r="I40" s="57"/>
      <c r="J40" s="57"/>
      <c r="K40" s="16"/>
      <c r="L40" s="93">
        <f>L39-K39</f>
        <v>4000</v>
      </c>
      <c r="M40" s="57"/>
      <c r="N40" s="57"/>
      <c r="O40" s="95">
        <f>SUM(O35:O38)</f>
        <v>23000</v>
      </c>
      <c r="P40" s="17"/>
      <c r="Q40" s="57"/>
      <c r="R40" s="57"/>
    </row>
    <row r="41" spans="1:18" ht="15.75" thickBot="1" x14ac:dyDescent="0.3">
      <c r="A41" s="140"/>
      <c r="B41" s="52"/>
      <c r="C41" s="18"/>
      <c r="D41" s="19"/>
      <c r="E41" s="57"/>
      <c r="F41" s="57"/>
      <c r="G41" s="18"/>
      <c r="H41" s="19"/>
      <c r="I41" s="57"/>
      <c r="J41" s="57"/>
      <c r="K41" s="18"/>
      <c r="L41" s="19"/>
      <c r="M41" s="57"/>
      <c r="N41" s="57"/>
      <c r="O41" s="18"/>
      <c r="P41" s="19"/>
      <c r="Q41" s="57"/>
      <c r="R41" s="57"/>
    </row>
    <row r="42" spans="1:18" x14ac:dyDescent="0.25">
      <c r="E42" s="57"/>
      <c r="F42" s="57"/>
      <c r="I42" s="57"/>
      <c r="J42" s="57"/>
      <c r="M42" s="57"/>
      <c r="N42" s="57"/>
      <c r="Q42" s="57"/>
      <c r="R42" s="57"/>
    </row>
    <row r="43" spans="1:18" ht="15.75" thickBot="1" x14ac:dyDescent="0.3">
      <c r="E43" s="57"/>
      <c r="F43" s="57"/>
      <c r="I43" s="57"/>
      <c r="J43" s="57"/>
      <c r="M43" s="57"/>
      <c r="N43" s="57"/>
      <c r="Q43" s="57"/>
      <c r="R43" s="57"/>
    </row>
    <row r="44" spans="1:18" ht="15.75" thickBot="1" x14ac:dyDescent="0.3">
      <c r="A44" s="138" t="s">
        <v>47</v>
      </c>
      <c r="B44" s="49"/>
      <c r="C44" s="136" t="s">
        <v>48</v>
      </c>
      <c r="D44" s="137"/>
      <c r="E44" s="57"/>
      <c r="F44" s="57"/>
      <c r="G44" s="136" t="s">
        <v>49</v>
      </c>
      <c r="H44" s="137"/>
      <c r="I44" s="57"/>
      <c r="J44" s="57"/>
      <c r="K44" s="136" t="s">
        <v>50</v>
      </c>
      <c r="L44" s="137"/>
      <c r="M44" s="57"/>
      <c r="N44" s="57"/>
      <c r="Q44" s="57"/>
      <c r="R44" s="57"/>
    </row>
    <row r="45" spans="1:18" x14ac:dyDescent="0.25">
      <c r="A45" s="139"/>
      <c r="B45" s="50"/>
      <c r="C45" s="28"/>
      <c r="D45" s="28">
        <v>22000</v>
      </c>
      <c r="E45" s="64">
        <v>5</v>
      </c>
      <c r="F45" s="57"/>
      <c r="G45" s="28"/>
      <c r="H45" s="28">
        <v>300</v>
      </c>
      <c r="I45" s="69">
        <v>6</v>
      </c>
      <c r="J45" s="57"/>
      <c r="K45" s="28"/>
      <c r="L45" s="28">
        <v>2000</v>
      </c>
      <c r="M45" s="74">
        <v>9</v>
      </c>
      <c r="N45" s="57"/>
      <c r="Q45" s="57"/>
      <c r="R45" s="57"/>
    </row>
    <row r="46" spans="1:18" x14ac:dyDescent="0.25">
      <c r="A46" s="139"/>
      <c r="B46" s="50"/>
      <c r="C46" s="29"/>
      <c r="D46" s="29">
        <v>34000</v>
      </c>
      <c r="E46" s="78">
        <v>12</v>
      </c>
      <c r="F46" s="57"/>
      <c r="G46" s="29"/>
      <c r="H46" s="29"/>
      <c r="I46" s="57"/>
      <c r="J46" s="57"/>
      <c r="K46" s="29"/>
      <c r="L46" s="29"/>
      <c r="M46" s="57"/>
      <c r="N46" s="57"/>
      <c r="Q46" s="57"/>
      <c r="R46" s="57"/>
    </row>
    <row r="47" spans="1:18" x14ac:dyDescent="0.25">
      <c r="A47" s="139"/>
      <c r="B47" s="50"/>
      <c r="C47" s="29"/>
      <c r="D47" s="29"/>
      <c r="E47" s="57"/>
      <c r="F47" s="57"/>
      <c r="G47" s="29"/>
      <c r="H47" s="29"/>
      <c r="I47" s="57"/>
      <c r="J47" s="57"/>
      <c r="K47" s="29"/>
      <c r="L47" s="29"/>
      <c r="M47" s="57"/>
      <c r="N47" s="57"/>
      <c r="Q47" s="57"/>
      <c r="R47" s="57"/>
    </row>
    <row r="48" spans="1:18" ht="15.75" thickBot="1" x14ac:dyDescent="0.3">
      <c r="A48" s="139"/>
      <c r="B48" s="50"/>
      <c r="C48" s="30"/>
      <c r="D48" s="30"/>
      <c r="E48" s="57"/>
      <c r="F48" s="57"/>
      <c r="G48" s="30"/>
      <c r="H48" s="30"/>
      <c r="I48" s="57"/>
      <c r="J48" s="57"/>
      <c r="K48" s="30"/>
      <c r="L48" s="30"/>
      <c r="M48" s="57"/>
      <c r="N48" s="57"/>
      <c r="Q48" s="57"/>
      <c r="R48" s="57"/>
    </row>
    <row r="49" spans="1:18" x14ac:dyDescent="0.25">
      <c r="A49" s="139"/>
      <c r="B49" s="51"/>
      <c r="C49" s="20"/>
      <c r="D49" s="92">
        <f>SUM(D45:D48)</f>
        <v>56000</v>
      </c>
      <c r="E49" s="57"/>
      <c r="F49" s="57"/>
      <c r="G49" s="20"/>
      <c r="H49" s="92">
        <f>SUM(H45:H48)</f>
        <v>300</v>
      </c>
      <c r="I49" s="57"/>
      <c r="J49" s="57"/>
      <c r="K49" s="20"/>
      <c r="L49" s="92">
        <f>SUM(L45)</f>
        <v>2000</v>
      </c>
      <c r="M49" s="57"/>
      <c r="N49" s="57"/>
      <c r="Q49" s="57"/>
      <c r="R49" s="57"/>
    </row>
    <row r="50" spans="1:18" x14ac:dyDescent="0.25">
      <c r="A50" s="139"/>
      <c r="B50" s="51"/>
      <c r="C50" s="16"/>
      <c r="D50" s="17"/>
      <c r="E50" s="57"/>
      <c r="F50" s="57"/>
      <c r="G50" s="16"/>
      <c r="H50" s="17"/>
      <c r="I50" s="57"/>
      <c r="J50" s="57"/>
      <c r="K50" s="16"/>
      <c r="L50" s="17"/>
      <c r="M50" s="57"/>
      <c r="N50" s="57"/>
      <c r="Q50" s="57"/>
      <c r="R50" s="57"/>
    </row>
    <row r="51" spans="1:18" ht="15.75" thickBot="1" x14ac:dyDescent="0.3">
      <c r="A51" s="140"/>
      <c r="B51" s="52"/>
      <c r="C51" s="18"/>
      <c r="D51" s="19"/>
      <c r="E51" s="57"/>
      <c r="F51" s="57"/>
      <c r="G51" s="18"/>
      <c r="H51" s="19"/>
      <c r="I51" s="57"/>
      <c r="J51" s="57"/>
      <c r="K51" s="18"/>
      <c r="L51" s="19"/>
      <c r="M51" s="57"/>
      <c r="N51" s="57"/>
      <c r="Q51" s="57"/>
      <c r="R51" s="57"/>
    </row>
    <row r="52" spans="1:18" x14ac:dyDescent="0.25">
      <c r="F52" s="57"/>
      <c r="I52" s="57"/>
      <c r="M52" s="57"/>
      <c r="N52" s="57"/>
      <c r="Q52" s="57"/>
      <c r="R52" s="57"/>
    </row>
    <row r="53" spans="1:18" ht="15.75" thickBot="1" x14ac:dyDescent="0.3">
      <c r="I53" s="57"/>
      <c r="M53" s="57"/>
      <c r="N53" s="57"/>
    </row>
    <row r="54" spans="1:18" x14ac:dyDescent="0.25">
      <c r="C54" s="161" t="s">
        <v>66</v>
      </c>
      <c r="D54" s="162"/>
      <c r="E54" s="162"/>
      <c r="F54" s="162"/>
      <c r="G54" s="163"/>
      <c r="M54" s="57"/>
    </row>
    <row r="55" spans="1:18" ht="15.75" thickBot="1" x14ac:dyDescent="0.3">
      <c r="C55" s="124" t="s">
        <v>67</v>
      </c>
      <c r="D55" s="125"/>
      <c r="E55" s="101">
        <v>56000</v>
      </c>
      <c r="F55" s="102"/>
      <c r="G55" s="103"/>
      <c r="I55" s="99"/>
      <c r="J55" s="100"/>
      <c r="M55" s="57"/>
    </row>
    <row r="56" spans="1:18" x14ac:dyDescent="0.25">
      <c r="C56" s="164" t="s">
        <v>70</v>
      </c>
      <c r="D56" s="165"/>
      <c r="E56" s="165"/>
      <c r="F56" s="165"/>
      <c r="G56" s="166"/>
      <c r="I56" s="99"/>
      <c r="J56" s="100"/>
    </row>
    <row r="57" spans="1:18" ht="15.75" thickBot="1" x14ac:dyDescent="0.3">
      <c r="C57" s="124" t="s">
        <v>71</v>
      </c>
      <c r="D57" s="125"/>
      <c r="E57" s="104">
        <f>SUM(C39,O40)</f>
        <v>25000</v>
      </c>
      <c r="F57" s="102"/>
      <c r="G57" s="103"/>
      <c r="I57" s="99"/>
      <c r="J57" s="100"/>
    </row>
    <row r="58" spans="1:18" x14ac:dyDescent="0.25">
      <c r="C58" s="158" t="s">
        <v>68</v>
      </c>
      <c r="D58" s="159"/>
      <c r="E58" s="159"/>
      <c r="F58" s="159"/>
      <c r="G58" s="160"/>
      <c r="I58" s="99"/>
      <c r="J58" s="100"/>
    </row>
    <row r="59" spans="1:18" ht="15.75" thickBot="1" x14ac:dyDescent="0.3">
      <c r="C59" s="124" t="s">
        <v>69</v>
      </c>
      <c r="D59" s="125"/>
      <c r="E59" s="104">
        <f>E57-L49-H49</f>
        <v>22700</v>
      </c>
      <c r="F59" s="102"/>
      <c r="G59" s="103"/>
      <c r="I59" s="99"/>
      <c r="J59" s="100"/>
    </row>
    <row r="60" spans="1:18" x14ac:dyDescent="0.25">
      <c r="C60" s="161" t="s">
        <v>73</v>
      </c>
      <c r="D60" s="162"/>
      <c r="E60" s="162"/>
      <c r="F60" s="162"/>
      <c r="G60" s="163"/>
      <c r="I60" s="99"/>
      <c r="J60" s="100"/>
    </row>
    <row r="61" spans="1:18" ht="15.75" thickBot="1" x14ac:dyDescent="0.3">
      <c r="C61" s="124" t="s">
        <v>72</v>
      </c>
      <c r="D61" s="125"/>
      <c r="E61" s="104">
        <f>SUM(E59,G9)</f>
        <v>27500</v>
      </c>
      <c r="F61" s="102"/>
      <c r="G61" s="103"/>
      <c r="I61" s="99"/>
    </row>
    <row r="62" spans="1:18" x14ac:dyDescent="0.25">
      <c r="C62" s="161" t="s">
        <v>74</v>
      </c>
      <c r="D62" s="162"/>
      <c r="E62" s="162"/>
      <c r="F62" s="162"/>
      <c r="G62" s="163"/>
    </row>
    <row r="63" spans="1:18" ht="15.75" thickBot="1" x14ac:dyDescent="0.3">
      <c r="C63" s="124" t="s">
        <v>75</v>
      </c>
      <c r="D63" s="125"/>
      <c r="E63" s="104">
        <f>E61-8000</f>
        <v>19500</v>
      </c>
      <c r="F63" s="102"/>
      <c r="G63" s="103"/>
      <c r="H63" s="157" t="s">
        <v>76</v>
      </c>
      <c r="I63" s="135"/>
      <c r="J63" s="135"/>
      <c r="K63" s="135"/>
      <c r="L63" s="135"/>
    </row>
    <row r="64" spans="1:18" x14ac:dyDescent="0.25">
      <c r="C64" s="161" t="s">
        <v>77</v>
      </c>
      <c r="D64" s="162"/>
      <c r="E64" s="162"/>
      <c r="F64" s="162"/>
      <c r="G64" s="163"/>
    </row>
    <row r="65" spans="3:7" ht="15.75" thickBot="1" x14ac:dyDescent="0.3">
      <c r="C65" s="124" t="s">
        <v>78</v>
      </c>
      <c r="D65" s="125"/>
      <c r="E65" s="101">
        <f>D49-E63</f>
        <v>36500</v>
      </c>
      <c r="F65" s="102"/>
      <c r="G65" s="103"/>
    </row>
    <row r="66" spans="3:7" x14ac:dyDescent="0.25">
      <c r="C66" s="161" t="s">
        <v>74</v>
      </c>
      <c r="D66" s="162"/>
      <c r="E66" s="162"/>
      <c r="F66" s="162"/>
      <c r="G66" s="163"/>
    </row>
    <row r="67" spans="3:7" ht="15.75" thickBot="1" x14ac:dyDescent="0.3">
      <c r="C67" s="124"/>
      <c r="D67" s="125"/>
      <c r="E67" s="102"/>
      <c r="F67" s="102"/>
      <c r="G67" s="103"/>
    </row>
  </sheetData>
  <mergeCells count="37">
    <mergeCell ref="C57:D57"/>
    <mergeCell ref="C59:D59"/>
    <mergeCell ref="C67:D67"/>
    <mergeCell ref="C61:D61"/>
    <mergeCell ref="C62:G62"/>
    <mergeCell ref="C63:D63"/>
    <mergeCell ref="C64:G64"/>
    <mergeCell ref="C65:D65"/>
    <mergeCell ref="C66:G66"/>
    <mergeCell ref="V2:W2"/>
    <mergeCell ref="A14:A21"/>
    <mergeCell ref="C14:D14"/>
    <mergeCell ref="G14:H14"/>
    <mergeCell ref="A24:A31"/>
    <mergeCell ref="C24:D24"/>
    <mergeCell ref="G24:H24"/>
    <mergeCell ref="A2:A11"/>
    <mergeCell ref="C2:D2"/>
    <mergeCell ref="G2:H2"/>
    <mergeCell ref="K2:L2"/>
    <mergeCell ref="O2:P2"/>
    <mergeCell ref="S2:T2"/>
    <mergeCell ref="H63:L63"/>
    <mergeCell ref="A44:A51"/>
    <mergeCell ref="C44:D44"/>
    <mergeCell ref="G44:H44"/>
    <mergeCell ref="K44:L44"/>
    <mergeCell ref="A34:A41"/>
    <mergeCell ref="C34:D34"/>
    <mergeCell ref="G34:H34"/>
    <mergeCell ref="K34:L34"/>
    <mergeCell ref="O34:P34"/>
    <mergeCell ref="C58:G58"/>
    <mergeCell ref="C54:G54"/>
    <mergeCell ref="C56:G56"/>
    <mergeCell ref="C60:G60"/>
    <mergeCell ref="C55:D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libro</vt:lpstr>
      <vt:lpstr>primer ejercicio parcial</vt:lpstr>
      <vt:lpstr>balance</vt:lpstr>
      <vt:lpstr>cierre 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Leonardo Efigenio</cp:lastModifiedBy>
  <dcterms:created xsi:type="dcterms:W3CDTF">2022-08-25T20:58:14Z</dcterms:created>
  <dcterms:modified xsi:type="dcterms:W3CDTF">2022-10-12T16:40:54Z</dcterms:modified>
</cp:coreProperties>
</file>