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Balance Sheet" r:id="rId3" sheetId="1"/>
  </sheets>
</workbook>
</file>

<file path=xl/sharedStrings.xml><?xml version="1.0" encoding="utf-8"?>
<sst xmlns="http://schemas.openxmlformats.org/spreadsheetml/2006/main" count="83" uniqueCount="83">
  <si>
    <t>Total</t>
  </si>
  <si>
    <t>ASSETS</t>
  </si>
  <si>
    <t xml:space="preserve">   Current Assets</t>
  </si>
  <si>
    <t xml:space="preserve">      Bank Accounts</t>
  </si>
  <si>
    <t xml:space="preserve">         1000 10NetZero Checking (2705) - 1</t>
  </si>
  <si>
    <t xml:space="preserve">      Total Bank Accounts</t>
  </si>
  <si>
    <t xml:space="preserve">      Accounts Receivable</t>
  </si>
  <si>
    <t xml:space="preserve">         1100 Accounts receivable (A/R)</t>
  </si>
  <si>
    <t xml:space="preserve">      Total Accounts Receivable</t>
  </si>
  <si>
    <t xml:space="preserve">      Other Current Assets</t>
  </si>
  <si>
    <t xml:space="preserve">         1010 Loans to officers</t>
  </si>
  <si>
    <t xml:space="preserve">            1011 Loans To Officers - Joel</t>
  </si>
  <si>
    <t xml:space="preserve">         Total 1010 Loans to officers</t>
  </si>
  <si>
    <t xml:space="preserve">         10310 Inventory Asset</t>
  </si>
  <si>
    <t xml:space="preserve">         1300 Crypto Assets</t>
  </si>
  <si>
    <t xml:space="preserve">         Payments to deposit</t>
  </si>
  <si>
    <t xml:space="preserve">      Total Other Current Assets</t>
  </si>
  <si>
    <t xml:space="preserve">   Total Current Assets</t>
  </si>
  <si>
    <t xml:space="preserve">   Fixed Assets</t>
  </si>
  <si>
    <t xml:space="preserve">      10456 XG1450G-1</t>
  </si>
  <si>
    <t xml:space="preserve">      10457 CAT XQ1475-2</t>
  </si>
  <si>
    <t xml:space="preserve">      1410 Hashhut#1</t>
  </si>
  <si>
    <t xml:space="preserve">         1411 Hashhut#1- A/D</t>
  </si>
  <si>
    <t xml:space="preserve">      Total 1410 Hashhut#1</t>
  </si>
  <si>
    <t xml:space="preserve">      1420 Hashhut #2</t>
  </si>
  <si>
    <t xml:space="preserve">         1421 Hashhut #2 - A/D</t>
  </si>
  <si>
    <t xml:space="preserve">      Total 1420 Hashhut #2</t>
  </si>
  <si>
    <t xml:space="preserve">      1430 Machinery &amp; Equipment</t>
  </si>
  <si>
    <t xml:space="preserve">         1431 Machinery &amp; Equipment - A/D</t>
  </si>
  <si>
    <t xml:space="preserve">      Total 1430 Machinery &amp; Equipment</t>
  </si>
  <si>
    <t xml:space="preserve">      1440 Tools, machinery, and equipment</t>
  </si>
  <si>
    <t xml:space="preserve">         1441 Tools, machinery, and equipment</t>
  </si>
  <si>
    <t xml:space="preserve">      Total 1440 Tools, machinery, and equipment</t>
  </si>
  <si>
    <t xml:space="preserve">      1450 Electrical Equipment</t>
  </si>
  <si>
    <t xml:space="preserve">         1451 Electrical Equipment</t>
  </si>
  <si>
    <t xml:space="preserve">      Total 1450 Electrical Equipment</t>
  </si>
  <si>
    <t xml:space="preserve">   Total Fixed Assets</t>
  </si>
  <si>
    <t>TOTAL ASSETS</t>
  </si>
  <si>
    <t>LIABILITIES AND EQUITY</t>
  </si>
  <si>
    <t xml:space="preserve">   Liabilities</t>
  </si>
  <si>
    <t xml:space="preserve">      Current Liabilities</t>
  </si>
  <si>
    <t xml:space="preserve">         Accounts Payable</t>
  </si>
  <si>
    <t xml:space="preserve">            2000 Accounts Payable (A/P)</t>
  </si>
  <si>
    <t xml:space="preserve">         Total Accounts Payable</t>
  </si>
  <si>
    <t xml:space="preserve">         Other Current Liabilities</t>
  </si>
  <si>
    <t xml:space="preserve">            2200 Accrued Interest</t>
  </si>
  <si>
    <t xml:space="preserve">            2500 Short-term business loans</t>
  </si>
  <si>
    <t xml:space="preserve">            Out Of Scope Agency Payable</t>
  </si>
  <si>
    <t xml:space="preserve">            Texas State Comptroller Payable</t>
  </si>
  <si>
    <t xml:space="preserve">         Total Other Current Liabilities</t>
  </si>
  <si>
    <t xml:space="preserve">      Total Current Liabilities</t>
  </si>
  <si>
    <t xml:space="preserve">      Long-Term Liabilities</t>
  </si>
  <si>
    <t xml:space="preserve">         2510 Long-term business loans</t>
  </si>
  <si>
    <t xml:space="preserve">            2520 Notes Payable - Colin Aulds</t>
  </si>
  <si>
    <t xml:space="preserve">            2530 Notes Payable - S. Bryan Aulds</t>
  </si>
  <si>
    <t xml:space="preserve">            2540 Notes Payable - Scott Aulds Sr.</t>
  </si>
  <si>
    <t xml:space="preserve">            2550 Notes Payable - Shawn Leary</t>
  </si>
  <si>
    <t xml:space="preserve">         Total 2510 Long-term business loans</t>
  </si>
  <si>
    <t xml:space="preserve">         2600 Long-term loans from shareholders</t>
  </si>
  <si>
    <t xml:space="preserve">            2610 Cash Loan from Bryan Aulds</t>
  </si>
  <si>
    <t xml:space="preserve">            2620 Cash Loan from Colin Aulds</t>
  </si>
  <si>
    <t xml:space="preserve">         Total 2600 Long-term loans from shareholders</t>
  </si>
  <si>
    <t xml:space="preserve">      Total Long-Term Liabilities</t>
  </si>
  <si>
    <t xml:space="preserve">   Total Liabilities</t>
  </si>
  <si>
    <t xml:space="preserve">   Equity</t>
  </si>
  <si>
    <t xml:space="preserve">      3100 Common stock</t>
  </si>
  <si>
    <t xml:space="preserve">         3110 Common Stock - Bryan Aulds</t>
  </si>
  <si>
    <t xml:space="preserve">         3120 Common Stock - Colin Aulds</t>
  </si>
  <si>
    <t xml:space="preserve">         3130 Common Stock - Joel Fulford</t>
  </si>
  <si>
    <t xml:space="preserve">         3140 Common Stock - Shawn Leary</t>
  </si>
  <si>
    <t xml:space="preserve">         3150 Common Stock - Scott Aulds Sr</t>
  </si>
  <si>
    <t xml:space="preserve">         3160 Common Stock - Philip Stanley</t>
  </si>
  <si>
    <t xml:space="preserve">      Total 3100 Common stock</t>
  </si>
  <si>
    <t xml:space="preserve">      3200 Additional paid in capital</t>
  </si>
  <si>
    <t xml:space="preserve">      3300 Dividends paid</t>
  </si>
  <si>
    <t xml:space="preserve">      4000 Retained Earnings</t>
  </si>
  <si>
    <t xml:space="preserve">      Net Income</t>
  </si>
  <si>
    <t xml:space="preserve">   Total Equity</t>
  </si>
  <si>
    <t>TOTAL LIABILITIES AND EQUITY</t>
  </si>
  <si>
    <t>Monday, Jul 28, 2025 03:18:59 PM GMT-7 - Accrual Basis</t>
  </si>
  <si>
    <t>10NetZero, Inc.</t>
  </si>
  <si>
    <t>Balance Sheet</t>
  </si>
  <si>
    <t>All Dates</t>
  </si>
</sst>
</file>

<file path=xl/styles.xml><?xml version="1.0" encoding="utf-8"?>
<styleSheet xmlns="http://schemas.openxmlformats.org/spreadsheetml/2006/main">
  <numFmts count="2">
    <numFmt numFmtId="164" formatCode="#,##0.00\ _€"/>
    <numFmt numFmtId="165" formatCode="&quot;$&quot;* #,##0.00\ _€"/>
  </numFmts>
  <fonts count="6">
    <font>
      <sz val="11.0"/>
      <color indexed="8"/>
      <name val="Calibri"/>
      <family val="2"/>
      <scheme val="minor"/>
    </font>
    <font>
      <name val="Arial"/>
      <sz val="9.0"/>
      <b val="true"/>
      <color indexed="8"/>
    </font>
    <font>
      <name val="Arial"/>
      <sz val="8.0"/>
      <b val="true"/>
      <color indexed="8"/>
    </font>
    <font>
      <name val="Arial"/>
      <sz val="8.0"/>
      <color indexed="8"/>
    </font>
    <font>
      <name val="Arial"/>
      <sz val="14.0"/>
      <b val="true"/>
      <color indexed="8"/>
    </font>
    <font>
      <name val="Arial"/>
      <sz val="10.0"/>
      <b val="true"/>
      <color indexed="8"/>
    </font>
  </fonts>
  <fills count="2">
    <fill>
      <patternFill patternType="none"/>
    </fill>
    <fill>
      <patternFill patternType="darkGray"/>
    </fill>
  </fills>
  <borders count="4">
    <border>
      <left/>
      <right/>
      <top/>
      <bottom/>
      <diagonal/>
    </border>
    <border>
      <bottom style="thin"/>
    </border>
    <border>
      <top style="thin"/>
    </border>
    <border>
      <top style="thin"/>
      <bottom>
        <color indexed="6"/>
      </bottom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>
      <alignment wrapText="true"/>
    </xf>
    <xf numFmtId="0" fontId="1" fillId="0" borderId="1" xfId="0" applyBorder="true" applyFont="true">
      <alignment wrapText="true" horizontal="center"/>
    </xf>
    <xf numFmtId="0" fontId="2" fillId="0" borderId="0" xfId="0" applyFont="true">
      <alignment wrapText="true" horizontal="left"/>
    </xf>
    <xf numFmtId="164" fontId="3" fillId="0" borderId="0" xfId="0" applyNumberFormat="true" applyFont="true">
      <alignment wrapText="true"/>
    </xf>
    <xf numFmtId="164" fontId="3" fillId="0" borderId="0" xfId="0" applyNumberFormat="true" applyFont="true">
      <alignment wrapText="true" horizontal="right"/>
    </xf>
    <xf numFmtId="165" fontId="2" fillId="0" borderId="2" xfId="0" applyBorder="true" applyNumberFormat="true" applyFont="true">
      <alignment wrapText="true" horizontal="right"/>
    </xf>
    <xf numFmtId="165" fontId="2" fillId="0" borderId="3" xfId="0" applyBorder="true" applyNumberFormat="true" applyFont="true">
      <alignment wrapText="true" horizontal="right"/>
    </xf>
    <xf numFmtId="0" fontId="3" fillId="0" borderId="0" xfId="0" applyFont="true">
      <alignment wrapText="false" horizontal="center"/>
    </xf>
    <xf numFmtId="0" fontId="4" fillId="0" borderId="0" xfId="0" applyFont="true">
      <alignment wrapText="false" horizontal="center"/>
    </xf>
    <xf numFmtId="0" fontId="5" fillId="0" borderId="0" xfId="0" applyFont="true">
      <alignment wrapText="false" horizontal="center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87"/>
  <sheetViews>
    <sheetView workbookViewId="0" tabSelected="true"/>
  </sheetViews>
  <sheetFormatPr defaultRowHeight="15.0"/>
  <cols>
    <col min="1" max="1" width="46.40625" customWidth="true"/>
    <col min="2" max="2" width="13.75" customWidth="true"/>
  </cols>
  <sheetData>
    <row r="1">
      <c r="A1" s="9" t="s">
        <v>80</v>
      </c>
      <c r="B1"/>
    </row>
    <row r="2">
      <c r="A2" s="9" t="s">
        <v>81</v>
      </c>
      <c r="B2"/>
    </row>
    <row r="3">
      <c r="A3" s="10" t="s">
        <v>82</v>
      </c>
      <c r="B3"/>
    </row>
    <row r="5">
      <c r="A5" s="1"/>
      <c r="B5" t="s" s="2">
        <v>0</v>
      </c>
    </row>
    <row r="6">
      <c r="A6" t="s" s="3">
        <v>1</v>
      </c>
      <c r="B6" s="4"/>
    </row>
    <row r="7">
      <c r="A7" t="s" s="3">
        <v>2</v>
      </c>
      <c r="B7" s="4"/>
    </row>
    <row r="8">
      <c r="A8" t="s" s="3">
        <v>3</v>
      </c>
      <c r="B8" s="4"/>
    </row>
    <row r="9">
      <c r="A9" t="s" s="3">
        <v>4</v>
      </c>
      <c r="B9" t="n" s="5">
        <f>409662.48</f>
        <v>0.0</v>
      </c>
    </row>
    <row r="10">
      <c r="A10" t="s" s="3">
        <v>5</v>
      </c>
      <c r="B10" t="n" s="6">
        <f>B9</f>
        <v>0.0</v>
      </c>
    </row>
    <row r="11">
      <c r="A11" t="s" s="3">
        <v>6</v>
      </c>
      <c r="B11" s="4"/>
    </row>
    <row r="12">
      <c r="A12" t="s" s="3">
        <v>7</v>
      </c>
      <c r="B12" t="n" s="5">
        <f>111790.31</f>
        <v>0.0</v>
      </c>
    </row>
    <row r="13">
      <c r="A13" t="s" s="3">
        <v>8</v>
      </c>
      <c r="B13" t="n" s="6">
        <f>B12</f>
        <v>0.0</v>
      </c>
    </row>
    <row r="14">
      <c r="A14" t="s" s="3">
        <v>9</v>
      </c>
      <c r="B14" s="4"/>
    </row>
    <row r="15">
      <c r="A15" t="s" s="3">
        <v>10</v>
      </c>
      <c r="B15" s="4"/>
    </row>
    <row r="16">
      <c r="A16" t="s" s="3">
        <v>11</v>
      </c>
      <c r="B16" t="n" s="5">
        <f>40504.21</f>
        <v>0.0</v>
      </c>
    </row>
    <row r="17">
      <c r="A17" t="s" s="3">
        <v>12</v>
      </c>
      <c r="B17" t="n" s="6">
        <f>(B15)+(B16)</f>
        <v>0.0</v>
      </c>
    </row>
    <row r="18">
      <c r="A18" t="s" s="3">
        <v>13</v>
      </c>
      <c r="B18" t="n" s="5">
        <f>0.00</f>
        <v>0.0</v>
      </c>
    </row>
    <row r="19">
      <c r="A19" t="s" s="3">
        <v>14</v>
      </c>
      <c r="B19" t="n" s="5">
        <f>0.00</f>
        <v>0.0</v>
      </c>
    </row>
    <row r="20">
      <c r="A20" t="s" s="3">
        <v>15</v>
      </c>
      <c r="B20" t="n" s="5">
        <f>0.00</f>
        <v>0.0</v>
      </c>
    </row>
    <row r="21">
      <c r="A21" t="s" s="3">
        <v>16</v>
      </c>
      <c r="B21" t="n" s="6">
        <f>(((B17)+(B18))+(B19))+(B20)</f>
        <v>0.0</v>
      </c>
    </row>
    <row r="22">
      <c r="A22" t="s" s="3">
        <v>17</v>
      </c>
      <c r="B22" t="n" s="6">
        <f>((B10)+(B13))+(B21)</f>
        <v>0.0</v>
      </c>
    </row>
    <row r="23">
      <c r="A23" t="s" s="3">
        <v>18</v>
      </c>
      <c r="B23" s="4"/>
    </row>
    <row r="24">
      <c r="A24" t="s" s="3">
        <v>19</v>
      </c>
      <c r="B24" t="n" s="5">
        <f>-100000.00</f>
        <v>0.0</v>
      </c>
    </row>
    <row r="25">
      <c r="A25" t="s" s="3">
        <v>20</v>
      </c>
      <c r="B25" t="n" s="5">
        <f>200000.00</f>
        <v>0.0</v>
      </c>
    </row>
    <row r="26">
      <c r="A26" t="s" s="3">
        <v>21</v>
      </c>
      <c r="B26" t="n" s="5">
        <f>157937.48</f>
        <v>0.0</v>
      </c>
    </row>
    <row r="27">
      <c r="A27" t="s" s="3">
        <v>22</v>
      </c>
      <c r="B27" t="n" s="5">
        <f>-126680.00</f>
        <v>0.0</v>
      </c>
    </row>
    <row r="28">
      <c r="A28" t="s" s="3">
        <v>23</v>
      </c>
      <c r="B28" t="n" s="6">
        <f>(B26)+(B27)</f>
        <v>0.0</v>
      </c>
    </row>
    <row r="29">
      <c r="A29" t="s" s="3">
        <v>24</v>
      </c>
      <c r="B29" t="n" s="5">
        <f>82333.76</f>
        <v>0.0</v>
      </c>
    </row>
    <row r="30">
      <c r="A30" t="s" s="3">
        <v>25</v>
      </c>
      <c r="B30" t="n" s="5">
        <f>-42814.00</f>
        <v>0.0</v>
      </c>
    </row>
    <row r="31">
      <c r="A31" t="s" s="3">
        <v>26</v>
      </c>
      <c r="B31" t="n" s="6">
        <f>(B29)+(B30)</f>
        <v>0.0</v>
      </c>
    </row>
    <row r="32">
      <c r="A32" t="s" s="3">
        <v>27</v>
      </c>
      <c r="B32" t="n" s="5">
        <f>29557.65</f>
        <v>0.0</v>
      </c>
    </row>
    <row r="33">
      <c r="A33" t="s" s="3">
        <v>28</v>
      </c>
      <c r="B33" t="n" s="5">
        <f>-24451.00</f>
        <v>0.0</v>
      </c>
    </row>
    <row r="34">
      <c r="A34" t="s" s="3">
        <v>29</v>
      </c>
      <c r="B34" t="n" s="6">
        <f>(B32)+(B33)</f>
        <v>0.0</v>
      </c>
    </row>
    <row r="35">
      <c r="A35" t="s" s="3">
        <v>30</v>
      </c>
      <c r="B35" t="n" s="5">
        <f>7168.00</f>
        <v>0.0</v>
      </c>
    </row>
    <row r="36">
      <c r="A36" t="s" s="3">
        <v>31</v>
      </c>
      <c r="B36" t="n" s="5">
        <f>-1434.00</f>
        <v>0.0</v>
      </c>
    </row>
    <row r="37">
      <c r="A37" t="s" s="3">
        <v>32</v>
      </c>
      <c r="B37" t="n" s="6">
        <f>(B35)+(B36)</f>
        <v>0.0</v>
      </c>
    </row>
    <row r="38">
      <c r="A38" t="s" s="3">
        <v>33</v>
      </c>
      <c r="B38" t="n" s="5">
        <f>34913.83</f>
        <v>0.0</v>
      </c>
    </row>
    <row r="39">
      <c r="A39" t="s" s="3">
        <v>34</v>
      </c>
      <c r="B39" t="n" s="5">
        <f>-6983.00</f>
        <v>0.0</v>
      </c>
    </row>
    <row r="40">
      <c r="A40" t="s" s="3">
        <v>35</v>
      </c>
      <c r="B40" t="n" s="6">
        <f>(B38)+(B39)</f>
        <v>0.0</v>
      </c>
    </row>
    <row r="41">
      <c r="A41" t="s" s="3">
        <v>36</v>
      </c>
      <c r="B41" t="n" s="6">
        <f>((((((B24)+(B25))+(B28))+(B31))+(B34))+(B37))+(B40)</f>
        <v>0.0</v>
      </c>
    </row>
    <row r="42">
      <c r="A42" t="s" s="3">
        <v>37</v>
      </c>
      <c r="B42" t="n" s="7">
        <f>(B22)+(B41)</f>
        <v>0.0</v>
      </c>
    </row>
    <row r="43">
      <c r="A43" t="s" s="3">
        <v>38</v>
      </c>
      <c r="B43" s="4"/>
    </row>
    <row r="44">
      <c r="A44" t="s" s="3">
        <v>39</v>
      </c>
      <c r="B44" s="4"/>
    </row>
    <row r="45">
      <c r="A45" t="s" s="3">
        <v>40</v>
      </c>
      <c r="B45" s="4"/>
    </row>
    <row r="46">
      <c r="A46" t="s" s="3">
        <v>41</v>
      </c>
      <c r="B46" s="4"/>
    </row>
    <row r="47">
      <c r="A47" t="s" s="3">
        <v>42</v>
      </c>
      <c r="B47" t="n" s="5">
        <f>0.00</f>
        <v>0.0</v>
      </c>
    </row>
    <row r="48">
      <c r="A48" t="s" s="3">
        <v>43</v>
      </c>
      <c r="B48" t="n" s="6">
        <f>B47</f>
        <v>0.0</v>
      </c>
    </row>
    <row r="49">
      <c r="A49" t="s" s="3">
        <v>44</v>
      </c>
      <c r="B49" s="4"/>
    </row>
    <row r="50">
      <c r="A50" t="s" s="3">
        <v>45</v>
      </c>
      <c r="B50" t="n" s="5">
        <f>0.00</f>
        <v>0.0</v>
      </c>
    </row>
    <row r="51">
      <c r="A51" t="s" s="3">
        <v>46</v>
      </c>
      <c r="B51" t="n" s="5">
        <f>100000.00</f>
        <v>0.0</v>
      </c>
    </row>
    <row r="52">
      <c r="A52" t="s" s="3">
        <v>47</v>
      </c>
      <c r="B52" t="n" s="5">
        <f>0.00</f>
        <v>0.0</v>
      </c>
    </row>
    <row r="53">
      <c r="A53" t="s" s="3">
        <v>48</v>
      </c>
      <c r="B53" t="n" s="5">
        <f>8785.93</f>
        <v>0.0</v>
      </c>
    </row>
    <row r="54">
      <c r="A54" t="s" s="3">
        <v>49</v>
      </c>
      <c r="B54" t="n" s="6">
        <f>(((B50)+(B51))+(B52))+(B53)</f>
        <v>0.0</v>
      </c>
    </row>
    <row r="55">
      <c r="A55" t="s" s="3">
        <v>50</v>
      </c>
      <c r="B55" t="n" s="6">
        <f>(B48)+(B54)</f>
        <v>0.0</v>
      </c>
    </row>
    <row r="56">
      <c r="A56" t="s" s="3">
        <v>51</v>
      </c>
      <c r="B56" s="4"/>
    </row>
    <row r="57">
      <c r="A57" t="s" s="3">
        <v>52</v>
      </c>
      <c r="B57" s="4"/>
    </row>
    <row r="58">
      <c r="A58" t="s" s="3">
        <v>53</v>
      </c>
      <c r="B58" t="n" s="5">
        <f>0.00</f>
        <v>0.0</v>
      </c>
    </row>
    <row r="59">
      <c r="A59" t="s" s="3">
        <v>54</v>
      </c>
      <c r="B59" t="n" s="5">
        <f>0.00</f>
        <v>0.0</v>
      </c>
    </row>
    <row r="60">
      <c r="A60" t="s" s="3">
        <v>55</v>
      </c>
      <c r="B60" t="n" s="5">
        <f>0.00</f>
        <v>0.0</v>
      </c>
    </row>
    <row r="61">
      <c r="A61" t="s" s="3">
        <v>56</v>
      </c>
      <c r="B61" t="n" s="5">
        <f>0.00</f>
        <v>0.0</v>
      </c>
    </row>
    <row r="62">
      <c r="A62" t="s" s="3">
        <v>57</v>
      </c>
      <c r="B62" t="n" s="6">
        <f>((((B57)+(B58))+(B59))+(B60))+(B61)</f>
        <v>0.0</v>
      </c>
    </row>
    <row r="63">
      <c r="A63" t="s" s="3">
        <v>58</v>
      </c>
      <c r="B63" s="4"/>
    </row>
    <row r="64">
      <c r="A64" t="s" s="3">
        <v>59</v>
      </c>
      <c r="B64" t="n" s="5">
        <f>120155.37</f>
        <v>0.0</v>
      </c>
    </row>
    <row r="65">
      <c r="A65" t="s" s="3">
        <v>60</v>
      </c>
      <c r="B65" t="n" s="5">
        <f>33610.87</f>
        <v>0.0</v>
      </c>
    </row>
    <row r="66">
      <c r="A66" t="s" s="3">
        <v>61</v>
      </c>
      <c r="B66" t="n" s="6">
        <f>((B63)+(B64))+(B65)</f>
        <v>0.0</v>
      </c>
    </row>
    <row r="67">
      <c r="A67" t="s" s="3">
        <v>62</v>
      </c>
      <c r="B67" t="n" s="6">
        <f>(B62)+(B66)</f>
        <v>0.0</v>
      </c>
    </row>
    <row r="68">
      <c r="A68" t="s" s="3">
        <v>63</v>
      </c>
      <c r="B68" t="n" s="6">
        <f>(B55)+(B67)</f>
        <v>0.0</v>
      </c>
    </row>
    <row r="69">
      <c r="A69" t="s" s="3">
        <v>64</v>
      </c>
      <c r="B69" s="4"/>
    </row>
    <row r="70">
      <c r="A70" t="s" s="3">
        <v>65</v>
      </c>
      <c r="B70" s="4"/>
    </row>
    <row r="71">
      <c r="A71" t="s" s="3">
        <v>66</v>
      </c>
      <c r="B71" t="n" s="5">
        <f>425.67</f>
        <v>0.0</v>
      </c>
    </row>
    <row r="72">
      <c r="A72" t="s" s="3">
        <v>67</v>
      </c>
      <c r="B72" t="n" s="5">
        <f>200.10</f>
        <v>0.0</v>
      </c>
    </row>
    <row r="73">
      <c r="A73" t="s" s="3">
        <v>68</v>
      </c>
      <c r="B73" t="n" s="5">
        <f>300.00</f>
        <v>0.0</v>
      </c>
    </row>
    <row r="74">
      <c r="A74" t="s" s="3">
        <v>69</v>
      </c>
      <c r="B74" t="n" s="5">
        <f>13.45</f>
        <v>0.0</v>
      </c>
    </row>
    <row r="75">
      <c r="A75" t="s" s="3">
        <v>70</v>
      </c>
      <c r="B75" t="n" s="5">
        <f>13.48</f>
        <v>0.0</v>
      </c>
    </row>
    <row r="76">
      <c r="A76" t="s" s="3">
        <v>71</v>
      </c>
      <c r="B76" t="n" s="5">
        <f>0.29</f>
        <v>0.0</v>
      </c>
    </row>
    <row r="77">
      <c r="A77" t="s" s="3">
        <v>72</v>
      </c>
      <c r="B77" t="n" s="6">
        <f>((((((B70)+(B71))+(B72))+(B73))+(B74))+(B75))+(B76)</f>
        <v>0.0</v>
      </c>
    </row>
    <row r="78">
      <c r="A78" t="s" s="3">
        <v>73</v>
      </c>
      <c r="B78" t="n" s="5">
        <f>464169.40</f>
        <v>0.0</v>
      </c>
    </row>
    <row r="79">
      <c r="A79" t="s" s="3">
        <v>74</v>
      </c>
      <c r="B79" t="n" s="5">
        <f>-9000.00</f>
        <v>0.0</v>
      </c>
    </row>
    <row r="80">
      <c r="A80" t="s" s="3">
        <v>75</v>
      </c>
      <c r="B80" s="4"/>
    </row>
    <row r="81">
      <c r="A81" t="s" s="3">
        <v>76</v>
      </c>
      <c r="B81" t="n" s="5">
        <f>52831.16</f>
        <v>0.0</v>
      </c>
    </row>
    <row r="82">
      <c r="A82" t="s" s="3">
        <v>77</v>
      </c>
      <c r="B82" t="n" s="6">
        <f>((((B77)+(B78))+(B79))+(B80))+(B81)</f>
        <v>0.0</v>
      </c>
    </row>
    <row r="83">
      <c r="A83" t="s" s="3">
        <v>78</v>
      </c>
      <c r="B83" t="n" s="7">
        <f>(B68)+(B82)</f>
        <v>0.0</v>
      </c>
    </row>
    <row r="84">
      <c r="A84" s="3"/>
      <c r="B84" s="4"/>
    </row>
    <row r="87">
      <c r="A87" s="8" t="s">
        <v>79</v>
      </c>
      <c r="B87"/>
    </row>
  </sheetData>
  <mergeCells count="4">
    <mergeCell ref="A87:B87"/>
    <mergeCell ref="A1:B1"/>
    <mergeCell ref="A2:B2"/>
    <mergeCell ref="A3:B3"/>
  </mergeCells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2025-07-28T22:18:59Z</dcterms:created>
  <dc:creator>Apache POI</dc:creator>
</cp:coreProperties>
</file>