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Sheet1!$C$20:$L$20</definedName>
    <definedName name="solver_adj" localSheetId="1" hidden="1">Sheet2!$B$4:$I$13</definedName>
    <definedName name="solver_adj" localSheetId="2" hidden="1">Sheet3!$B$4:$I$13,Sheet3!$M$6:$M$10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3</definedName>
    <definedName name="solver_eng" localSheetId="1" hidden="1">2</definedName>
    <definedName name="solver_eng" localSheetId="2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Sheet1!$C$20:$L$20</definedName>
    <definedName name="solver_lhs1" localSheetId="1" hidden="1">Sheet2!$B$17</definedName>
    <definedName name="solver_lhs1" localSheetId="2" hidden="1">Sheet3!$N$8</definedName>
    <definedName name="solver_lhs10" localSheetId="1" hidden="1">Sheet2!$B$33</definedName>
    <definedName name="solver_lhs10" localSheetId="2" hidden="1">Sheet3!$B$42</definedName>
    <definedName name="solver_lhs11" localSheetId="1" hidden="1">Sheet2!$B$34</definedName>
    <definedName name="solver_lhs11" localSheetId="2" hidden="1">Sheet3!$B$45</definedName>
    <definedName name="solver_lhs12" localSheetId="1" hidden="1">Sheet2!$B$35</definedName>
    <definedName name="solver_lhs12" localSheetId="2" hidden="1">Sheet3!$B$37</definedName>
    <definedName name="solver_lhs13" localSheetId="1" hidden="1">Sheet2!$B$36</definedName>
    <definedName name="solver_lhs13" localSheetId="2" hidden="1">Sheet3!$B$43</definedName>
    <definedName name="solver_lhs14" localSheetId="1" hidden="1">Sheet2!$B$37</definedName>
    <definedName name="solver_lhs14" localSheetId="2" hidden="1">Sheet3!$B$33</definedName>
    <definedName name="solver_lhs15" localSheetId="1" hidden="1">Sheet2!$B$38</definedName>
    <definedName name="solver_lhs15" localSheetId="2" hidden="1">Sheet3!$B$40</definedName>
    <definedName name="solver_lhs16" localSheetId="1" hidden="1">Sheet2!$B$39</definedName>
    <definedName name="solver_lhs16" localSheetId="2" hidden="1">Sheet3!$B$39</definedName>
    <definedName name="solver_lhs17" localSheetId="1" hidden="1">Sheet2!$B$40</definedName>
    <definedName name="solver_lhs17" localSheetId="2" hidden="1">Sheet3!$B$38</definedName>
    <definedName name="solver_lhs18" localSheetId="1" hidden="1">Sheet2!$B$42</definedName>
    <definedName name="solver_lhs18" localSheetId="2" hidden="1">Sheet3!$B$36</definedName>
    <definedName name="solver_lhs19" localSheetId="1" hidden="1">Sheet2!$B$43</definedName>
    <definedName name="solver_lhs19" localSheetId="2" hidden="1">Sheet3!$B$35</definedName>
    <definedName name="solver_lhs2" localSheetId="1" hidden="1">Sheet2!$B$18</definedName>
    <definedName name="solver_lhs2" localSheetId="2" hidden="1">Sheet3!$N$9</definedName>
    <definedName name="solver_lhs20" localSheetId="1" hidden="1">Sheet2!$B$45</definedName>
    <definedName name="solver_lhs20" localSheetId="2" hidden="1">Sheet3!$B$20</definedName>
    <definedName name="solver_lhs21" localSheetId="1" hidden="1">Sheet2!#REF!</definedName>
    <definedName name="solver_lhs21" localSheetId="2" hidden="1">Sheet3!$B$17</definedName>
    <definedName name="solver_lhs22" localSheetId="1" hidden="1">Sheet2!#REF!</definedName>
    <definedName name="solver_lhs22" localSheetId="2" hidden="1">Sheet3!$B$34</definedName>
    <definedName name="solver_lhs23" localSheetId="2" hidden="1">Sheet3!$B$25</definedName>
    <definedName name="solver_lhs24" localSheetId="2" hidden="1">Sheet3!$B$24</definedName>
    <definedName name="solver_lhs25" localSheetId="2" hidden="1">Sheet3!$B$21</definedName>
    <definedName name="solver_lhs26" localSheetId="2" hidden="1">Sheet3!$B$19</definedName>
    <definedName name="solver_lhs27" localSheetId="2" hidden="1">Sheet3!$B$22</definedName>
    <definedName name="solver_lhs28" localSheetId="2" hidden="1">Sheet3!$B$24</definedName>
    <definedName name="solver_lhs3" localSheetId="1" hidden="1">Sheet2!$B$19</definedName>
    <definedName name="solver_lhs3" localSheetId="2" hidden="1">Sheet3!$N$7</definedName>
    <definedName name="solver_lhs4" localSheetId="1" hidden="1">Sheet2!$B$20</definedName>
    <definedName name="solver_lhs4" localSheetId="2" hidden="1">Sheet3!$N$6</definedName>
    <definedName name="solver_lhs5" localSheetId="1" hidden="1">Sheet2!$B$21</definedName>
    <definedName name="solver_lhs5" localSheetId="2" hidden="1">Sheet3!$M$12</definedName>
    <definedName name="solver_lhs6" localSheetId="1" hidden="1">Sheet2!$B$22</definedName>
    <definedName name="solver_lhs6" localSheetId="2" hidden="1">Sheet3!$M$6:$M$10</definedName>
    <definedName name="solver_lhs7" localSheetId="1" hidden="1">Sheet2!$B$23</definedName>
    <definedName name="solver_lhs7" localSheetId="2" hidden="1">Sheet3!$O$10</definedName>
    <definedName name="solver_lhs8" localSheetId="1" hidden="1">Sheet2!$B$24</definedName>
    <definedName name="solver_lhs8" localSheetId="2" hidden="1">Sheet3!$B$18</definedName>
    <definedName name="solver_lhs9" localSheetId="1" hidden="1">Sheet2!$B$25</definedName>
    <definedName name="solver_lhs9" localSheetId="2" hidden="1">Sheet3!$B$23</definedName>
    <definedName name="solver_lin" localSheetId="2" hidden="1">2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1</definedName>
    <definedName name="solver_num" localSheetId="1" hidden="1">20</definedName>
    <definedName name="solver_num" localSheetId="2" hidden="1">27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Sheet1!$D$23</definedName>
    <definedName name="solver_opt" localSheetId="1" hidden="1">Sheet2!$D$66</definedName>
    <definedName name="solver_opt" localSheetId="2" hidden="1">Sheet3!$D$66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6</definedName>
    <definedName name="solver_rel1" localSheetId="1" hidden="1">1</definedName>
    <definedName name="solver_rel1" localSheetId="2" hidden="1">1</definedName>
    <definedName name="solver_rel10" localSheetId="1" hidden="1">2</definedName>
    <definedName name="solver_rel10" localSheetId="2" hidden="1">2</definedName>
    <definedName name="solver_rel11" localSheetId="1" hidden="1">2</definedName>
    <definedName name="solver_rel11" localSheetId="2" hidden="1">2</definedName>
    <definedName name="solver_rel12" localSheetId="1" hidden="1">1</definedName>
    <definedName name="solver_rel12" localSheetId="2" hidden="1">1</definedName>
    <definedName name="solver_rel13" localSheetId="1" hidden="1">1</definedName>
    <definedName name="solver_rel13" localSheetId="2" hidden="1">2</definedName>
    <definedName name="solver_rel14" localSheetId="1" hidden="1">1</definedName>
    <definedName name="solver_rel14" localSheetId="2" hidden="1">2</definedName>
    <definedName name="solver_rel15" localSheetId="1" hidden="1">1</definedName>
    <definedName name="solver_rel15" localSheetId="2" hidden="1">1</definedName>
    <definedName name="solver_rel16" localSheetId="1" hidden="1">1</definedName>
    <definedName name="solver_rel16" localSheetId="2" hidden="1">1</definedName>
    <definedName name="solver_rel17" localSheetId="1" hidden="1">1</definedName>
    <definedName name="solver_rel17" localSheetId="2" hidden="1">1</definedName>
    <definedName name="solver_rel18" localSheetId="1" hidden="1">2</definedName>
    <definedName name="solver_rel18" localSheetId="2" hidden="1">1</definedName>
    <definedName name="solver_rel19" localSheetId="1" hidden="1">2</definedName>
    <definedName name="solver_rel19" localSheetId="2" hidden="1">1</definedName>
    <definedName name="solver_rel2" localSheetId="1" hidden="1">1</definedName>
    <definedName name="solver_rel2" localSheetId="2" hidden="1">1</definedName>
    <definedName name="solver_rel20" localSheetId="1" hidden="1">2</definedName>
    <definedName name="solver_rel20" localSheetId="2" hidden="1">1</definedName>
    <definedName name="solver_rel21" localSheetId="1" hidden="1">1</definedName>
    <definedName name="solver_rel21" localSheetId="2" hidden="1">1</definedName>
    <definedName name="solver_rel22" localSheetId="1" hidden="1">1</definedName>
    <definedName name="solver_rel22" localSheetId="2" hidden="1">2</definedName>
    <definedName name="solver_rel23" localSheetId="2" hidden="1">1</definedName>
    <definedName name="solver_rel24" localSheetId="2" hidden="1">1</definedName>
    <definedName name="solver_rel25" localSheetId="2" hidden="1">1</definedName>
    <definedName name="solver_rel26" localSheetId="2" hidden="1">1</definedName>
    <definedName name="solver_rel27" localSheetId="2" hidden="1">1</definedName>
    <definedName name="solver_rel28" localSheetId="2" hidden="1">1</definedName>
    <definedName name="solver_rel3" localSheetId="1" hidden="1">1</definedName>
    <definedName name="solver_rel3" localSheetId="2" hidden="1">1</definedName>
    <definedName name="solver_rel4" localSheetId="1" hidden="1">1</definedName>
    <definedName name="solver_rel4" localSheetId="2" hidden="1">1</definedName>
    <definedName name="solver_rel5" localSheetId="1" hidden="1">1</definedName>
    <definedName name="solver_rel5" localSheetId="2" hidden="1">1</definedName>
    <definedName name="solver_rel6" localSheetId="1" hidden="1">1</definedName>
    <definedName name="solver_rel6" localSheetId="2" hidden="1">5</definedName>
    <definedName name="solver_rel7" localSheetId="1" hidden="1">1</definedName>
    <definedName name="solver_rel7" localSheetId="2" hidden="1">1</definedName>
    <definedName name="solver_rel8" localSheetId="1" hidden="1">1</definedName>
    <definedName name="solver_rel8" localSheetId="2" hidden="1">1</definedName>
    <definedName name="solver_rel9" localSheetId="1" hidden="1">1</definedName>
    <definedName name="solver_rel9" localSheetId="2" hidden="1">1</definedName>
    <definedName name="solver_rhs1" localSheetId="0" hidden="1">AllDifferent</definedName>
    <definedName name="solver_rhs1" localSheetId="1" hidden="1">1</definedName>
    <definedName name="solver_rhs1" localSheetId="2" hidden="1">Sheet3!$M$8*5</definedName>
    <definedName name="solver_rhs10" localSheetId="1" hidden="1">1</definedName>
    <definedName name="solver_rhs10" localSheetId="2" hidden="1">1</definedName>
    <definedName name="solver_rhs11" localSheetId="1" hidden="1">1</definedName>
    <definedName name="solver_rhs11" localSheetId="2" hidden="1">5</definedName>
    <definedName name="solver_rhs12" localSheetId="1" hidden="1">1</definedName>
    <definedName name="solver_rhs12" localSheetId="2" hidden="1">1</definedName>
    <definedName name="solver_rhs13" localSheetId="1" hidden="1">1</definedName>
    <definedName name="solver_rhs13" localSheetId="2" hidden="1">2</definedName>
    <definedName name="solver_rhs14" localSheetId="1" hidden="1">1</definedName>
    <definedName name="solver_rhs14" localSheetId="2" hidden="1">1</definedName>
    <definedName name="solver_rhs15" localSheetId="1" hidden="1">1</definedName>
    <definedName name="solver_rhs15" localSheetId="2" hidden="1">1</definedName>
    <definedName name="solver_rhs16" localSheetId="1" hidden="1">1</definedName>
    <definedName name="solver_rhs16" localSheetId="2" hidden="1">1</definedName>
    <definedName name="solver_rhs17" localSheetId="1" hidden="1">1</definedName>
    <definedName name="solver_rhs17" localSheetId="2" hidden="1">1</definedName>
    <definedName name="solver_rhs18" localSheetId="1" hidden="1">1</definedName>
    <definedName name="solver_rhs18" localSheetId="2" hidden="1">1</definedName>
    <definedName name="solver_rhs19" localSheetId="1" hidden="1">2</definedName>
    <definedName name="solver_rhs19" localSheetId="2" hidden="1">1</definedName>
    <definedName name="solver_rhs2" localSheetId="1" hidden="1">1</definedName>
    <definedName name="solver_rhs2" localSheetId="2" hidden="1">Sheet3!$M$9*5</definedName>
    <definedName name="solver_rhs20" localSheetId="1" hidden="1">5</definedName>
    <definedName name="solver_rhs20" localSheetId="2" hidden="1">1</definedName>
    <definedName name="solver_rhs21" localSheetId="1" hidden="1">1</definedName>
    <definedName name="solver_rhs21" localSheetId="2" hidden="1">1</definedName>
    <definedName name="solver_rhs22" localSheetId="1" hidden="1">1</definedName>
    <definedName name="solver_rhs22" localSheetId="2" hidden="1">1</definedName>
    <definedName name="solver_rhs23" localSheetId="2" hidden="1">1</definedName>
    <definedName name="solver_rhs24" localSheetId="2" hidden="1">1</definedName>
    <definedName name="solver_rhs25" localSheetId="2" hidden="1">1</definedName>
    <definedName name="solver_rhs26" localSheetId="2" hidden="1">1</definedName>
    <definedName name="solver_rhs27" localSheetId="2" hidden="1">1</definedName>
    <definedName name="solver_rhs28" localSheetId="2" hidden="1">1</definedName>
    <definedName name="solver_rhs3" localSheetId="1" hidden="1">1</definedName>
    <definedName name="solver_rhs3" localSheetId="2" hidden="1">Sheet3!$M$7*5</definedName>
    <definedName name="solver_rhs4" localSheetId="1" hidden="1">1</definedName>
    <definedName name="solver_rhs4" localSheetId="2" hidden="1">Sheet3!$M$6*5</definedName>
    <definedName name="solver_rhs5" localSheetId="1" hidden="1">1</definedName>
    <definedName name="solver_rhs5" localSheetId="2" hidden="1">3</definedName>
    <definedName name="solver_rhs6" localSheetId="1" hidden="1">1</definedName>
    <definedName name="solver_rhs6" localSheetId="2" hidden="1">binary</definedName>
    <definedName name="solver_rhs7" localSheetId="1" hidden="1">1</definedName>
    <definedName name="solver_rhs7" localSheetId="2" hidden="1">Sheet3!$M$10*5</definedName>
    <definedName name="solver_rhs8" localSheetId="1" hidden="1">1</definedName>
    <definedName name="solver_rhs8" localSheetId="2" hidden="1">1</definedName>
    <definedName name="solver_rhs9" localSheetId="1" hidden="1">1</definedName>
    <definedName name="solver_rhs9" localSheetId="2" hidden="1">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20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52511"/>
</workbook>
</file>

<file path=xl/calcChain.xml><?xml version="1.0" encoding="utf-8"?>
<calcChain xmlns="http://schemas.openxmlformats.org/spreadsheetml/2006/main">
  <c r="B22" i="2" l="1"/>
  <c r="B24" i="2"/>
  <c r="B23" i="2"/>
  <c r="B21" i="2"/>
  <c r="B20" i="2"/>
  <c r="B19" i="2"/>
  <c r="B18" i="2"/>
  <c r="B17" i="2"/>
  <c r="N109" i="3" l="1"/>
  <c r="N108" i="3"/>
  <c r="N107" i="3"/>
  <c r="N106" i="3"/>
  <c r="N105" i="3"/>
  <c r="N104" i="3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 a="1"/>
  <c r="N86" i="3" s="1"/>
  <c r="N85" i="3"/>
  <c r="N84" i="3"/>
  <c r="N83" i="3"/>
  <c r="N82" i="3"/>
  <c r="N81" i="3"/>
  <c r="N80" i="3"/>
  <c r="N79" i="3"/>
  <c r="M12" i="3"/>
  <c r="N10" i="3"/>
  <c r="N9" i="3"/>
  <c r="N8" i="3"/>
  <c r="N7" i="3"/>
  <c r="N6" i="3"/>
  <c r="D66" i="3"/>
  <c r="B45" i="3"/>
  <c r="B43" i="3"/>
  <c r="B42" i="3"/>
  <c r="B40" i="3"/>
  <c r="B39" i="3"/>
  <c r="B38" i="3"/>
  <c r="B37" i="3"/>
  <c r="B36" i="3"/>
  <c r="B35" i="3"/>
  <c r="B34" i="3"/>
  <c r="B33" i="3"/>
  <c r="B25" i="3"/>
  <c r="B24" i="3"/>
  <c r="B23" i="3"/>
  <c r="B22" i="3"/>
  <c r="B21" i="3"/>
  <c r="B20" i="3"/>
  <c r="B19" i="3"/>
  <c r="B18" i="3"/>
  <c r="B17" i="3"/>
  <c r="O92" i="2" l="1"/>
  <c r="O91" i="2"/>
  <c r="O78" i="2"/>
  <c r="O77" i="2"/>
  <c r="O76" i="2"/>
  <c r="O75" i="2"/>
  <c r="O74" i="2"/>
  <c r="O73" i="2"/>
  <c r="O72" i="2"/>
  <c r="O71" i="2"/>
  <c r="O70" i="2"/>
  <c r="B25" i="2"/>
  <c r="O79" i="2" s="1"/>
  <c r="B39" i="2"/>
  <c r="O86" i="2" s="1"/>
  <c r="B43" i="2"/>
  <c r="O89" i="2" s="1"/>
  <c r="D66" i="2"/>
  <c r="O69" i="2" s="1"/>
  <c r="B45" i="2"/>
  <c r="O90" i="2" s="1"/>
  <c r="B42" i="2"/>
  <c r="O88" i="2" s="1"/>
  <c r="B33" i="2"/>
  <c r="O80" i="2" s="1"/>
  <c r="B40" i="2"/>
  <c r="O87" i="2" s="1"/>
  <c r="B38" i="2"/>
  <c r="O85" i="2" s="1"/>
  <c r="B37" i="2"/>
  <c r="O84" i="2" s="1"/>
  <c r="B36" i="2"/>
  <c r="O83" i="2" s="1"/>
  <c r="B35" i="2"/>
  <c r="O82" i="2" s="1"/>
  <c r="B34" i="2"/>
  <c r="O81" i="2" s="1"/>
  <c r="L21" i="1" l="1"/>
  <c r="K21" i="1"/>
  <c r="J21" i="1"/>
  <c r="I21" i="1"/>
  <c r="H21" i="1"/>
  <c r="G21" i="1"/>
  <c r="F21" i="1"/>
  <c r="E21" i="1"/>
  <c r="D21" i="1"/>
  <c r="C21" i="1"/>
  <c r="D23" i="1" l="1"/>
</calcChain>
</file>

<file path=xl/sharedStrings.xml><?xml version="1.0" encoding="utf-8"?>
<sst xmlns="http://schemas.openxmlformats.org/spreadsheetml/2006/main" count="192" uniqueCount="41">
  <si>
    <t xml:space="preserve">Greedy Heuristic </t>
  </si>
  <si>
    <t>Meeting Time(s)</t>
  </si>
  <si>
    <t>MGT490</t>
  </si>
  <si>
    <t>MGT 490</t>
  </si>
  <si>
    <t>FIN 358</t>
  </si>
  <si>
    <t>CIS 120T</t>
  </si>
  <si>
    <t>CIS 102W</t>
  </si>
  <si>
    <t>FIN 325</t>
  </si>
  <si>
    <t>FIN 352</t>
  </si>
  <si>
    <t>FIN 356</t>
  </si>
  <si>
    <t>FIN 359</t>
  </si>
  <si>
    <t>M 6-8:45</t>
  </si>
  <si>
    <t>T 6-8:45</t>
  </si>
  <si>
    <t>W 6-8:45</t>
  </si>
  <si>
    <t>F 6-8:45</t>
  </si>
  <si>
    <t>T 1:25-3:15
Th 1:25-2:20</t>
  </si>
  <si>
    <t>W 2:30-5:15</t>
  </si>
  <si>
    <t>Th 2:30-5:15</t>
  </si>
  <si>
    <t>Th 6-8:45</t>
  </si>
  <si>
    <t>M 1:25-3:15
W 1:25-2:20</t>
  </si>
  <si>
    <t>M 1:25-2:20
W 1:25-3:15</t>
  </si>
  <si>
    <t>Decision Variables</t>
  </si>
  <si>
    <t>&lt;=</t>
  </si>
  <si>
    <t xml:space="preserve">     &lt;=</t>
  </si>
  <si>
    <t xml:space="preserve">      =</t>
  </si>
  <si>
    <t>Total Courses</t>
  </si>
  <si>
    <t>Optimal Rating</t>
  </si>
  <si>
    <t>Objective Function</t>
  </si>
  <si>
    <t>M 1:25-2:20
W 1:25-3:15 and
M 1:25-3:15
W 1:25-2:20</t>
  </si>
  <si>
    <t>Course Constraints</t>
  </si>
  <si>
    <t>CIS Courses</t>
  </si>
  <si>
    <t xml:space="preserve">FIN Elective Courses </t>
  </si>
  <si>
    <t>Meeting time Constraints</t>
  </si>
  <si>
    <t>Monday</t>
  </si>
  <si>
    <t>Tuesday</t>
  </si>
  <si>
    <t>Wednesday</t>
  </si>
  <si>
    <t>Thursday</t>
  </si>
  <si>
    <t>Friday</t>
  </si>
  <si>
    <t>Three days a week Constraint</t>
  </si>
  <si>
    <t>Total Classes</t>
  </si>
  <si>
    <t>W 2:30-5:15 and
M 1:25-2:20
W 1:25-3:15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</si>
</sst>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Normal="100" workbookViewId="0">
      <selection activeCell="A12" sqref="A12:XFD12"/>
    </sheetView>
  </sheetViews>
  <sheetFormatPr defaultRowHeight="15" x14ac:dyDescent="0.25"/>
  <cols>
    <col min="1" max="1" width="14.5703125" style="1" customWidth="1"/>
    <col min="2" max="16384" width="9.140625" style="1"/>
  </cols>
  <sheetData>
    <row r="1" spans="1:13" x14ac:dyDescent="0.25">
      <c r="A1" s="1" t="s">
        <v>0</v>
      </c>
    </row>
    <row r="2" spans="1:13" x14ac:dyDescent="0.25">
      <c r="B2" s="1" t="s">
        <v>1</v>
      </c>
    </row>
    <row r="3" spans="1:13" x14ac:dyDescent="0.25"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3" x14ac:dyDescent="0.25"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</row>
    <row r="5" spans="1:13" x14ac:dyDescent="0.25">
      <c r="A5" s="1" t="s">
        <v>11</v>
      </c>
      <c r="B5" s="1">
        <v>1</v>
      </c>
      <c r="C5" s="1">
        <v>4.3</v>
      </c>
      <c r="D5" s="1">
        <v>0</v>
      </c>
      <c r="E5" s="1">
        <v>0</v>
      </c>
      <c r="F5" s="1">
        <v>0</v>
      </c>
      <c r="G5" s="1">
        <v>0</v>
      </c>
      <c r="H5" s="1">
        <v>3.6</v>
      </c>
      <c r="I5" s="1">
        <v>0</v>
      </c>
      <c r="J5" s="1">
        <v>3</v>
      </c>
    </row>
    <row r="6" spans="1:13" s="5" customFormat="1" x14ac:dyDescent="0.25">
      <c r="A6" s="1" t="s">
        <v>12</v>
      </c>
      <c r="B6" s="1">
        <v>2</v>
      </c>
      <c r="C6" s="1">
        <v>3.8</v>
      </c>
      <c r="D6" s="1">
        <v>0</v>
      </c>
      <c r="E6" s="1">
        <v>0</v>
      </c>
      <c r="F6" s="1">
        <v>3.7</v>
      </c>
      <c r="G6" s="1">
        <v>0</v>
      </c>
      <c r="H6" s="1">
        <v>0</v>
      </c>
      <c r="I6" s="1">
        <v>3.2</v>
      </c>
      <c r="J6" s="1">
        <v>0</v>
      </c>
      <c r="K6" s="1"/>
      <c r="L6" s="1"/>
      <c r="M6" s="1"/>
    </row>
    <row r="7" spans="1:13" s="5" customFormat="1" x14ac:dyDescent="0.25">
      <c r="A7" s="5" t="s">
        <v>13</v>
      </c>
      <c r="B7" s="5">
        <v>3</v>
      </c>
      <c r="C7" s="5">
        <v>3.5</v>
      </c>
      <c r="D7" s="5">
        <v>3.5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3.5</v>
      </c>
    </row>
    <row r="8" spans="1:13" x14ac:dyDescent="0.25">
      <c r="A8" s="1" t="s">
        <v>14</v>
      </c>
      <c r="B8" s="1">
        <v>4</v>
      </c>
      <c r="C8" s="1">
        <v>3.5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3" s="5" customFormat="1" ht="27" customHeight="1" x14ac:dyDescent="0.25">
      <c r="A9" s="4" t="s">
        <v>20</v>
      </c>
      <c r="B9" s="5">
        <v>5</v>
      </c>
      <c r="C9" s="5">
        <v>4.5999999999999996</v>
      </c>
      <c r="D9" s="5">
        <v>0</v>
      </c>
      <c r="E9" s="5">
        <v>0</v>
      </c>
      <c r="F9" s="5">
        <v>0</v>
      </c>
      <c r="G9" s="5">
        <v>3.7</v>
      </c>
      <c r="H9" s="5">
        <v>0</v>
      </c>
      <c r="I9" s="5">
        <v>0</v>
      </c>
      <c r="J9" s="5">
        <v>0</v>
      </c>
    </row>
    <row r="10" spans="1:13" ht="60" x14ac:dyDescent="0.25">
      <c r="A10" s="2" t="s">
        <v>15</v>
      </c>
      <c r="B10" s="1">
        <v>6</v>
      </c>
      <c r="C10" s="1">
        <v>2.7</v>
      </c>
      <c r="D10" s="1">
        <v>3.3</v>
      </c>
      <c r="E10" s="1">
        <v>0</v>
      </c>
      <c r="F10" s="1">
        <v>0</v>
      </c>
      <c r="G10" s="1">
        <v>0</v>
      </c>
      <c r="H10" s="1">
        <v>0</v>
      </c>
      <c r="I10" s="1">
        <v>3.4</v>
      </c>
      <c r="J10" s="1">
        <v>0</v>
      </c>
    </row>
    <row r="11" spans="1:13" s="5" customFormat="1" x14ac:dyDescent="0.25">
      <c r="A11" s="5" t="s">
        <v>16</v>
      </c>
      <c r="B11" s="5">
        <v>7</v>
      </c>
      <c r="C11" s="5">
        <v>0</v>
      </c>
      <c r="D11" s="5">
        <v>0</v>
      </c>
      <c r="E11" s="5">
        <v>4.4000000000000004</v>
      </c>
      <c r="F11" s="5">
        <v>3.5</v>
      </c>
      <c r="G11" s="5">
        <v>0</v>
      </c>
      <c r="H11" s="5">
        <v>0</v>
      </c>
      <c r="I11" s="5">
        <v>0</v>
      </c>
      <c r="J11" s="5">
        <v>0</v>
      </c>
    </row>
    <row r="12" spans="1:13" s="5" customFormat="1" x14ac:dyDescent="0.25">
      <c r="A12" s="5" t="s">
        <v>17</v>
      </c>
      <c r="B12" s="5">
        <v>8</v>
      </c>
      <c r="C12" s="5">
        <v>0</v>
      </c>
      <c r="D12" s="5">
        <v>0</v>
      </c>
      <c r="E12" s="5">
        <v>3.1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3" s="5" customFormat="1" x14ac:dyDescent="0.25">
      <c r="A13" s="1" t="s">
        <v>18</v>
      </c>
      <c r="B13" s="1">
        <v>9</v>
      </c>
      <c r="C13" s="1">
        <v>0</v>
      </c>
      <c r="D13" s="1">
        <v>0</v>
      </c>
      <c r="E13" s="1">
        <v>0</v>
      </c>
      <c r="F13" s="1">
        <v>0</v>
      </c>
      <c r="G13" s="1">
        <v>3</v>
      </c>
      <c r="H13" s="1">
        <v>0</v>
      </c>
      <c r="I13" s="1">
        <v>0</v>
      </c>
      <c r="J13" s="1">
        <v>0</v>
      </c>
      <c r="K13" s="1"/>
      <c r="L13" s="1"/>
      <c r="M13" s="1"/>
    </row>
    <row r="14" spans="1:13" s="5" customFormat="1" ht="60" x14ac:dyDescent="0.25">
      <c r="A14" s="4" t="s">
        <v>19</v>
      </c>
      <c r="B14" s="5">
        <v>10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3.9</v>
      </c>
      <c r="I14" s="5">
        <v>0</v>
      </c>
      <c r="J14" s="5">
        <v>0</v>
      </c>
    </row>
    <row r="17" spans="2:12" x14ac:dyDescent="0.25">
      <c r="B17" s="3"/>
    </row>
    <row r="20" spans="2:12" x14ac:dyDescent="0.25"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>
        <v>10</v>
      </c>
    </row>
    <row r="21" spans="2:12" x14ac:dyDescent="0.25">
      <c r="C21" s="1">
        <f>INDEX(C5:J14,C20,D20)</f>
        <v>0</v>
      </c>
      <c r="D21" s="1">
        <f>INDEX(C5:J14,D20,E20)</f>
        <v>0</v>
      </c>
      <c r="E21" s="1">
        <f>INDEX(C5:J14,E20,F20)</f>
        <v>0</v>
      </c>
      <c r="F21" s="1">
        <f>INDEX(C5:J14,F20,G20)</f>
        <v>0</v>
      </c>
      <c r="G21" s="1">
        <f>INDEX(C5:J14,G20,H20)</f>
        <v>0</v>
      </c>
      <c r="H21" s="1">
        <f>INDEX(H5:O14,H20,I20)</f>
        <v>0</v>
      </c>
      <c r="I21" s="1">
        <f>INDEX(C5:J14,I20,J20)</f>
        <v>0</v>
      </c>
      <c r="J21" s="1">
        <f>INDEX(C5:J14,J20,C20)</f>
        <v>0</v>
      </c>
      <c r="K21" s="1">
        <f>INDEX(C5:J14,K20,D20)</f>
        <v>0</v>
      </c>
      <c r="L21" s="1">
        <f>INDEX(C5:J14,L20,E20)</f>
        <v>0</v>
      </c>
    </row>
    <row r="23" spans="2:12" x14ac:dyDescent="0.25">
      <c r="D23" s="1">
        <f>SUM(C21:L21)</f>
        <v>0</v>
      </c>
    </row>
  </sheetData>
  <scenarios current="0">
    <scenario name="first" count="10" user="Author" comment="Created by Author on 11/29/2015">
      <inputCells r="C17" val="1"/>
      <inputCells r="D17" val="6"/>
      <inputCells r="E17" val="2"/>
      <inputCells r="F17" val="4"/>
      <inputCells r="G17" val="7"/>
      <inputCells r="H17" val="3"/>
      <inputCells r="I17" val="8"/>
      <inputCells r="J17" val="5"/>
      <inputCells r="K17" val="10"/>
      <inputCells r="L17" val="9"/>
    </scenario>
  </scenario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zoomScale="70" zoomScaleNormal="70" workbookViewId="0">
      <selection activeCell="B23" sqref="B23"/>
    </sheetView>
  </sheetViews>
  <sheetFormatPr defaultRowHeight="15" x14ac:dyDescent="0.25"/>
  <cols>
    <col min="1" max="1" width="24.85546875" style="1" customWidth="1"/>
    <col min="2" max="2" width="14.28515625" style="1" customWidth="1"/>
    <col min="3" max="16384" width="9.140625" style="1"/>
  </cols>
  <sheetData>
    <row r="1" spans="1:9" x14ac:dyDescent="0.25">
      <c r="A1" s="3" t="s">
        <v>21</v>
      </c>
    </row>
    <row r="3" spans="1:9" x14ac:dyDescent="0.25">
      <c r="B3" s="6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x14ac:dyDescent="0.25">
      <c r="A4" s="1" t="s">
        <v>11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s="1" t="s">
        <v>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s="1" t="s">
        <v>13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 s="1" t="s">
        <v>14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60" x14ac:dyDescent="0.25">
      <c r="A8" s="2" t="s">
        <v>20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ht="60" x14ac:dyDescent="0.25">
      <c r="A9" s="2" t="s">
        <v>15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</row>
    <row r="10" spans="1:9" x14ac:dyDescent="0.25">
      <c r="A10" s="1" t="s">
        <v>16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5">
      <c r="A11" s="1" t="s">
        <v>17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5">
      <c r="A12" s="1" t="s">
        <v>18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ht="60" x14ac:dyDescent="0.25">
      <c r="A13" s="2" t="s">
        <v>19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</row>
    <row r="16" spans="1:9" x14ac:dyDescent="0.25">
      <c r="A16" s="3" t="s">
        <v>32</v>
      </c>
      <c r="B16" s="2"/>
    </row>
    <row r="17" spans="1:4" x14ac:dyDescent="0.25">
      <c r="A17" s="1" t="s">
        <v>11</v>
      </c>
      <c r="B17" s="1">
        <f>SUM(B4:I4)</f>
        <v>1</v>
      </c>
      <c r="C17" s="1" t="s">
        <v>22</v>
      </c>
      <c r="D17" s="1">
        <v>1</v>
      </c>
    </row>
    <row r="18" spans="1:4" x14ac:dyDescent="0.25">
      <c r="A18" s="1" t="s">
        <v>12</v>
      </c>
      <c r="B18" s="1">
        <f>SUM(B5:I5)</f>
        <v>0</v>
      </c>
      <c r="C18" s="1" t="s">
        <v>22</v>
      </c>
      <c r="D18" s="1">
        <v>1</v>
      </c>
    </row>
    <row r="19" spans="1:4" x14ac:dyDescent="0.25">
      <c r="A19" s="1" t="s">
        <v>13</v>
      </c>
      <c r="B19" s="1">
        <f>SUM(B6:I6)</f>
        <v>1</v>
      </c>
      <c r="C19" s="1" t="s">
        <v>22</v>
      </c>
    </row>
    <row r="20" spans="1:4" x14ac:dyDescent="0.25">
      <c r="A20" s="1" t="s">
        <v>14</v>
      </c>
      <c r="B20" s="1">
        <f>SUM(B7:I7)</f>
        <v>0</v>
      </c>
      <c r="C20" s="1" t="s">
        <v>22</v>
      </c>
      <c r="D20" s="1">
        <v>1</v>
      </c>
    </row>
    <row r="21" spans="1:4" ht="30" x14ac:dyDescent="0.25">
      <c r="A21" s="2" t="s">
        <v>15</v>
      </c>
      <c r="B21" s="1">
        <f>SUM(B9:I9)</f>
        <v>1</v>
      </c>
      <c r="C21" s="1" t="s">
        <v>22</v>
      </c>
      <c r="D21" s="1">
        <v>1</v>
      </c>
    </row>
    <row r="22" spans="1:4" ht="45" x14ac:dyDescent="0.25">
      <c r="A22" s="2" t="s">
        <v>40</v>
      </c>
      <c r="B22" s="1">
        <f>SUM(B10:I10,B8:I8)</f>
        <v>1</v>
      </c>
      <c r="C22" s="1" t="s">
        <v>22</v>
      </c>
      <c r="D22" s="1">
        <v>1</v>
      </c>
    </row>
    <row r="23" spans="1:4" x14ac:dyDescent="0.25">
      <c r="A23" s="1" t="s">
        <v>17</v>
      </c>
      <c r="B23" s="1">
        <f>SUM(B11:I11)</f>
        <v>0</v>
      </c>
      <c r="C23" s="1" t="s">
        <v>22</v>
      </c>
      <c r="D23" s="1">
        <v>1</v>
      </c>
    </row>
    <row r="24" spans="1:4" x14ac:dyDescent="0.25">
      <c r="A24" s="1" t="s">
        <v>18</v>
      </c>
      <c r="B24" s="1">
        <f>SUM(B12:I12)</f>
        <v>0</v>
      </c>
      <c r="C24" s="1" t="s">
        <v>22</v>
      </c>
      <c r="D24" s="1">
        <v>1</v>
      </c>
    </row>
    <row r="25" spans="1:4" ht="60" x14ac:dyDescent="0.25">
      <c r="A25" s="2" t="s">
        <v>28</v>
      </c>
      <c r="B25" s="1">
        <f>SUM(B8:I8,B13:I13)</f>
        <v>1</v>
      </c>
      <c r="C25" s="1" t="s">
        <v>22</v>
      </c>
      <c r="D25" s="1">
        <v>1</v>
      </c>
    </row>
    <row r="32" spans="1:4" x14ac:dyDescent="0.25">
      <c r="A32" s="3" t="s">
        <v>29</v>
      </c>
    </row>
    <row r="33" spans="1:4" x14ac:dyDescent="0.25">
      <c r="A33" s="1" t="s">
        <v>2</v>
      </c>
      <c r="B33" s="1">
        <f>SUM(B4:B13)</f>
        <v>1</v>
      </c>
      <c r="C33" s="1" t="s">
        <v>24</v>
      </c>
      <c r="D33" s="1">
        <v>1</v>
      </c>
    </row>
    <row r="34" spans="1:4" x14ac:dyDescent="0.25">
      <c r="A34" s="1" t="s">
        <v>4</v>
      </c>
      <c r="B34" s="1">
        <f>SUM(C4:C13)</f>
        <v>1</v>
      </c>
      <c r="C34" s="1" t="s">
        <v>24</v>
      </c>
      <c r="D34" s="1">
        <v>1</v>
      </c>
    </row>
    <row r="35" spans="1:4" x14ac:dyDescent="0.25">
      <c r="A35" s="1" t="s">
        <v>5</v>
      </c>
      <c r="B35" s="1">
        <f>SUM(D4:D13)</f>
        <v>1</v>
      </c>
      <c r="C35" s="1" t="s">
        <v>23</v>
      </c>
      <c r="D35" s="1">
        <v>1</v>
      </c>
    </row>
    <row r="36" spans="1:4" x14ac:dyDescent="0.25">
      <c r="A36" s="1" t="s">
        <v>6</v>
      </c>
      <c r="B36" s="1">
        <f>SUM(E4:E13)</f>
        <v>0</v>
      </c>
      <c r="C36" s="1" t="s">
        <v>23</v>
      </c>
      <c r="D36" s="1">
        <v>1</v>
      </c>
    </row>
    <row r="37" spans="1:4" x14ac:dyDescent="0.25">
      <c r="A37" s="1" t="s">
        <v>7</v>
      </c>
      <c r="B37" s="1">
        <f>SUM(F4:F13)</f>
        <v>0</v>
      </c>
      <c r="C37" s="1" t="s">
        <v>23</v>
      </c>
      <c r="D37" s="1">
        <v>1</v>
      </c>
    </row>
    <row r="38" spans="1:4" x14ac:dyDescent="0.25">
      <c r="A38" s="1" t="s">
        <v>8</v>
      </c>
      <c r="B38" s="1">
        <f>SUM(G4:G13)</f>
        <v>1</v>
      </c>
      <c r="C38" s="1" t="s">
        <v>23</v>
      </c>
      <c r="D38" s="1">
        <v>1</v>
      </c>
    </row>
    <row r="39" spans="1:4" x14ac:dyDescent="0.25">
      <c r="A39" s="1" t="s">
        <v>9</v>
      </c>
      <c r="B39" s="1">
        <f>SUM(H4:H13)</f>
        <v>1</v>
      </c>
      <c r="C39" s="1" t="s">
        <v>23</v>
      </c>
      <c r="D39" s="1">
        <v>1</v>
      </c>
    </row>
    <row r="40" spans="1:4" x14ac:dyDescent="0.25">
      <c r="A40" s="1" t="s">
        <v>10</v>
      </c>
      <c r="B40" s="1">
        <f>SUM(I4:I13)</f>
        <v>0</v>
      </c>
      <c r="C40" s="1" t="s">
        <v>23</v>
      </c>
      <c r="D40" s="1">
        <v>1</v>
      </c>
    </row>
    <row r="42" spans="1:4" x14ac:dyDescent="0.25">
      <c r="A42" s="1" t="s">
        <v>30</v>
      </c>
      <c r="B42" s="1">
        <f>SUM(D4:E13)</f>
        <v>1</v>
      </c>
      <c r="C42" s="1" t="s">
        <v>24</v>
      </c>
      <c r="D42" s="1">
        <v>1</v>
      </c>
    </row>
    <row r="43" spans="1:4" x14ac:dyDescent="0.25">
      <c r="A43" s="1" t="s">
        <v>31</v>
      </c>
      <c r="B43" s="1">
        <f>SUM(F4:I13)</f>
        <v>2</v>
      </c>
      <c r="C43" s="1" t="s">
        <v>24</v>
      </c>
      <c r="D43" s="1">
        <v>2</v>
      </c>
    </row>
    <row r="45" spans="1:4" x14ac:dyDescent="0.25">
      <c r="A45" s="1" t="s">
        <v>25</v>
      </c>
      <c r="B45" s="1">
        <f>SUM(B4:I13)</f>
        <v>5</v>
      </c>
      <c r="C45" s="1" t="s">
        <v>24</v>
      </c>
      <c r="D45" s="1">
        <v>5</v>
      </c>
    </row>
    <row r="50" spans="1:9" x14ac:dyDescent="0.25">
      <c r="A50" s="1" t="s">
        <v>27</v>
      </c>
    </row>
    <row r="52" spans="1:9" x14ac:dyDescent="0.25">
      <c r="B52" s="6" t="s">
        <v>3</v>
      </c>
      <c r="C52" s="1" t="s">
        <v>4</v>
      </c>
      <c r="D52" s="1" t="s">
        <v>5</v>
      </c>
      <c r="E52" s="1" t="s">
        <v>6</v>
      </c>
      <c r="F52" s="1" t="s">
        <v>7</v>
      </c>
      <c r="G52" s="1" t="s">
        <v>8</v>
      </c>
      <c r="H52" s="1" t="s">
        <v>9</v>
      </c>
      <c r="I52" s="1" t="s">
        <v>10</v>
      </c>
    </row>
    <row r="53" spans="1:9" x14ac:dyDescent="0.25">
      <c r="A53" s="1" t="s">
        <v>11</v>
      </c>
      <c r="B53" s="1">
        <v>4.3</v>
      </c>
      <c r="C53" s="1">
        <v>0</v>
      </c>
      <c r="D53" s="1">
        <v>0</v>
      </c>
      <c r="E53" s="1">
        <v>0</v>
      </c>
      <c r="F53" s="1">
        <v>0</v>
      </c>
      <c r="G53" s="1">
        <v>3.6</v>
      </c>
      <c r="H53" s="1">
        <v>0</v>
      </c>
      <c r="I53" s="1">
        <v>3</v>
      </c>
    </row>
    <row r="54" spans="1:9" x14ac:dyDescent="0.25">
      <c r="A54" s="1" t="s">
        <v>12</v>
      </c>
      <c r="B54" s="1">
        <v>3.8</v>
      </c>
      <c r="C54" s="1">
        <v>0</v>
      </c>
      <c r="D54" s="1">
        <v>0</v>
      </c>
      <c r="E54" s="1">
        <v>3.7</v>
      </c>
      <c r="F54" s="1">
        <v>0</v>
      </c>
      <c r="G54" s="1">
        <v>0</v>
      </c>
      <c r="H54" s="1">
        <v>3.2</v>
      </c>
      <c r="I54" s="1">
        <v>0</v>
      </c>
    </row>
    <row r="55" spans="1:9" x14ac:dyDescent="0.25">
      <c r="A55" s="1" t="s">
        <v>13</v>
      </c>
      <c r="B55" s="1">
        <v>3.5</v>
      </c>
      <c r="C55" s="1">
        <v>3.5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3.5</v>
      </c>
    </row>
    <row r="56" spans="1:9" x14ac:dyDescent="0.25">
      <c r="A56" s="1" t="s">
        <v>14</v>
      </c>
      <c r="B56" s="1">
        <v>3.5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ht="30" x14ac:dyDescent="0.25">
      <c r="A57" s="2" t="s">
        <v>20</v>
      </c>
      <c r="B57" s="1">
        <v>4.5999999999999996</v>
      </c>
      <c r="C57" s="1">
        <v>0</v>
      </c>
      <c r="D57" s="1">
        <v>0</v>
      </c>
      <c r="E57" s="1">
        <v>0</v>
      </c>
      <c r="F57" s="1">
        <v>3.7</v>
      </c>
      <c r="G57" s="1">
        <v>0</v>
      </c>
      <c r="H57" s="1">
        <v>0</v>
      </c>
      <c r="I57" s="1">
        <v>0</v>
      </c>
    </row>
    <row r="58" spans="1:9" ht="30" x14ac:dyDescent="0.25">
      <c r="A58" s="2" t="s">
        <v>15</v>
      </c>
      <c r="B58" s="1">
        <v>2.7</v>
      </c>
      <c r="C58" s="1">
        <v>3.3</v>
      </c>
      <c r="D58" s="1">
        <v>0</v>
      </c>
      <c r="E58" s="1">
        <v>0</v>
      </c>
      <c r="F58" s="1">
        <v>0</v>
      </c>
      <c r="G58" s="1">
        <v>0</v>
      </c>
      <c r="H58" s="1">
        <v>3.4</v>
      </c>
      <c r="I58" s="1">
        <v>0</v>
      </c>
    </row>
    <row r="59" spans="1:9" x14ac:dyDescent="0.25">
      <c r="A59" s="1" t="s">
        <v>16</v>
      </c>
      <c r="B59" s="1">
        <v>0</v>
      </c>
      <c r="C59" s="1">
        <v>0</v>
      </c>
      <c r="D59" s="1">
        <v>4.4000000000000004</v>
      </c>
      <c r="E59" s="1">
        <v>3.5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25">
      <c r="A60" s="1" t="s">
        <v>17</v>
      </c>
      <c r="B60" s="1">
        <v>0</v>
      </c>
      <c r="C60" s="1">
        <v>0</v>
      </c>
      <c r="D60" s="1">
        <v>3.1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25">
      <c r="A61" s="1" t="s">
        <v>18</v>
      </c>
      <c r="B61" s="1">
        <v>0</v>
      </c>
      <c r="C61" s="1">
        <v>0</v>
      </c>
      <c r="D61" s="1">
        <v>0</v>
      </c>
      <c r="E61" s="1">
        <v>0</v>
      </c>
      <c r="F61" s="1">
        <v>3</v>
      </c>
      <c r="G61" s="1">
        <v>0</v>
      </c>
      <c r="H61" s="1">
        <v>0</v>
      </c>
      <c r="I61" s="1">
        <v>0</v>
      </c>
    </row>
    <row r="62" spans="1:9" ht="30" x14ac:dyDescent="0.25">
      <c r="A62" s="2" t="s">
        <v>19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3.9</v>
      </c>
      <c r="H62" s="1">
        <v>0</v>
      </c>
      <c r="I62" s="1">
        <v>0</v>
      </c>
    </row>
    <row r="65" spans="1:15" x14ac:dyDescent="0.25">
      <c r="A65" s="1" t="s">
        <v>27</v>
      </c>
    </row>
    <row r="66" spans="1:15" x14ac:dyDescent="0.25">
      <c r="B66" s="1" t="s">
        <v>26</v>
      </c>
      <c r="D66" s="1">
        <f>SUMPRODUCT(B53:I62,B4:I13)</f>
        <v>19.5</v>
      </c>
    </row>
    <row r="69" spans="1:15" x14ac:dyDescent="0.25">
      <c r="O69" s="1">
        <f>MAX($D$66)</f>
        <v>19.5</v>
      </c>
    </row>
    <row r="70" spans="1:15" x14ac:dyDescent="0.25">
      <c r="O70" s="1">
        <f>COUNT($B$4:$I$13)</f>
        <v>80</v>
      </c>
    </row>
    <row r="71" spans="1:15" x14ac:dyDescent="0.25">
      <c r="O71" s="1" t="b">
        <f>$B$17&lt;=1</f>
        <v>1</v>
      </c>
    </row>
    <row r="72" spans="1:15" x14ac:dyDescent="0.25">
      <c r="O72" s="1" t="b">
        <f>$B$18&lt;=1</f>
        <v>1</v>
      </c>
    </row>
    <row r="73" spans="1:15" x14ac:dyDescent="0.25">
      <c r="O73" s="1" t="b">
        <f>$B$19&lt;=1</f>
        <v>1</v>
      </c>
    </row>
    <row r="74" spans="1:15" x14ac:dyDescent="0.25">
      <c r="O74" s="1" t="b">
        <f>$B$20&lt;=1</f>
        <v>1</v>
      </c>
    </row>
    <row r="75" spans="1:15" x14ac:dyDescent="0.25">
      <c r="O75" s="1" t="b">
        <f>$B$21&lt;=1</f>
        <v>1</v>
      </c>
    </row>
    <row r="76" spans="1:15" x14ac:dyDescent="0.25">
      <c r="O76" s="1" t="b">
        <f>$B$22&lt;=1</f>
        <v>1</v>
      </c>
    </row>
    <row r="77" spans="1:15" x14ac:dyDescent="0.25">
      <c r="O77" s="1" t="b">
        <f>$B$23&lt;=1</f>
        <v>1</v>
      </c>
    </row>
    <row r="78" spans="1:15" x14ac:dyDescent="0.25">
      <c r="O78" s="1" t="b">
        <f>$B$24&lt;=1</f>
        <v>1</v>
      </c>
    </row>
    <row r="79" spans="1:15" x14ac:dyDescent="0.25">
      <c r="O79" s="1" t="b">
        <f>$B$25&lt;=1</f>
        <v>1</v>
      </c>
    </row>
    <row r="80" spans="1:15" x14ac:dyDescent="0.25">
      <c r="O80" s="1" t="b">
        <f>$B$33=1</f>
        <v>1</v>
      </c>
    </row>
    <row r="81" spans="15:15" x14ac:dyDescent="0.25">
      <c r="O81" s="1" t="b">
        <f>$B$34=1</f>
        <v>1</v>
      </c>
    </row>
    <row r="82" spans="15:15" x14ac:dyDescent="0.25">
      <c r="O82" s="1" t="b">
        <f>$B$35&lt;=1</f>
        <v>1</v>
      </c>
    </row>
    <row r="83" spans="15:15" x14ac:dyDescent="0.25">
      <c r="O83" s="1" t="b">
        <f>$B$36&lt;=1</f>
        <v>1</v>
      </c>
    </row>
    <row r="84" spans="15:15" x14ac:dyDescent="0.25">
      <c r="O84" s="1" t="b">
        <f>$B$37&lt;=1</f>
        <v>1</v>
      </c>
    </row>
    <row r="85" spans="15:15" x14ac:dyDescent="0.25">
      <c r="O85" s="1" t="b">
        <f>$B$38&lt;=1</f>
        <v>1</v>
      </c>
    </row>
    <row r="86" spans="15:15" x14ac:dyDescent="0.25">
      <c r="O86" s="1" t="b">
        <f>$B$39&lt;=1</f>
        <v>1</v>
      </c>
    </row>
    <row r="87" spans="15:15" x14ac:dyDescent="0.25">
      <c r="O87" s="1" t="b">
        <f>$B$40&lt;=1</f>
        <v>1</v>
      </c>
    </row>
    <row r="88" spans="15:15" x14ac:dyDescent="0.25">
      <c r="O88" s="1" t="b">
        <f>$B$42=1</f>
        <v>1</v>
      </c>
    </row>
    <row r="89" spans="15:15" x14ac:dyDescent="0.25">
      <c r="O89" s="1" t="b">
        <f>$B$43=2</f>
        <v>1</v>
      </c>
    </row>
    <row r="90" spans="15:15" x14ac:dyDescent="0.25">
      <c r="O90" s="1" t="b">
        <f>$B$45=5</f>
        <v>1</v>
      </c>
    </row>
    <row r="91" spans="15:15" x14ac:dyDescent="0.25">
      <c r="O91" s="1">
        <f>{32767,32767,0.000001,0.01,TRUE,FALSE,TRUE,1,1,1,0.0001,TRUE}</f>
        <v>32767</v>
      </c>
    </row>
    <row r="92" spans="15:15" x14ac:dyDescent="0.25">
      <c r="O92" s="1">
        <f>{0,0,2,100,0,FALSE,TRUE,0.075,0,0,FALSE,30}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opLeftCell="A64" workbookViewId="0">
      <selection activeCell="N79" sqref="N79"/>
    </sheetView>
  </sheetViews>
  <sheetFormatPr defaultRowHeight="15" x14ac:dyDescent="0.25"/>
  <cols>
    <col min="1" max="1" width="24.85546875" style="1" customWidth="1"/>
    <col min="2" max="2" width="14.28515625" style="1" customWidth="1"/>
    <col min="3" max="11" width="9.140625" style="1"/>
    <col min="12" max="12" width="13.28515625" style="1" customWidth="1"/>
    <col min="13" max="16384" width="9.140625" style="1"/>
  </cols>
  <sheetData>
    <row r="1" spans="1:16" x14ac:dyDescent="0.25">
      <c r="A1" s="3" t="s">
        <v>21</v>
      </c>
    </row>
    <row r="3" spans="1:16" x14ac:dyDescent="0.25">
      <c r="B3" s="6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16" x14ac:dyDescent="0.25">
      <c r="A4" s="1" t="s">
        <v>11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</row>
    <row r="5" spans="1:16" x14ac:dyDescent="0.25">
      <c r="A5" s="1" t="s">
        <v>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1.000000000000002</v>
      </c>
      <c r="I5" s="1">
        <v>0</v>
      </c>
      <c r="L5" s="1" t="s">
        <v>38</v>
      </c>
    </row>
    <row r="6" spans="1:16" x14ac:dyDescent="0.25">
      <c r="A6" s="1" t="s">
        <v>13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L6" s="1" t="s">
        <v>33</v>
      </c>
      <c r="M6" s="1">
        <v>1</v>
      </c>
      <c r="N6" s="1">
        <f>SUM(B4:I4,B8:I8,B13:I13)</f>
        <v>2</v>
      </c>
    </row>
    <row r="7" spans="1:16" x14ac:dyDescent="0.25">
      <c r="A7" s="1" t="s">
        <v>14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L7" s="1" t="s">
        <v>34</v>
      </c>
      <c r="M7" s="1">
        <v>1</v>
      </c>
      <c r="N7" s="1">
        <f>SUM(B5:I5,B9:I9)</f>
        <v>1.000000000000002</v>
      </c>
    </row>
    <row r="8" spans="1:16" ht="30" x14ac:dyDescent="0.25">
      <c r="A8" s="2" t="s">
        <v>20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L8" s="1" t="s">
        <v>35</v>
      </c>
      <c r="M8" s="1">
        <v>1</v>
      </c>
      <c r="N8" s="1">
        <f>SUM(B6:I6,B8:I8,B10:I10,B13:I13)</f>
        <v>3</v>
      </c>
    </row>
    <row r="9" spans="1:16" ht="30" x14ac:dyDescent="0.25">
      <c r="A9" s="2" t="s">
        <v>15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L9" s="1" t="s">
        <v>36</v>
      </c>
      <c r="M9" s="1">
        <v>0</v>
      </c>
      <c r="N9" s="1">
        <f>SUM(B9:I9,B11:I11,B12:I12)</f>
        <v>0</v>
      </c>
    </row>
    <row r="10" spans="1:16" x14ac:dyDescent="0.25">
      <c r="A10" s="1" t="s">
        <v>16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L10" s="1" t="s">
        <v>37</v>
      </c>
      <c r="M10" s="1">
        <v>0</v>
      </c>
      <c r="N10" s="1">
        <f>SUM(B7:I7)</f>
        <v>0</v>
      </c>
    </row>
    <row r="11" spans="1:16" x14ac:dyDescent="0.25">
      <c r="A11" s="1" t="s">
        <v>17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16" x14ac:dyDescent="0.25">
      <c r="A12" s="1" t="s">
        <v>18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L12" s="1" t="s">
        <v>39</v>
      </c>
      <c r="M12" s="1">
        <f>SUM(M6:M10)</f>
        <v>3</v>
      </c>
      <c r="O12" s="1" t="s">
        <v>22</v>
      </c>
      <c r="P12" s="1">
        <v>3</v>
      </c>
    </row>
    <row r="13" spans="1:16" ht="30" x14ac:dyDescent="0.25">
      <c r="A13" s="2" t="s">
        <v>19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6" spans="1:16" x14ac:dyDescent="0.25">
      <c r="A16" s="3" t="s">
        <v>32</v>
      </c>
      <c r="B16" s="2"/>
    </row>
    <row r="17" spans="1:4" x14ac:dyDescent="0.25">
      <c r="A17" s="1" t="s">
        <v>11</v>
      </c>
      <c r="B17" s="1">
        <f>SUM(B4:I4)</f>
        <v>1</v>
      </c>
      <c r="C17" s="1" t="s">
        <v>22</v>
      </c>
      <c r="D17" s="1">
        <v>1</v>
      </c>
    </row>
    <row r="18" spans="1:4" x14ac:dyDescent="0.25">
      <c r="A18" s="1" t="s">
        <v>12</v>
      </c>
      <c r="B18" s="1">
        <f>SUM(B5:I5)</f>
        <v>1.000000000000002</v>
      </c>
      <c r="C18" s="1" t="s">
        <v>22</v>
      </c>
      <c r="D18" s="1">
        <v>1</v>
      </c>
    </row>
    <row r="19" spans="1:4" x14ac:dyDescent="0.25">
      <c r="A19" s="1" t="s">
        <v>13</v>
      </c>
      <c r="B19" s="1">
        <f>SUM(B6:I6)</f>
        <v>1</v>
      </c>
      <c r="C19" s="1" t="s">
        <v>22</v>
      </c>
    </row>
    <row r="20" spans="1:4" x14ac:dyDescent="0.25">
      <c r="A20" s="1" t="s">
        <v>14</v>
      </c>
      <c r="B20" s="1">
        <f>SUM(B7:I7)</f>
        <v>0</v>
      </c>
      <c r="C20" s="1" t="s">
        <v>22</v>
      </c>
      <c r="D20" s="1">
        <v>1</v>
      </c>
    </row>
    <row r="21" spans="1:4" ht="30" x14ac:dyDescent="0.25">
      <c r="A21" s="2" t="s">
        <v>15</v>
      </c>
      <c r="B21" s="1">
        <f>SUM(B9:I9)</f>
        <v>0</v>
      </c>
      <c r="C21" s="1" t="s">
        <v>22</v>
      </c>
      <c r="D21" s="1">
        <v>1</v>
      </c>
    </row>
    <row r="22" spans="1:4" x14ac:dyDescent="0.25">
      <c r="A22" s="1" t="s">
        <v>16</v>
      </c>
      <c r="B22" s="1">
        <f>SUM(B11:I11)</f>
        <v>0</v>
      </c>
      <c r="C22" s="1" t="s">
        <v>22</v>
      </c>
      <c r="D22" s="1">
        <v>1</v>
      </c>
    </row>
    <row r="23" spans="1:4" x14ac:dyDescent="0.25">
      <c r="A23" s="1" t="s">
        <v>17</v>
      </c>
      <c r="B23" s="1">
        <f>SUM(B11:I11)</f>
        <v>0</v>
      </c>
      <c r="C23" s="1" t="s">
        <v>22</v>
      </c>
      <c r="D23" s="1">
        <v>1</v>
      </c>
    </row>
    <row r="24" spans="1:4" x14ac:dyDescent="0.25">
      <c r="A24" s="1" t="s">
        <v>18</v>
      </c>
      <c r="B24" s="1">
        <f>SUM(B12:I12)</f>
        <v>0</v>
      </c>
      <c r="C24" s="1" t="s">
        <v>22</v>
      </c>
      <c r="D24" s="1">
        <v>1</v>
      </c>
    </row>
    <row r="25" spans="1:4" ht="60" x14ac:dyDescent="0.25">
      <c r="A25" s="2" t="s">
        <v>28</v>
      </c>
      <c r="B25" s="1">
        <f>SUM(B8:I8,B13:I13)</f>
        <v>1</v>
      </c>
      <c r="C25" s="1" t="s">
        <v>22</v>
      </c>
      <c r="D25" s="1">
        <v>1</v>
      </c>
    </row>
    <row r="32" spans="1:4" x14ac:dyDescent="0.25">
      <c r="A32" s="3" t="s">
        <v>29</v>
      </c>
    </row>
    <row r="33" spans="1:4" x14ac:dyDescent="0.25">
      <c r="A33" s="1" t="s">
        <v>2</v>
      </c>
      <c r="B33" s="1">
        <f>SUM(B4:B13)</f>
        <v>1</v>
      </c>
      <c r="C33" s="1" t="s">
        <v>24</v>
      </c>
      <c r="D33" s="1">
        <v>1</v>
      </c>
    </row>
    <row r="34" spans="1:4" x14ac:dyDescent="0.25">
      <c r="A34" s="1" t="s">
        <v>4</v>
      </c>
      <c r="B34" s="1">
        <f>SUM(C4:C13)</f>
        <v>1</v>
      </c>
      <c r="C34" s="1" t="s">
        <v>24</v>
      </c>
      <c r="D34" s="1">
        <v>1</v>
      </c>
    </row>
    <row r="35" spans="1:4" x14ac:dyDescent="0.25">
      <c r="A35" s="1" t="s">
        <v>5</v>
      </c>
      <c r="B35" s="1">
        <f>SUM(D4:D13)</f>
        <v>1</v>
      </c>
      <c r="C35" s="1" t="s">
        <v>23</v>
      </c>
      <c r="D35" s="1">
        <v>1</v>
      </c>
    </row>
    <row r="36" spans="1:4" x14ac:dyDescent="0.25">
      <c r="A36" s="1" t="s">
        <v>6</v>
      </c>
      <c r="B36" s="1">
        <f>SUM(E4:E13)</f>
        <v>0</v>
      </c>
      <c r="C36" s="1" t="s">
        <v>23</v>
      </c>
      <c r="D36" s="1">
        <v>1</v>
      </c>
    </row>
    <row r="37" spans="1:4" x14ac:dyDescent="0.25">
      <c r="A37" s="1" t="s">
        <v>7</v>
      </c>
      <c r="B37" s="1">
        <f>SUM(F4:F13)</f>
        <v>0</v>
      </c>
      <c r="C37" s="1" t="s">
        <v>23</v>
      </c>
      <c r="D37" s="1">
        <v>1</v>
      </c>
    </row>
    <row r="38" spans="1:4" x14ac:dyDescent="0.25">
      <c r="A38" s="1" t="s">
        <v>8</v>
      </c>
      <c r="B38" s="1">
        <f>SUM(G4:G13)</f>
        <v>1</v>
      </c>
      <c r="C38" s="1" t="s">
        <v>23</v>
      </c>
      <c r="D38" s="1">
        <v>1</v>
      </c>
    </row>
    <row r="39" spans="1:4" x14ac:dyDescent="0.25">
      <c r="A39" s="1" t="s">
        <v>9</v>
      </c>
      <c r="B39" s="1">
        <f>SUM(H4:H13)</f>
        <v>1.000000000000002</v>
      </c>
      <c r="C39" s="1" t="s">
        <v>23</v>
      </c>
      <c r="D39" s="1">
        <v>1</v>
      </c>
    </row>
    <row r="40" spans="1:4" x14ac:dyDescent="0.25">
      <c r="A40" s="1" t="s">
        <v>10</v>
      </c>
      <c r="B40" s="1">
        <f>SUM(I4:I13)</f>
        <v>0</v>
      </c>
      <c r="C40" s="1" t="s">
        <v>23</v>
      </c>
      <c r="D40" s="1">
        <v>1</v>
      </c>
    </row>
    <row r="42" spans="1:4" x14ac:dyDescent="0.25">
      <c r="A42" s="1" t="s">
        <v>30</v>
      </c>
      <c r="B42" s="1">
        <f>SUM(D4:E13)</f>
        <v>1</v>
      </c>
      <c r="C42" s="1" t="s">
        <v>24</v>
      </c>
      <c r="D42" s="1">
        <v>1</v>
      </c>
    </row>
    <row r="43" spans="1:4" x14ac:dyDescent="0.25">
      <c r="A43" s="1" t="s">
        <v>31</v>
      </c>
      <c r="B43" s="1">
        <f>SUM(F4:I13)</f>
        <v>2.0000000000000018</v>
      </c>
      <c r="C43" s="1" t="s">
        <v>24</v>
      </c>
      <c r="D43" s="1">
        <v>2</v>
      </c>
    </row>
    <row r="45" spans="1:4" x14ac:dyDescent="0.25">
      <c r="A45" s="1" t="s">
        <v>25</v>
      </c>
      <c r="B45" s="1">
        <f>SUM(B4:I13)</f>
        <v>5.0000000000000018</v>
      </c>
      <c r="C45" s="1" t="s">
        <v>24</v>
      </c>
      <c r="D45" s="1">
        <v>5</v>
      </c>
    </row>
    <row r="50" spans="1:9" x14ac:dyDescent="0.25">
      <c r="A50" s="1" t="s">
        <v>27</v>
      </c>
    </row>
    <row r="52" spans="1:9" x14ac:dyDescent="0.25">
      <c r="B52" s="6" t="s">
        <v>3</v>
      </c>
      <c r="C52" s="1" t="s">
        <v>4</v>
      </c>
      <c r="D52" s="1" t="s">
        <v>5</v>
      </c>
      <c r="E52" s="1" t="s">
        <v>6</v>
      </c>
      <c r="F52" s="1" t="s">
        <v>7</v>
      </c>
      <c r="G52" s="1" t="s">
        <v>8</v>
      </c>
      <c r="H52" s="1" t="s">
        <v>9</v>
      </c>
      <c r="I52" s="1" t="s">
        <v>10</v>
      </c>
    </row>
    <row r="53" spans="1:9" x14ac:dyDescent="0.25">
      <c r="A53" s="1" t="s">
        <v>11</v>
      </c>
      <c r="B53" s="1">
        <v>4.3</v>
      </c>
      <c r="C53" s="1">
        <v>0</v>
      </c>
      <c r="D53" s="1">
        <v>0</v>
      </c>
      <c r="E53" s="1">
        <v>0</v>
      </c>
      <c r="F53" s="1">
        <v>0</v>
      </c>
      <c r="G53" s="1">
        <v>3.6</v>
      </c>
      <c r="H53" s="1">
        <v>0</v>
      </c>
      <c r="I53" s="1">
        <v>3</v>
      </c>
    </row>
    <row r="54" spans="1:9" x14ac:dyDescent="0.25">
      <c r="A54" s="1" t="s">
        <v>12</v>
      </c>
      <c r="B54" s="1">
        <v>3.8</v>
      </c>
      <c r="C54" s="1">
        <v>0</v>
      </c>
      <c r="D54" s="1">
        <v>0</v>
      </c>
      <c r="E54" s="1">
        <v>3.7</v>
      </c>
      <c r="F54" s="1">
        <v>0</v>
      </c>
      <c r="G54" s="1">
        <v>0</v>
      </c>
      <c r="H54" s="1">
        <v>3.2</v>
      </c>
      <c r="I54" s="1">
        <v>0</v>
      </c>
    </row>
    <row r="55" spans="1:9" x14ac:dyDescent="0.25">
      <c r="A55" s="1" t="s">
        <v>13</v>
      </c>
      <c r="B55" s="1">
        <v>3.5</v>
      </c>
      <c r="C55" s="1">
        <v>3.5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3.5</v>
      </c>
    </row>
    <row r="56" spans="1:9" x14ac:dyDescent="0.25">
      <c r="A56" s="1" t="s">
        <v>14</v>
      </c>
      <c r="B56" s="1">
        <v>3.5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ht="30" x14ac:dyDescent="0.25">
      <c r="A57" s="2" t="s">
        <v>20</v>
      </c>
      <c r="B57" s="1">
        <v>4.5999999999999996</v>
      </c>
      <c r="C57" s="1">
        <v>0</v>
      </c>
      <c r="D57" s="1">
        <v>0</v>
      </c>
      <c r="E57" s="1">
        <v>0</v>
      </c>
      <c r="F57" s="1">
        <v>3.7</v>
      </c>
      <c r="G57" s="1">
        <v>0</v>
      </c>
      <c r="H57" s="1">
        <v>0</v>
      </c>
      <c r="I57" s="1">
        <v>0</v>
      </c>
    </row>
    <row r="58" spans="1:9" ht="30" x14ac:dyDescent="0.25">
      <c r="A58" s="2" t="s">
        <v>15</v>
      </c>
      <c r="B58" s="1">
        <v>2.7</v>
      </c>
      <c r="C58" s="1">
        <v>3.3</v>
      </c>
      <c r="D58" s="1">
        <v>0</v>
      </c>
      <c r="E58" s="1">
        <v>0</v>
      </c>
      <c r="F58" s="1">
        <v>0</v>
      </c>
      <c r="G58" s="1">
        <v>0</v>
      </c>
      <c r="H58" s="1">
        <v>3.4</v>
      </c>
      <c r="I58" s="1">
        <v>0</v>
      </c>
    </row>
    <row r="59" spans="1:9" x14ac:dyDescent="0.25">
      <c r="A59" s="1" t="s">
        <v>16</v>
      </c>
      <c r="B59" s="1">
        <v>0</v>
      </c>
      <c r="C59" s="1">
        <v>0</v>
      </c>
      <c r="D59" s="1">
        <v>4.4000000000000004</v>
      </c>
      <c r="E59" s="1">
        <v>3.5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25">
      <c r="A60" s="1" t="s">
        <v>17</v>
      </c>
      <c r="B60" s="1">
        <v>0</v>
      </c>
      <c r="C60" s="1">
        <v>0</v>
      </c>
      <c r="D60" s="1">
        <v>3.1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25">
      <c r="A61" s="1" t="s">
        <v>18</v>
      </c>
      <c r="B61" s="1">
        <v>0</v>
      </c>
      <c r="C61" s="1">
        <v>0</v>
      </c>
      <c r="D61" s="1">
        <v>0</v>
      </c>
      <c r="E61" s="1">
        <v>0</v>
      </c>
      <c r="F61" s="1">
        <v>3</v>
      </c>
      <c r="G61" s="1">
        <v>0</v>
      </c>
      <c r="H61" s="1">
        <v>0</v>
      </c>
      <c r="I61" s="1">
        <v>0</v>
      </c>
    </row>
    <row r="62" spans="1:9" ht="30" x14ac:dyDescent="0.25">
      <c r="A62" s="2" t="s">
        <v>19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3.9</v>
      </c>
      <c r="H62" s="1">
        <v>0</v>
      </c>
      <c r="I62" s="1">
        <v>0</v>
      </c>
    </row>
    <row r="65" spans="1:14" x14ac:dyDescent="0.25">
      <c r="A65" s="1" t="s">
        <v>27</v>
      </c>
    </row>
    <row r="66" spans="1:14" x14ac:dyDescent="0.25">
      <c r="B66" s="1" t="s">
        <v>26</v>
      </c>
      <c r="D66" s="1">
        <f>SUMPRODUCT(B53:I62,B4:I13)</f>
        <v>19.300000000000004</v>
      </c>
    </row>
    <row r="79" spans="1:14" x14ac:dyDescent="0.25">
      <c r="N79" s="1">
        <f>MAX($D$66)</f>
        <v>19.300000000000004</v>
      </c>
    </row>
    <row r="80" spans="1:14" x14ac:dyDescent="0.25">
      <c r="N80" s="1">
        <f>COUNT($B$4:$I$13,$M$6:$M$10)</f>
        <v>85</v>
      </c>
    </row>
    <row r="81" spans="14:14" x14ac:dyDescent="0.25">
      <c r="N81" s="1" t="b">
        <f>$N$8&lt;=$M$8*5</f>
        <v>1</v>
      </c>
    </row>
    <row r="82" spans="14:14" x14ac:dyDescent="0.25">
      <c r="N82" s="1" t="b">
        <f>$N$9&lt;=$M$9*5</f>
        <v>1</v>
      </c>
    </row>
    <row r="83" spans="14:14" x14ac:dyDescent="0.25">
      <c r="N83" s="1" t="b">
        <f>$N$7&lt;=$M$7*5</f>
        <v>1</v>
      </c>
    </row>
    <row r="84" spans="14:14" x14ac:dyDescent="0.25">
      <c r="N84" s="1" t="b">
        <f>$N$6&lt;=$M$6*5</f>
        <v>1</v>
      </c>
    </row>
    <row r="85" spans="14:14" x14ac:dyDescent="0.25">
      <c r="N85" s="1" t="b">
        <f>$M$12&lt;=3</f>
        <v>1</v>
      </c>
    </row>
    <row r="86" spans="14:14" x14ac:dyDescent="0.25">
      <c r="N86" s="1" t="b">
        <f t="array" ref="N86">($M$6:$M$10=0)+($M$6:$M$10=1)=1</f>
        <v>1</v>
      </c>
    </row>
    <row r="87" spans="14:14" x14ac:dyDescent="0.25">
      <c r="N87" s="1" t="b">
        <f>$O$10&lt;=$M$10*5</f>
        <v>1</v>
      </c>
    </row>
    <row r="88" spans="14:14" x14ac:dyDescent="0.25">
      <c r="N88" s="1" t="b">
        <f>$B$18&lt;=1</f>
        <v>1</v>
      </c>
    </row>
    <row r="89" spans="14:14" x14ac:dyDescent="0.25">
      <c r="N89" s="1" t="b">
        <f>$B$23&lt;=1</f>
        <v>1</v>
      </c>
    </row>
    <row r="90" spans="14:14" x14ac:dyDescent="0.25">
      <c r="N90" s="1" t="b">
        <f>$B$42=1</f>
        <v>1</v>
      </c>
    </row>
    <row r="91" spans="14:14" x14ac:dyDescent="0.25">
      <c r="N91" s="1" t="b">
        <f>$B$45=5</f>
        <v>1</v>
      </c>
    </row>
    <row r="92" spans="14:14" x14ac:dyDescent="0.25">
      <c r="N92" s="1" t="b">
        <f>$B$37&lt;=1</f>
        <v>1</v>
      </c>
    </row>
    <row r="93" spans="14:14" x14ac:dyDescent="0.25">
      <c r="N93" s="1" t="b">
        <f>$B$43=2</f>
        <v>1</v>
      </c>
    </row>
    <row r="94" spans="14:14" x14ac:dyDescent="0.25">
      <c r="N94" s="1" t="b">
        <f>$B$33=1</f>
        <v>1</v>
      </c>
    </row>
    <row r="95" spans="14:14" x14ac:dyDescent="0.25">
      <c r="N95" s="1" t="b">
        <f>$B$40&lt;=1</f>
        <v>1</v>
      </c>
    </row>
    <row r="96" spans="14:14" x14ac:dyDescent="0.25">
      <c r="N96" s="1" t="b">
        <f>$B$39&lt;=1</f>
        <v>1</v>
      </c>
    </row>
    <row r="97" spans="14:14" x14ac:dyDescent="0.25">
      <c r="N97" s="1" t="b">
        <f>$B$38&lt;=1</f>
        <v>1</v>
      </c>
    </row>
    <row r="98" spans="14:14" x14ac:dyDescent="0.25">
      <c r="N98" s="1" t="b">
        <f>$B$36&lt;=1</f>
        <v>1</v>
      </c>
    </row>
    <row r="99" spans="14:14" x14ac:dyDescent="0.25">
      <c r="N99" s="1" t="b">
        <f>$B$35&lt;=1</f>
        <v>1</v>
      </c>
    </row>
    <row r="100" spans="14:14" x14ac:dyDescent="0.25">
      <c r="N100" s="1" t="b">
        <f>$B$20&lt;=1</f>
        <v>1</v>
      </c>
    </row>
    <row r="101" spans="14:14" x14ac:dyDescent="0.25">
      <c r="N101" s="1" t="b">
        <f>$B$17&lt;=1</f>
        <v>1</v>
      </c>
    </row>
    <row r="102" spans="14:14" x14ac:dyDescent="0.25">
      <c r="N102" s="1" t="b">
        <f>$B$34=1</f>
        <v>1</v>
      </c>
    </row>
    <row r="103" spans="14:14" x14ac:dyDescent="0.25">
      <c r="N103" s="1" t="b">
        <f>$B$25&lt;=1</f>
        <v>1</v>
      </c>
    </row>
    <row r="104" spans="14:14" x14ac:dyDescent="0.25">
      <c r="N104" s="1" t="b">
        <f>$B$24&lt;=1</f>
        <v>1</v>
      </c>
    </row>
    <row r="105" spans="14:14" x14ac:dyDescent="0.25">
      <c r="N105" s="1" t="b">
        <f>$B$21&lt;=1</f>
        <v>1</v>
      </c>
    </row>
    <row r="106" spans="14:14" x14ac:dyDescent="0.25">
      <c r="N106" s="1" t="b">
        <f>$B$19&lt;=1</f>
        <v>1</v>
      </c>
    </row>
    <row r="107" spans="14:14" x14ac:dyDescent="0.25">
      <c r="N107" s="1" t="b">
        <f>$B$22&lt;=1</f>
        <v>1</v>
      </c>
    </row>
    <row r="108" spans="14:14" x14ac:dyDescent="0.25">
      <c r="N108" s="1">
        <f>{32767,32767,0.000001,0.01,TRUE,FALSE,TRUE,1,1,1,0.0001,TRUE}</f>
        <v>32767</v>
      </c>
    </row>
    <row r="109" spans="14:14" x14ac:dyDescent="0.25">
      <c r="N109" s="1">
        <f>{0,0,2,100,0,FALSE,TRUE,0.075,0,0,FALSE,30}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2015-11-30T09:29:30Z</dcterms:modified>
</cp:coreProperties>
</file>