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heet1" sheetId="1" r:id="rId1"/>
    <sheet name="Answer Report 1" sheetId="4" r:id="rId2"/>
    <sheet name="Sensitivity Report 1" sheetId="5" r:id="rId3"/>
    <sheet name="Sensitivity Report 2" sheetId="6" r:id="rId4"/>
    <sheet name="Sheet2" sheetId="2" r:id="rId5"/>
    <sheet name="Sheet3" sheetId="3" r:id="rId6"/>
  </sheets>
  <definedNames>
    <definedName name="solver_adj" localSheetId="0" hidden="1">Sheet1!$C$20:$L$20</definedName>
    <definedName name="solver_adj" localSheetId="4" hidden="1">Sheet2!$B$4:$I$13</definedName>
    <definedName name="solver_adj" localSheetId="5" hidden="1">Sheet3!$B$4:$I$13,Sheet3!$M$6:$M$10</definedName>
    <definedName name="solver_cvg" localSheetId="0" hidden="1">0.0001</definedName>
    <definedName name="solver_cvg" localSheetId="4" hidden="1">0.0001</definedName>
    <definedName name="solver_cvg" localSheetId="5" hidden="1">0.0001</definedName>
    <definedName name="solver_drv" localSheetId="0" hidden="1">1</definedName>
    <definedName name="solver_drv" localSheetId="4" hidden="1">1</definedName>
    <definedName name="solver_drv" localSheetId="5" hidden="1">1</definedName>
    <definedName name="solver_eng" localSheetId="0" hidden="1">3</definedName>
    <definedName name="solver_eng" localSheetId="4" hidden="1">2</definedName>
    <definedName name="solver_eng" localSheetId="5" hidden="1">2</definedName>
    <definedName name="solver_est" localSheetId="0" hidden="1">1</definedName>
    <definedName name="solver_est" localSheetId="4" hidden="1">1</definedName>
    <definedName name="solver_est" localSheetId="5" hidden="1">1</definedName>
    <definedName name="solver_itr" localSheetId="0" hidden="1">2147483647</definedName>
    <definedName name="solver_itr" localSheetId="4" hidden="1">2147483647</definedName>
    <definedName name="solver_itr" localSheetId="5" hidden="1">2147483647</definedName>
    <definedName name="solver_lhs1" localSheetId="0" hidden="1">Sheet1!$C$20:$L$20</definedName>
    <definedName name="solver_lhs1" localSheetId="4" hidden="1">Sheet2!$B$17</definedName>
    <definedName name="solver_lhs1" localSheetId="5" hidden="1">Sheet3!$N$8</definedName>
    <definedName name="solver_lhs10" localSheetId="4" hidden="1">Sheet2!$B$33</definedName>
    <definedName name="solver_lhs10" localSheetId="5" hidden="1">Sheet3!$B$42</definedName>
    <definedName name="solver_lhs11" localSheetId="4" hidden="1">Sheet2!$B$34</definedName>
    <definedName name="solver_lhs11" localSheetId="5" hidden="1">Sheet3!$B$45</definedName>
    <definedName name="solver_lhs12" localSheetId="4" hidden="1">Sheet2!$B$35</definedName>
    <definedName name="solver_lhs12" localSheetId="5" hidden="1">Sheet3!$B$37</definedName>
    <definedName name="solver_lhs13" localSheetId="4" hidden="1">Sheet2!$B$36</definedName>
    <definedName name="solver_lhs13" localSheetId="5" hidden="1">Sheet3!$B$43</definedName>
    <definedName name="solver_lhs14" localSheetId="4" hidden="1">Sheet2!$B$37</definedName>
    <definedName name="solver_lhs14" localSheetId="5" hidden="1">Sheet3!$B$33</definedName>
    <definedName name="solver_lhs15" localSheetId="4" hidden="1">Sheet2!$B$38</definedName>
    <definedName name="solver_lhs15" localSheetId="5" hidden="1">Sheet3!$B$40</definedName>
    <definedName name="solver_lhs16" localSheetId="4" hidden="1">Sheet2!$B$39</definedName>
    <definedName name="solver_lhs16" localSheetId="5" hidden="1">Sheet3!$B$39</definedName>
    <definedName name="solver_lhs17" localSheetId="4" hidden="1">Sheet2!$B$40</definedName>
    <definedName name="solver_lhs17" localSheetId="5" hidden="1">Sheet3!$B$38</definedName>
    <definedName name="solver_lhs18" localSheetId="4" hidden="1">Sheet2!$B$42</definedName>
    <definedName name="solver_lhs18" localSheetId="5" hidden="1">Sheet3!$B$36</definedName>
    <definedName name="solver_lhs19" localSheetId="4" hidden="1">Sheet2!$B$43</definedName>
    <definedName name="solver_lhs19" localSheetId="5" hidden="1">Sheet3!$B$35</definedName>
    <definedName name="solver_lhs2" localSheetId="4" hidden="1">Sheet2!$B$18</definedName>
    <definedName name="solver_lhs2" localSheetId="5" hidden="1">Sheet3!$N$9</definedName>
    <definedName name="solver_lhs20" localSheetId="4" hidden="1">Sheet2!$B$45</definedName>
    <definedName name="solver_lhs20" localSheetId="5" hidden="1">Sheet3!$B$20</definedName>
    <definedName name="solver_lhs21" localSheetId="4" hidden="1">Sheet2!#REF!</definedName>
    <definedName name="solver_lhs21" localSheetId="5" hidden="1">Sheet3!$B$17</definedName>
    <definedName name="solver_lhs22" localSheetId="4" hidden="1">Sheet2!#REF!</definedName>
    <definedName name="solver_lhs22" localSheetId="5" hidden="1">Sheet3!$B$34</definedName>
    <definedName name="solver_lhs23" localSheetId="5" hidden="1">Sheet3!$B$25</definedName>
    <definedName name="solver_lhs24" localSheetId="5" hidden="1">Sheet3!$B$24</definedName>
    <definedName name="solver_lhs25" localSheetId="5" hidden="1">Sheet3!$B$21</definedName>
    <definedName name="solver_lhs26" localSheetId="5" hidden="1">Sheet3!$B$19</definedName>
    <definedName name="solver_lhs27" localSheetId="5" hidden="1">Sheet3!$B$22</definedName>
    <definedName name="solver_lhs28" localSheetId="5" hidden="1">Sheet3!$B$24</definedName>
    <definedName name="solver_lhs3" localSheetId="4" hidden="1">Sheet2!$B$19</definedName>
    <definedName name="solver_lhs3" localSheetId="5" hidden="1">Sheet3!$N$7</definedName>
    <definedName name="solver_lhs4" localSheetId="4" hidden="1">Sheet2!$B$20</definedName>
    <definedName name="solver_lhs4" localSheetId="5" hidden="1">Sheet3!$N$6</definedName>
    <definedName name="solver_lhs5" localSheetId="4" hidden="1">Sheet2!$B$21</definedName>
    <definedName name="solver_lhs5" localSheetId="5" hidden="1">Sheet3!$M$12</definedName>
    <definedName name="solver_lhs6" localSheetId="4" hidden="1">Sheet2!$B$22</definedName>
    <definedName name="solver_lhs6" localSheetId="5" hidden="1">Sheet3!$M$6:$M$10</definedName>
    <definedName name="solver_lhs7" localSheetId="4" hidden="1">Sheet2!$B$23</definedName>
    <definedName name="solver_lhs7" localSheetId="5" hidden="1">Sheet3!$O$10</definedName>
    <definedName name="solver_lhs8" localSheetId="4" hidden="1">Sheet2!$B$24</definedName>
    <definedName name="solver_lhs8" localSheetId="5" hidden="1">Sheet3!$B$18</definedName>
    <definedName name="solver_lhs9" localSheetId="4" hidden="1">Sheet2!$B$25</definedName>
    <definedName name="solver_lhs9" localSheetId="5" hidden="1">Sheet3!$B$23</definedName>
    <definedName name="solver_lin" localSheetId="5" hidden="1">2</definedName>
    <definedName name="solver_mip" localSheetId="0" hidden="1">2147483647</definedName>
    <definedName name="solver_mip" localSheetId="4" hidden="1">2147483647</definedName>
    <definedName name="solver_mip" localSheetId="5" hidden="1">2147483647</definedName>
    <definedName name="solver_mni" localSheetId="0" hidden="1">30</definedName>
    <definedName name="solver_mni" localSheetId="4" hidden="1">30</definedName>
    <definedName name="solver_mni" localSheetId="5" hidden="1">30</definedName>
    <definedName name="solver_mrt" localSheetId="0" hidden="1">0.075</definedName>
    <definedName name="solver_mrt" localSheetId="4" hidden="1">0.075</definedName>
    <definedName name="solver_mrt" localSheetId="5" hidden="1">0.075</definedName>
    <definedName name="solver_msl" localSheetId="0" hidden="1">2</definedName>
    <definedName name="solver_msl" localSheetId="4" hidden="1">2</definedName>
    <definedName name="solver_msl" localSheetId="5" hidden="1">2</definedName>
    <definedName name="solver_neg" localSheetId="0" hidden="1">1</definedName>
    <definedName name="solver_neg" localSheetId="4" hidden="1">1</definedName>
    <definedName name="solver_neg" localSheetId="5" hidden="1">1</definedName>
    <definedName name="solver_nod" localSheetId="0" hidden="1">2147483647</definedName>
    <definedName name="solver_nod" localSheetId="4" hidden="1">2147483647</definedName>
    <definedName name="solver_nod" localSheetId="5" hidden="1">2147483647</definedName>
    <definedName name="solver_num" localSheetId="0" hidden="1">1</definedName>
    <definedName name="solver_num" localSheetId="4" hidden="1">20</definedName>
    <definedName name="solver_num" localSheetId="5" hidden="1">27</definedName>
    <definedName name="solver_nwt" localSheetId="0" hidden="1">1</definedName>
    <definedName name="solver_nwt" localSheetId="4" hidden="1">1</definedName>
    <definedName name="solver_nwt" localSheetId="5" hidden="1">1</definedName>
    <definedName name="solver_opt" localSheetId="0" hidden="1">Sheet1!$D$23</definedName>
    <definedName name="solver_opt" localSheetId="4" hidden="1">Sheet2!$D$66</definedName>
    <definedName name="solver_opt" localSheetId="5" hidden="1">Sheet3!$D$66</definedName>
    <definedName name="solver_pre" localSheetId="0" hidden="1">0.000001</definedName>
    <definedName name="solver_pre" localSheetId="4" hidden="1">0.000001</definedName>
    <definedName name="solver_pre" localSheetId="5" hidden="1">0.000001</definedName>
    <definedName name="solver_rbv" localSheetId="0" hidden="1">1</definedName>
    <definedName name="solver_rbv" localSheetId="4" hidden="1">1</definedName>
    <definedName name="solver_rbv" localSheetId="5" hidden="1">1</definedName>
    <definedName name="solver_rel1" localSheetId="0" hidden="1">6</definedName>
    <definedName name="solver_rel1" localSheetId="4" hidden="1">1</definedName>
    <definedName name="solver_rel1" localSheetId="5" hidden="1">1</definedName>
    <definedName name="solver_rel10" localSheetId="4" hidden="1">2</definedName>
    <definedName name="solver_rel10" localSheetId="5" hidden="1">2</definedName>
    <definedName name="solver_rel11" localSheetId="4" hidden="1">2</definedName>
    <definedName name="solver_rel11" localSheetId="5" hidden="1">2</definedName>
    <definedName name="solver_rel12" localSheetId="4" hidden="1">2</definedName>
    <definedName name="solver_rel12" localSheetId="5" hidden="1">1</definedName>
    <definedName name="solver_rel13" localSheetId="4" hidden="1">1</definedName>
    <definedName name="solver_rel13" localSheetId="5" hidden="1">2</definedName>
    <definedName name="solver_rel14" localSheetId="4" hidden="1">1</definedName>
    <definedName name="solver_rel14" localSheetId="5" hidden="1">2</definedName>
    <definedName name="solver_rel15" localSheetId="4" hidden="1">1</definedName>
    <definedName name="solver_rel15" localSheetId="5" hidden="1">1</definedName>
    <definedName name="solver_rel16" localSheetId="4" hidden="1">1</definedName>
    <definedName name="solver_rel16" localSheetId="5" hidden="1">1</definedName>
    <definedName name="solver_rel17" localSheetId="4" hidden="1">1</definedName>
    <definedName name="solver_rel17" localSheetId="5" hidden="1">1</definedName>
    <definedName name="solver_rel18" localSheetId="4" hidden="1">2</definedName>
    <definedName name="solver_rel18" localSheetId="5" hidden="1">1</definedName>
    <definedName name="solver_rel19" localSheetId="4" hidden="1">2</definedName>
    <definedName name="solver_rel19" localSheetId="5" hidden="1">1</definedName>
    <definedName name="solver_rel2" localSheetId="4" hidden="1">1</definedName>
    <definedName name="solver_rel2" localSheetId="5" hidden="1">1</definedName>
    <definedName name="solver_rel20" localSheetId="4" hidden="1">2</definedName>
    <definedName name="solver_rel20" localSheetId="5" hidden="1">1</definedName>
    <definedName name="solver_rel21" localSheetId="4" hidden="1">1</definedName>
    <definedName name="solver_rel21" localSheetId="5" hidden="1">1</definedName>
    <definedName name="solver_rel22" localSheetId="4" hidden="1">1</definedName>
    <definedName name="solver_rel22" localSheetId="5" hidden="1">2</definedName>
    <definedName name="solver_rel23" localSheetId="5" hidden="1">1</definedName>
    <definedName name="solver_rel24" localSheetId="5" hidden="1">1</definedName>
    <definedName name="solver_rel25" localSheetId="5" hidden="1">1</definedName>
    <definedName name="solver_rel26" localSheetId="5" hidden="1">1</definedName>
    <definedName name="solver_rel27" localSheetId="5" hidden="1">1</definedName>
    <definedName name="solver_rel28" localSheetId="5" hidden="1">1</definedName>
    <definedName name="solver_rel3" localSheetId="4" hidden="1">1</definedName>
    <definedName name="solver_rel3" localSheetId="5" hidden="1">1</definedName>
    <definedName name="solver_rel4" localSheetId="4" hidden="1">1</definedName>
    <definedName name="solver_rel4" localSheetId="5" hidden="1">1</definedName>
    <definedName name="solver_rel5" localSheetId="4" hidden="1">1</definedName>
    <definedName name="solver_rel5" localSheetId="5" hidden="1">1</definedName>
    <definedName name="solver_rel6" localSheetId="4" hidden="1">1</definedName>
    <definedName name="solver_rel6" localSheetId="5" hidden="1">5</definedName>
    <definedName name="solver_rel7" localSheetId="4" hidden="1">1</definedName>
    <definedName name="solver_rel7" localSheetId="5" hidden="1">1</definedName>
    <definedName name="solver_rel8" localSheetId="4" hidden="1">1</definedName>
    <definedName name="solver_rel8" localSheetId="5" hidden="1">1</definedName>
    <definedName name="solver_rel9" localSheetId="4" hidden="1">1</definedName>
    <definedName name="solver_rel9" localSheetId="5" hidden="1">1</definedName>
    <definedName name="solver_rhs1" localSheetId="0" hidden="1">AllDifferent</definedName>
    <definedName name="solver_rhs1" localSheetId="4" hidden="1">Sheet2!$D$17</definedName>
    <definedName name="solver_rhs1" localSheetId="5" hidden="1">Sheet3!$M$8*5</definedName>
    <definedName name="solver_rhs10" localSheetId="4" hidden="1">Sheet2!$D$33</definedName>
    <definedName name="solver_rhs10" localSheetId="5" hidden="1">1</definedName>
    <definedName name="solver_rhs11" localSheetId="4" hidden="1">Sheet2!$D$34</definedName>
    <definedName name="solver_rhs11" localSheetId="5" hidden="1">5</definedName>
    <definedName name="solver_rhs12" localSheetId="4" hidden="1">Sheet2!$D$35</definedName>
    <definedName name="solver_rhs12" localSheetId="5" hidden="1">1</definedName>
    <definedName name="solver_rhs13" localSheetId="4" hidden="1">Sheet2!$D$36</definedName>
    <definedName name="solver_rhs13" localSheetId="5" hidden="1">2</definedName>
    <definedName name="solver_rhs14" localSheetId="4" hidden="1">Sheet2!$D$37</definedName>
    <definedName name="solver_rhs14" localSheetId="5" hidden="1">1</definedName>
    <definedName name="solver_rhs15" localSheetId="4" hidden="1">Sheet2!$D$38</definedName>
    <definedName name="solver_rhs15" localSheetId="5" hidden="1">1</definedName>
    <definedName name="solver_rhs16" localSheetId="4" hidden="1">Sheet2!$D$39</definedName>
    <definedName name="solver_rhs16" localSheetId="5" hidden="1">1</definedName>
    <definedName name="solver_rhs17" localSheetId="4" hidden="1">Sheet2!$D$40</definedName>
    <definedName name="solver_rhs17" localSheetId="5" hidden="1">1</definedName>
    <definedName name="solver_rhs18" localSheetId="4" hidden="1">Sheet2!$D$42</definedName>
    <definedName name="solver_rhs18" localSheetId="5" hidden="1">1</definedName>
    <definedName name="solver_rhs19" localSheetId="4" hidden="1">Sheet2!$D$43</definedName>
    <definedName name="solver_rhs19" localSheetId="5" hidden="1">1</definedName>
    <definedName name="solver_rhs2" localSheetId="4" hidden="1">Sheet2!$D$18</definedName>
    <definedName name="solver_rhs2" localSheetId="5" hidden="1">Sheet3!$M$9*5</definedName>
    <definedName name="solver_rhs20" localSheetId="4" hidden="1">Sheet2!$D$45</definedName>
    <definedName name="solver_rhs20" localSheetId="5" hidden="1">1</definedName>
    <definedName name="solver_rhs21" localSheetId="4" hidden="1">1</definedName>
    <definedName name="solver_rhs21" localSheetId="5" hidden="1">1</definedName>
    <definedName name="solver_rhs22" localSheetId="4" hidden="1">1</definedName>
    <definedName name="solver_rhs22" localSheetId="5" hidden="1">1</definedName>
    <definedName name="solver_rhs23" localSheetId="5" hidden="1">1</definedName>
    <definedName name="solver_rhs24" localSheetId="5" hidden="1">1</definedName>
    <definedName name="solver_rhs25" localSheetId="5" hidden="1">1</definedName>
    <definedName name="solver_rhs26" localSheetId="5" hidden="1">1</definedName>
    <definedName name="solver_rhs27" localSheetId="5" hidden="1">1</definedName>
    <definedName name="solver_rhs28" localSheetId="5" hidden="1">1</definedName>
    <definedName name="solver_rhs3" localSheetId="4" hidden="1">Sheet2!$D$19</definedName>
    <definedName name="solver_rhs3" localSheetId="5" hidden="1">Sheet3!$M$7*5</definedName>
    <definedName name="solver_rhs4" localSheetId="4" hidden="1">Sheet2!$D$20</definedName>
    <definedName name="solver_rhs4" localSheetId="5" hidden="1">Sheet3!$M$6*5</definedName>
    <definedName name="solver_rhs5" localSheetId="4" hidden="1">Sheet2!$D$21</definedName>
    <definedName name="solver_rhs5" localSheetId="5" hidden="1">3</definedName>
    <definedName name="solver_rhs6" localSheetId="4" hidden="1">Sheet2!$D$22</definedName>
    <definedName name="solver_rhs6" localSheetId="5" hidden="1">binary</definedName>
    <definedName name="solver_rhs7" localSheetId="4" hidden="1">Sheet2!$D$23</definedName>
    <definedName name="solver_rhs7" localSheetId="5" hidden="1">Sheet3!$M$10*5</definedName>
    <definedName name="solver_rhs8" localSheetId="4" hidden="1">Sheet2!$D$24</definedName>
    <definedName name="solver_rhs8" localSheetId="5" hidden="1">1</definedName>
    <definedName name="solver_rhs9" localSheetId="4" hidden="1">Sheet2!$D$25</definedName>
    <definedName name="solver_rhs9" localSheetId="5" hidden="1">1</definedName>
    <definedName name="solver_rlx" localSheetId="0" hidden="1">2</definedName>
    <definedName name="solver_rlx" localSheetId="4" hidden="1">2</definedName>
    <definedName name="solver_rlx" localSheetId="5" hidden="1">2</definedName>
    <definedName name="solver_rsd" localSheetId="0" hidden="1">0</definedName>
    <definedName name="solver_rsd" localSheetId="4" hidden="1">0</definedName>
    <definedName name="solver_rsd" localSheetId="5" hidden="1">0</definedName>
    <definedName name="solver_scl" localSheetId="0" hidden="1">1</definedName>
    <definedName name="solver_scl" localSheetId="4" hidden="1">1</definedName>
    <definedName name="solver_scl" localSheetId="5" hidden="1">1</definedName>
    <definedName name="solver_sho" localSheetId="0" hidden="1">2</definedName>
    <definedName name="solver_sho" localSheetId="4" hidden="1">2</definedName>
    <definedName name="solver_sho" localSheetId="5" hidden="1">2</definedName>
    <definedName name="solver_ssz" localSheetId="0" hidden="1">100</definedName>
    <definedName name="solver_ssz" localSheetId="4" hidden="1">100</definedName>
    <definedName name="solver_ssz" localSheetId="5" hidden="1">100</definedName>
    <definedName name="solver_tim" localSheetId="0" hidden="1">20</definedName>
    <definedName name="solver_tim" localSheetId="4" hidden="1">2147483647</definedName>
    <definedName name="solver_tim" localSheetId="5" hidden="1">2147483647</definedName>
    <definedName name="solver_tol" localSheetId="0" hidden="1">0.01</definedName>
    <definedName name="solver_tol" localSheetId="4" hidden="1">0.01</definedName>
    <definedName name="solver_tol" localSheetId="5" hidden="1">0.01</definedName>
    <definedName name="solver_typ" localSheetId="0" hidden="1">1</definedName>
    <definedName name="solver_typ" localSheetId="4" hidden="1">1</definedName>
    <definedName name="solver_typ" localSheetId="5" hidden="1">1</definedName>
    <definedName name="solver_val" localSheetId="0" hidden="1">0</definedName>
    <definedName name="solver_val" localSheetId="4" hidden="1">0</definedName>
    <definedName name="solver_val" localSheetId="5" hidden="1">0</definedName>
    <definedName name="solver_ver" localSheetId="0" hidden="1">3</definedName>
    <definedName name="solver_ver" localSheetId="4" hidden="1">3</definedName>
    <definedName name="solver_ver" localSheetId="5" hidden="1">3</definedName>
  </definedNames>
  <calcPr calcId="152511"/>
</workbook>
</file>

<file path=xl/calcChain.xml><?xml version="1.0" encoding="utf-8"?>
<calcChain xmlns="http://schemas.openxmlformats.org/spreadsheetml/2006/main">
  <c r="B22" i="2" l="1"/>
  <c r="B24" i="2"/>
  <c r="B23" i="2"/>
  <c r="B21" i="2"/>
  <c r="B20" i="2"/>
  <c r="B19" i="2"/>
  <c r="B18" i="2"/>
  <c r="B17" i="2"/>
  <c r="N109" i="3" l="1"/>
  <c r="N108" i="3"/>
  <c r="N107" i="3"/>
  <c r="N106" i="3"/>
  <c r="N105" i="3"/>
  <c r="N104" i="3"/>
  <c r="N103" i="3"/>
  <c r="N102" i="3"/>
  <c r="N101" i="3"/>
  <c r="N100" i="3"/>
  <c r="N99" i="3"/>
  <c r="N98" i="3"/>
  <c r="N97" i="3"/>
  <c r="N96" i="3"/>
  <c r="N95" i="3"/>
  <c r="N94" i="3"/>
  <c r="N93" i="3"/>
  <c r="N92" i="3"/>
  <c r="N91" i="3"/>
  <c r="N90" i="3"/>
  <c r="N89" i="3"/>
  <c r="N88" i="3"/>
  <c r="N87" i="3"/>
  <c r="N86" i="3" a="1"/>
  <c r="N86" i="3" s="1"/>
  <c r="N85" i="3"/>
  <c r="N84" i="3"/>
  <c r="N83" i="3"/>
  <c r="N82" i="3"/>
  <c r="N81" i="3"/>
  <c r="N80" i="3"/>
  <c r="N79" i="3"/>
  <c r="M12" i="3"/>
  <c r="N10" i="3"/>
  <c r="N9" i="3"/>
  <c r="N8" i="3"/>
  <c r="N7" i="3"/>
  <c r="N6" i="3"/>
  <c r="D66" i="3"/>
  <c r="B45" i="3"/>
  <c r="B43" i="3"/>
  <c r="B42" i="3"/>
  <c r="B40" i="3"/>
  <c r="B39" i="3"/>
  <c r="B38" i="3"/>
  <c r="B37" i="3"/>
  <c r="B36" i="3"/>
  <c r="B35" i="3"/>
  <c r="B34" i="3"/>
  <c r="B33" i="3"/>
  <c r="B25" i="3"/>
  <c r="B24" i="3"/>
  <c r="B23" i="3"/>
  <c r="B22" i="3"/>
  <c r="B21" i="3"/>
  <c r="B20" i="3"/>
  <c r="B19" i="3"/>
  <c r="B18" i="3"/>
  <c r="B17" i="3"/>
  <c r="O92" i="2" l="1"/>
  <c r="O91" i="2"/>
  <c r="O78" i="2"/>
  <c r="O77" i="2"/>
  <c r="O76" i="2"/>
  <c r="O75" i="2"/>
  <c r="O74" i="2"/>
  <c r="O73" i="2"/>
  <c r="O72" i="2"/>
  <c r="O71" i="2"/>
  <c r="O70" i="2"/>
  <c r="B25" i="2"/>
  <c r="O79" i="2" s="1"/>
  <c r="B39" i="2"/>
  <c r="O86" i="2" s="1"/>
  <c r="B43" i="2"/>
  <c r="O89" i="2" s="1"/>
  <c r="D66" i="2"/>
  <c r="O69" i="2" s="1"/>
  <c r="B45" i="2"/>
  <c r="O90" i="2" s="1"/>
  <c r="B42" i="2"/>
  <c r="O88" i="2" s="1"/>
  <c r="B33" i="2"/>
  <c r="O80" i="2" s="1"/>
  <c r="B40" i="2"/>
  <c r="O87" i="2" s="1"/>
  <c r="B38" i="2"/>
  <c r="O85" i="2" s="1"/>
  <c r="B37" i="2"/>
  <c r="O84" i="2" s="1"/>
  <c r="B36" i="2"/>
  <c r="O83" i="2" s="1"/>
  <c r="B35" i="2"/>
  <c r="O82" i="2" s="1"/>
  <c r="B34" i="2"/>
  <c r="O81" i="2" s="1"/>
  <c r="L21" i="1" l="1"/>
  <c r="K21" i="1"/>
  <c r="J21" i="1"/>
  <c r="I21" i="1"/>
  <c r="H21" i="1"/>
  <c r="G21" i="1"/>
  <c r="F21" i="1"/>
  <c r="E21" i="1"/>
  <c r="D21" i="1"/>
  <c r="C21" i="1"/>
  <c r="D23" i="1" l="1"/>
</calcChain>
</file>

<file path=xl/sharedStrings.xml><?xml version="1.0" encoding="utf-8"?>
<sst xmlns="http://schemas.openxmlformats.org/spreadsheetml/2006/main" count="1002" uniqueCount="319">
  <si>
    <t xml:space="preserve">Greedy Heuristic </t>
  </si>
  <si>
    <t>Meeting Time(s)</t>
  </si>
  <si>
    <t>MGT490</t>
  </si>
  <si>
    <t>MGT 490</t>
  </si>
  <si>
    <t>FIN 358</t>
  </si>
  <si>
    <t>CIS 120T</t>
  </si>
  <si>
    <t>CIS 102W</t>
  </si>
  <si>
    <t>FIN 325</t>
  </si>
  <si>
    <t>FIN 352</t>
  </si>
  <si>
    <t>FIN 356</t>
  </si>
  <si>
    <t>FIN 359</t>
  </si>
  <si>
    <t>M 6-8:45</t>
  </si>
  <si>
    <t>T 6-8:45</t>
  </si>
  <si>
    <t>W 6-8:45</t>
  </si>
  <si>
    <t>F 6-8:45</t>
  </si>
  <si>
    <t>T 1:25-3:15
Th 1:25-2:20</t>
  </si>
  <si>
    <t>W 2:30-5:15</t>
  </si>
  <si>
    <t>Th 2:30-5:15</t>
  </si>
  <si>
    <t>Th 6-8:45</t>
  </si>
  <si>
    <t>M 1:25-3:15
W 1:25-2:20</t>
  </si>
  <si>
    <t>M 1:25-2:20
W 1:25-3:15</t>
  </si>
  <si>
    <t>Decision Variables</t>
  </si>
  <si>
    <t>&lt;=</t>
  </si>
  <si>
    <t xml:space="preserve">     &lt;=</t>
  </si>
  <si>
    <t xml:space="preserve">      =</t>
  </si>
  <si>
    <t>Total Courses</t>
  </si>
  <si>
    <t>Optimal Rating</t>
  </si>
  <si>
    <t>Objective Function</t>
  </si>
  <si>
    <t>M 1:25-2:20
W 1:25-3:15 and
M 1:25-3:15
W 1:25-2:20</t>
  </si>
  <si>
    <t>Course Constraints</t>
  </si>
  <si>
    <t>CIS Courses</t>
  </si>
  <si>
    <t xml:space="preserve">FIN Elective Courses </t>
  </si>
  <si>
    <t>Meeting time Constraints</t>
  </si>
  <si>
    <t>Monday</t>
  </si>
  <si>
    <t>Tuesday</t>
  </si>
  <si>
    <t>Wednesday</t>
  </si>
  <si>
    <t>Thursday</t>
  </si>
  <si>
    <t>Friday</t>
  </si>
  <si>
    <t>Three days a week Constraint</t>
  </si>
  <si>
    <t>Total Classes</t>
  </si>
  <si>
    <t>W 2:30-5:15 and
M 1:25-2:20
W 1:25-3:15</t>
  </si>
  <si>
    <t>Microsoft Excel 15.0 Answer Report</t>
  </si>
  <si>
    <t>Worksheet: [Simplex - Copy.xlsx]Sheet2</t>
  </si>
  <si>
    <t>Report Created: 12/5/2015 12:44:09 AM</t>
  </si>
  <si>
    <t>Result: Solver found a solution.  All Constraints and optimality conditions are satisfied.</t>
  </si>
  <si>
    <t>Solver Engine</t>
  </si>
  <si>
    <t>Engine: Simplex LP</t>
  </si>
  <si>
    <t>Solution Time: 0.109 Seconds.</t>
  </si>
  <si>
    <t>Iterations: 31 Subproblems: 0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</si>
  <si>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</si>
  <si>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</si>
  <si>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</si>
  <si>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</si>
  <si>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</si>
  <si>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</si>
  <si>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</si>
  <si>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</si>
  <si>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</si>
  <si>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</si>
  <si>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</si>
  <si>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</si>
  <si>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</si>
  <si>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</si>
  <si>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</si>
  <si>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$D$66</t>
  </si>
  <si>
    <t>Optimal Rating CIS 120T</t>
  </si>
  <si>
    <t>$B$4</t>
  </si>
  <si>
    <t>M 6-8:45 MGT 490</t>
  </si>
  <si>
    <t>Contin</t>
  </si>
  <si>
    <t>$C$4</t>
  </si>
  <si>
    <t>M 6-8:45 FIN 358</t>
  </si>
  <si>
    <t>$D$4</t>
  </si>
  <si>
    <t>M 6-8:45 CIS 120T</t>
  </si>
  <si>
    <t>$E$4</t>
  </si>
  <si>
    <t>M 6-8:45 CIS 102W</t>
  </si>
  <si>
    <t>$F$4</t>
  </si>
  <si>
    <t>M 6-8:45 FIN 325</t>
  </si>
  <si>
    <t>$G$4</t>
  </si>
  <si>
    <t>M 6-8:45 FIN 352</t>
  </si>
  <si>
    <t>$H$4</t>
  </si>
  <si>
    <t>M 6-8:45 FIN 356</t>
  </si>
  <si>
    <t>$I$4</t>
  </si>
  <si>
    <t>M 6-8:45 FIN 359</t>
  </si>
  <si>
    <t>$B$5</t>
  </si>
  <si>
    <t>T 6-8:45 MGT 490</t>
  </si>
  <si>
    <t>$C$5</t>
  </si>
  <si>
    <t>T 6-8:45 FIN 358</t>
  </si>
  <si>
    <t>$D$5</t>
  </si>
  <si>
    <t>T 6-8:45 CIS 120T</t>
  </si>
  <si>
    <t>$E$5</t>
  </si>
  <si>
    <t>T 6-8:45 CIS 102W</t>
  </si>
  <si>
    <t>$F$5</t>
  </si>
  <si>
    <t>T 6-8:45 FIN 325</t>
  </si>
  <si>
    <t>$G$5</t>
  </si>
  <si>
    <t>T 6-8:45 FIN 352</t>
  </si>
  <si>
    <t>$H$5</t>
  </si>
  <si>
    <t>T 6-8:45 FIN 356</t>
  </si>
  <si>
    <t>$I$5</t>
  </si>
  <si>
    <t>T 6-8:45 FIN 359</t>
  </si>
  <si>
    <t>$B$6</t>
  </si>
  <si>
    <t>W 6-8:45 MGT 490</t>
  </si>
  <si>
    <t>$C$6</t>
  </si>
  <si>
    <t>W 6-8:45 FIN 358</t>
  </si>
  <si>
    <t>$D$6</t>
  </si>
  <si>
    <t>W 6-8:45 CIS 120T</t>
  </si>
  <si>
    <t>$E$6</t>
  </si>
  <si>
    <t>W 6-8:45 CIS 102W</t>
  </si>
  <si>
    <t>$F$6</t>
  </si>
  <si>
    <t>W 6-8:45 FIN 325</t>
  </si>
  <si>
    <t>$G$6</t>
  </si>
  <si>
    <t>W 6-8:45 FIN 352</t>
  </si>
  <si>
    <t>$H$6</t>
  </si>
  <si>
    <t>W 6-8:45 FIN 356</t>
  </si>
  <si>
    <t>$I$6</t>
  </si>
  <si>
    <t>W 6-8:45 FIN 359</t>
  </si>
  <si>
    <t>$B$7</t>
  </si>
  <si>
    <t>F 6-8:45 MGT 490</t>
  </si>
  <si>
    <t>$C$7</t>
  </si>
  <si>
    <t>F 6-8:45 FIN 358</t>
  </si>
  <si>
    <t>$D$7</t>
  </si>
  <si>
    <t>F 6-8:45 CIS 120T</t>
  </si>
  <si>
    <t>$E$7</t>
  </si>
  <si>
    <t>F 6-8:45 CIS 102W</t>
  </si>
  <si>
    <t>$F$7</t>
  </si>
  <si>
    <t>F 6-8:45 FIN 325</t>
  </si>
  <si>
    <t>$G$7</t>
  </si>
  <si>
    <t>F 6-8:45 FIN 352</t>
  </si>
  <si>
    <t>$H$7</t>
  </si>
  <si>
    <t>F 6-8:45 FIN 356</t>
  </si>
  <si>
    <t>$I$7</t>
  </si>
  <si>
    <t>F 6-8:45 FIN 359</t>
  </si>
  <si>
    <t>$B$8</t>
  </si>
  <si>
    <t>M 1:25-2:20
W 1:25-3:15 MGT 490</t>
  </si>
  <si>
    <t>$C$8</t>
  </si>
  <si>
    <t>M 1:25-2:20
W 1:25-3:15 FIN 358</t>
  </si>
  <si>
    <t>$D$8</t>
  </si>
  <si>
    <t>M 1:25-2:20
W 1:25-3:15 CIS 120T</t>
  </si>
  <si>
    <t>$E$8</t>
  </si>
  <si>
    <t>M 1:25-2:20
W 1:25-3:15 CIS 102W</t>
  </si>
  <si>
    <t>$F$8</t>
  </si>
  <si>
    <t>M 1:25-2:20
W 1:25-3:15 FIN 325</t>
  </si>
  <si>
    <t>$G$8</t>
  </si>
  <si>
    <t>M 1:25-2:20
W 1:25-3:15 FIN 352</t>
  </si>
  <si>
    <t>$H$8</t>
  </si>
  <si>
    <t>M 1:25-2:20
W 1:25-3:15 FIN 356</t>
  </si>
  <si>
    <t>$I$8</t>
  </si>
  <si>
    <t>M 1:25-2:20
W 1:25-3:15 FIN 359</t>
  </si>
  <si>
    <t>$B$9</t>
  </si>
  <si>
    <t>T 1:25-3:15
Th 1:25-2:20 MGT 490</t>
  </si>
  <si>
    <t>$C$9</t>
  </si>
  <si>
    <t>T 1:25-3:15
Th 1:25-2:20 FIN 358</t>
  </si>
  <si>
    <t>$D$9</t>
  </si>
  <si>
    <t>T 1:25-3:15
Th 1:25-2:20 CIS 120T</t>
  </si>
  <si>
    <t>$E$9</t>
  </si>
  <si>
    <t>T 1:25-3:15
Th 1:25-2:20 CIS 102W</t>
  </si>
  <si>
    <t>$F$9</t>
  </si>
  <si>
    <t>T 1:25-3:15
Th 1:25-2:20 FIN 325</t>
  </si>
  <si>
    <t>$G$9</t>
  </si>
  <si>
    <t>T 1:25-3:15
Th 1:25-2:20 FIN 352</t>
  </si>
  <si>
    <t>$H$9</t>
  </si>
  <si>
    <t>T 1:25-3:15
Th 1:25-2:20 FIN 356</t>
  </si>
  <si>
    <t>$I$9</t>
  </si>
  <si>
    <t>T 1:25-3:15
Th 1:25-2:20 FIN 359</t>
  </si>
  <si>
    <t>$B$10</t>
  </si>
  <si>
    <t>W 2:30-5:15 MGT 490</t>
  </si>
  <si>
    <t>$C$10</t>
  </si>
  <si>
    <t>W 2:30-5:15 FIN 358</t>
  </si>
  <si>
    <t>$D$10</t>
  </si>
  <si>
    <t>W 2:30-5:15 CIS 120T</t>
  </si>
  <si>
    <t>$E$10</t>
  </si>
  <si>
    <t>W 2:30-5:15 CIS 102W</t>
  </si>
  <si>
    <t>$F$10</t>
  </si>
  <si>
    <t>W 2:30-5:15 FIN 325</t>
  </si>
  <si>
    <t>$G$10</t>
  </si>
  <si>
    <t>W 2:30-5:15 FIN 352</t>
  </si>
  <si>
    <t>$H$10</t>
  </si>
  <si>
    <t>W 2:30-5:15 FIN 356</t>
  </si>
  <si>
    <t>$I$10</t>
  </si>
  <si>
    <t>W 2:30-5:15 FIN 359</t>
  </si>
  <si>
    <t>$B$11</t>
  </si>
  <si>
    <t>Th 2:30-5:15 MGT 490</t>
  </si>
  <si>
    <t>$C$11</t>
  </si>
  <si>
    <t>Th 2:30-5:15 FIN 358</t>
  </si>
  <si>
    <t>$D$11</t>
  </si>
  <si>
    <t>Th 2:30-5:15 CIS 120T</t>
  </si>
  <si>
    <t>$E$11</t>
  </si>
  <si>
    <t>Th 2:30-5:15 CIS 102W</t>
  </si>
  <si>
    <t>$F$11</t>
  </si>
  <si>
    <t>Th 2:30-5:15 FIN 325</t>
  </si>
  <si>
    <t>$G$11</t>
  </si>
  <si>
    <t>Th 2:30-5:15 FIN 352</t>
  </si>
  <si>
    <t>$H$11</t>
  </si>
  <si>
    <t>Th 2:30-5:15 FIN 356</t>
  </si>
  <si>
    <t>$I$11</t>
  </si>
  <si>
    <t>Th 2:30-5:15 FIN 359</t>
  </si>
  <si>
    <t>$B$12</t>
  </si>
  <si>
    <t>Th 6-8:45 MGT 490</t>
  </si>
  <si>
    <t>$C$12</t>
  </si>
  <si>
    <t>Th 6-8:45 FIN 358</t>
  </si>
  <si>
    <t>$D$12</t>
  </si>
  <si>
    <t>Th 6-8:45 CIS 120T</t>
  </si>
  <si>
    <t>$E$12</t>
  </si>
  <si>
    <t>Th 6-8:45 CIS 102W</t>
  </si>
  <si>
    <t>$F$12</t>
  </si>
  <si>
    <t>Th 6-8:45 FIN 325</t>
  </si>
  <si>
    <t>$G$12</t>
  </si>
  <si>
    <t>Th 6-8:45 FIN 352</t>
  </si>
  <si>
    <t>$H$12</t>
  </si>
  <si>
    <t>Th 6-8:45 FIN 356</t>
  </si>
  <si>
    <t>$I$12</t>
  </si>
  <si>
    <t>Th 6-8:45 FIN 359</t>
  </si>
  <si>
    <t>$B$13</t>
  </si>
  <si>
    <t>M 1:25-3:15
W 1:25-2:20 MGT 490</t>
  </si>
  <si>
    <t>$C$13</t>
  </si>
  <si>
    <t>M 1:25-3:15
W 1:25-2:20 FIN 358</t>
  </si>
  <si>
    <t>$D$13</t>
  </si>
  <si>
    <t>M 1:25-3:15
W 1:25-2:20 CIS 120T</t>
  </si>
  <si>
    <t>$E$13</t>
  </si>
  <si>
    <t>M 1:25-3:15
W 1:25-2:20 CIS 102W</t>
  </si>
  <si>
    <t>$F$13</t>
  </si>
  <si>
    <t>M 1:25-3:15
W 1:25-2:20 FIN 325</t>
  </si>
  <si>
    <t>$G$13</t>
  </si>
  <si>
    <t>M 1:25-3:15
W 1:25-2:20 FIN 352</t>
  </si>
  <si>
    <t>$H$13</t>
  </si>
  <si>
    <t>M 1:25-3:15
W 1:25-2:20 FIN 356</t>
  </si>
  <si>
    <t>$I$13</t>
  </si>
  <si>
    <t>M 1:25-3:15
W 1:25-2:20 FIN 359</t>
  </si>
  <si>
    <t>$B$17</t>
  </si>
  <si>
    <t>$B$17&lt;=$D$17</t>
  </si>
  <si>
    <t>Binding</t>
  </si>
  <si>
    <t>$B$18</t>
  </si>
  <si>
    <t>$B$18&lt;=$D$18</t>
  </si>
  <si>
    <t>Not Binding</t>
  </si>
  <si>
    <t>$B$19</t>
  </si>
  <si>
    <t>$B$19&lt;=$D$19</t>
  </si>
  <si>
    <t>$B$20</t>
  </si>
  <si>
    <t>$B$20&lt;=$D$20</t>
  </si>
  <si>
    <t>$B$21</t>
  </si>
  <si>
    <t>$B$21&lt;=$D$21</t>
  </si>
  <si>
    <t>$B$22</t>
  </si>
  <si>
    <t>W 2:30-5:15 and
M 1:25-2:20
W 1:25-3:15 MGT 490</t>
  </si>
  <si>
    <t>$B$22&lt;=$D$22</t>
  </si>
  <si>
    <t>$B$23</t>
  </si>
  <si>
    <t>$B$23&lt;=$D$23</t>
  </si>
  <si>
    <t>$B$24</t>
  </si>
  <si>
    <t>$B$24&lt;=$D$24</t>
  </si>
  <si>
    <t>$B$25</t>
  </si>
  <si>
    <t>M 1:25-2:20
W 1:25-3:15 and
M 1:25-3:15
W 1:25-2:20 MGT 490</t>
  </si>
  <si>
    <t>$B$25&lt;=$D$25</t>
  </si>
  <si>
    <t>$B$33</t>
  </si>
  <si>
    <t>MGT490 MGT 490</t>
  </si>
  <si>
    <t>$B$33=$D$33</t>
  </si>
  <si>
    <t>$B$34</t>
  </si>
  <si>
    <t>FIN 358 MGT 490</t>
  </si>
  <si>
    <t>$B$34=$D$34</t>
  </si>
  <si>
    <t>$B$35</t>
  </si>
  <si>
    <t>CIS 120T MGT 490</t>
  </si>
  <si>
    <t>$B$35=$D$35</t>
  </si>
  <si>
    <t>$B$36</t>
  </si>
  <si>
    <t>CIS 102W MGT 490</t>
  </si>
  <si>
    <t>$B$36&lt;=$D$36</t>
  </si>
  <si>
    <t>$B$37</t>
  </si>
  <si>
    <t>FIN 325 MGT 490</t>
  </si>
  <si>
    <t>$B$37&lt;=$D$37</t>
  </si>
  <si>
    <t>$B$38</t>
  </si>
  <si>
    <t>FIN 352 MGT 490</t>
  </si>
  <si>
    <t>$B$38&lt;=$D$38</t>
  </si>
  <si>
    <t>$B$39</t>
  </si>
  <si>
    <t>FIN 356 MGT 490</t>
  </si>
  <si>
    <t>$B$39&lt;=$D$39</t>
  </si>
  <si>
    <t>$B$40</t>
  </si>
  <si>
    <t>FIN 359 MGT 490</t>
  </si>
  <si>
    <t>$B$40&lt;=$D$40</t>
  </si>
  <si>
    <t>$B$42</t>
  </si>
  <si>
    <t>CIS Courses MGT 490</t>
  </si>
  <si>
    <t>$B$42=$D$42</t>
  </si>
  <si>
    <t>$B$43</t>
  </si>
  <si>
    <t>FIN Elective Courses  MGT 490</t>
  </si>
  <si>
    <t>$B$43=$D$43</t>
  </si>
  <si>
    <t>$B$45</t>
  </si>
  <si>
    <t>Total Courses MGT 490</t>
  </si>
  <si>
    <t>$B$45=$D$45</t>
  </si>
  <si>
    <t>Microsoft Excel 15.0 Sensitivity Report</t>
  </si>
  <si>
    <t>Report Created: 12/5/2015 12:44:10 AM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</si>
  <si>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</si>
  <si>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</si>
  <si>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</si>
  <si>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</si>
  <si>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</si>
  <si>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</si>
  <si>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</si>
  <si>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</si>
  <si>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</si>
  <si>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</si>
  <si>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</si>
  <si>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</si>
  <si>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</si>
  <si>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Sum</t>
  </si>
  <si>
    <t>Report Created: 12/5/2015 12:52:02 AM</t>
  </si>
  <si>
    <t>M 6-8:45 Sum</t>
  </si>
  <si>
    <t>T 6-8:45 Sum</t>
  </si>
  <si>
    <t>W 6-8:45 Sum</t>
  </si>
  <si>
    <t>F 6-8:45 Sum</t>
  </si>
  <si>
    <t>T 1:25-3:15
Th 1:25-2:20 Sum</t>
  </si>
  <si>
    <t>W 2:30-5:15 and
M 1:25-2:20
W 1:25-3:15 Sum</t>
  </si>
  <si>
    <t>Th 2:30-5:15 Sum</t>
  </si>
  <si>
    <t>Th 6-8:45 Sum</t>
  </si>
  <si>
    <t>M 1:25-2:20
W 1:25-3:15 and
M 1:25-3:15
W 1:25-2:20 Sum</t>
  </si>
  <si>
    <t>MGT490 Sum</t>
  </si>
  <si>
    <t>FIN 358 Sum</t>
  </si>
  <si>
    <t>CIS 120T Sum</t>
  </si>
  <si>
    <t>CIS 102W Sum</t>
  </si>
  <si>
    <t>FIN 325 Sum</t>
  </si>
  <si>
    <t>FIN 352 Sum</t>
  </si>
  <si>
    <t>FIN 356 Sum</t>
  </si>
  <si>
    <t>FIN 359 Sum</t>
  </si>
  <si>
    <t>CIS Courses Sum</t>
  </si>
  <si>
    <t>FIN Elective Courses  Sum</t>
  </si>
  <si>
    <t>Total Courses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</si>
</sst>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1" fillId="0" borderId="0" xfId="0" applyFont="1" applyFill="1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Fill="1" applyAlignment="1">
      <alignment horizontal="right"/>
    </xf>
    <xf numFmtId="0" fontId="1" fillId="0" borderId="0" xfId="0" applyFont="1"/>
    <xf numFmtId="0" fontId="0" fillId="0" borderId="4" xfId="0" applyFill="1" applyBorder="1" applyAlignment="1"/>
    <xf numFmtId="0" fontId="2" fillId="0" borderId="3" xfId="0" applyFont="1" applyFill="1" applyBorder="1" applyAlignment="1">
      <alignment horizontal="center"/>
    </xf>
    <xf numFmtId="0" fontId="0" fillId="0" borderId="5" xfId="0" applyFill="1" applyBorder="1" applyAlignment="1"/>
    <xf numFmtId="0" fontId="0" fillId="0" borderId="4" xfId="0" applyNumberFormat="1" applyFill="1" applyBorder="1" applyAlignment="1"/>
    <xf numFmtId="0" fontId="0" fillId="0" borderId="5" xfId="0" applyNumberFormat="1" applyFill="1" applyBorder="1" applyAlignment="1"/>
    <xf numFmtId="0" fontId="0" fillId="0" borderId="5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zoomScaleNormal="100" workbookViewId="0">
      <selection activeCell="A12" sqref="A12:XFD12"/>
    </sheetView>
  </sheetViews>
  <sheetFormatPr defaultRowHeight="15" x14ac:dyDescent="0.25"/>
  <cols>
    <col min="1" max="1" width="14.5703125" style="1" customWidth="1"/>
    <col min="2" max="16384" width="9.140625" style="1"/>
  </cols>
  <sheetData>
    <row r="1" spans="1:13" x14ac:dyDescent="0.25">
      <c r="A1" s="1" t="s">
        <v>0</v>
      </c>
    </row>
    <row r="2" spans="1:13" x14ac:dyDescent="0.25">
      <c r="B2" s="1" t="s">
        <v>1</v>
      </c>
    </row>
    <row r="3" spans="1:13" x14ac:dyDescent="0.25"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3" x14ac:dyDescent="0.25"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</row>
    <row r="5" spans="1:13" x14ac:dyDescent="0.25">
      <c r="A5" s="1" t="s">
        <v>11</v>
      </c>
      <c r="B5" s="1">
        <v>1</v>
      </c>
      <c r="C5" s="1">
        <v>4.3</v>
      </c>
      <c r="D5" s="1">
        <v>0</v>
      </c>
      <c r="E5" s="1">
        <v>0</v>
      </c>
      <c r="F5" s="1">
        <v>0</v>
      </c>
      <c r="G5" s="1">
        <v>0</v>
      </c>
      <c r="H5" s="1">
        <v>3.6</v>
      </c>
      <c r="I5" s="1">
        <v>0</v>
      </c>
      <c r="J5" s="1">
        <v>3</v>
      </c>
    </row>
    <row r="6" spans="1:13" s="5" customFormat="1" x14ac:dyDescent="0.25">
      <c r="A6" s="1" t="s">
        <v>12</v>
      </c>
      <c r="B6" s="1">
        <v>2</v>
      </c>
      <c r="C6" s="1">
        <v>3.8</v>
      </c>
      <c r="D6" s="1">
        <v>0</v>
      </c>
      <c r="E6" s="1">
        <v>0</v>
      </c>
      <c r="F6" s="1">
        <v>3.7</v>
      </c>
      <c r="G6" s="1">
        <v>0</v>
      </c>
      <c r="H6" s="1">
        <v>0</v>
      </c>
      <c r="I6" s="1">
        <v>3.2</v>
      </c>
      <c r="J6" s="1">
        <v>0</v>
      </c>
      <c r="K6" s="1"/>
      <c r="L6" s="1"/>
      <c r="M6" s="1"/>
    </row>
    <row r="7" spans="1:13" s="5" customFormat="1" x14ac:dyDescent="0.25">
      <c r="A7" s="5" t="s">
        <v>13</v>
      </c>
      <c r="B7" s="5">
        <v>3</v>
      </c>
      <c r="C7" s="5">
        <v>3.5</v>
      </c>
      <c r="D7" s="5">
        <v>3.5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3.5</v>
      </c>
    </row>
    <row r="8" spans="1:13" x14ac:dyDescent="0.25">
      <c r="A8" s="1" t="s">
        <v>14</v>
      </c>
      <c r="B8" s="1">
        <v>4</v>
      </c>
      <c r="C8" s="1">
        <v>3.5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3" s="5" customFormat="1" ht="27" customHeight="1" x14ac:dyDescent="0.25">
      <c r="A9" s="4" t="s">
        <v>20</v>
      </c>
      <c r="B9" s="5">
        <v>5</v>
      </c>
      <c r="C9" s="5">
        <v>4.5999999999999996</v>
      </c>
      <c r="D9" s="5">
        <v>0</v>
      </c>
      <c r="E9" s="5">
        <v>0</v>
      </c>
      <c r="F9" s="5">
        <v>0</v>
      </c>
      <c r="G9" s="5">
        <v>3.7</v>
      </c>
      <c r="H9" s="5">
        <v>0</v>
      </c>
      <c r="I9" s="5">
        <v>0</v>
      </c>
      <c r="J9" s="5">
        <v>0</v>
      </c>
    </row>
    <row r="10" spans="1:13" ht="60" x14ac:dyDescent="0.25">
      <c r="A10" s="2" t="s">
        <v>15</v>
      </c>
      <c r="B10" s="1">
        <v>6</v>
      </c>
      <c r="C10" s="1">
        <v>2.7</v>
      </c>
      <c r="D10" s="1">
        <v>3.3</v>
      </c>
      <c r="E10" s="1">
        <v>0</v>
      </c>
      <c r="F10" s="1">
        <v>0</v>
      </c>
      <c r="G10" s="1">
        <v>0</v>
      </c>
      <c r="H10" s="1">
        <v>0</v>
      </c>
      <c r="I10" s="1">
        <v>3.4</v>
      </c>
      <c r="J10" s="1">
        <v>0</v>
      </c>
    </row>
    <row r="11" spans="1:13" s="5" customFormat="1" x14ac:dyDescent="0.25">
      <c r="A11" s="5" t="s">
        <v>16</v>
      </c>
      <c r="B11" s="5">
        <v>7</v>
      </c>
      <c r="C11" s="5">
        <v>0</v>
      </c>
      <c r="D11" s="5">
        <v>0</v>
      </c>
      <c r="E11" s="5">
        <v>4.4000000000000004</v>
      </c>
      <c r="F11" s="5">
        <v>3.5</v>
      </c>
      <c r="G11" s="5">
        <v>0</v>
      </c>
      <c r="H11" s="5">
        <v>0</v>
      </c>
      <c r="I11" s="5">
        <v>0</v>
      </c>
      <c r="J11" s="5">
        <v>0</v>
      </c>
    </row>
    <row r="12" spans="1:13" s="5" customFormat="1" x14ac:dyDescent="0.25">
      <c r="A12" s="5" t="s">
        <v>17</v>
      </c>
      <c r="B12" s="5">
        <v>8</v>
      </c>
      <c r="C12" s="5">
        <v>0</v>
      </c>
      <c r="D12" s="5">
        <v>0</v>
      </c>
      <c r="E12" s="5">
        <v>3.1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</row>
    <row r="13" spans="1:13" s="5" customFormat="1" x14ac:dyDescent="0.25">
      <c r="A13" s="1" t="s">
        <v>18</v>
      </c>
      <c r="B13" s="1">
        <v>9</v>
      </c>
      <c r="C13" s="1">
        <v>0</v>
      </c>
      <c r="D13" s="1">
        <v>0</v>
      </c>
      <c r="E13" s="1">
        <v>0</v>
      </c>
      <c r="F13" s="1">
        <v>0</v>
      </c>
      <c r="G13" s="1">
        <v>3</v>
      </c>
      <c r="H13" s="1">
        <v>0</v>
      </c>
      <c r="I13" s="1">
        <v>0</v>
      </c>
      <c r="J13" s="1">
        <v>0</v>
      </c>
      <c r="K13" s="1"/>
      <c r="L13" s="1"/>
      <c r="M13" s="1"/>
    </row>
    <row r="14" spans="1:13" s="5" customFormat="1" ht="60" x14ac:dyDescent="0.25">
      <c r="A14" s="4" t="s">
        <v>19</v>
      </c>
      <c r="B14" s="5">
        <v>10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3.9</v>
      </c>
      <c r="I14" s="5">
        <v>0</v>
      </c>
      <c r="J14" s="5">
        <v>0</v>
      </c>
    </row>
    <row r="17" spans="2:12" x14ac:dyDescent="0.25">
      <c r="B17" s="3"/>
    </row>
    <row r="20" spans="2:12" x14ac:dyDescent="0.25">
      <c r="C20" s="1">
        <v>1</v>
      </c>
      <c r="D20" s="1">
        <v>2</v>
      </c>
      <c r="E20" s="1">
        <v>3</v>
      </c>
      <c r="F20" s="1">
        <v>4</v>
      </c>
      <c r="G20" s="1">
        <v>5</v>
      </c>
      <c r="H20" s="1">
        <v>6</v>
      </c>
      <c r="I20" s="1">
        <v>7</v>
      </c>
      <c r="J20" s="1">
        <v>8</v>
      </c>
      <c r="K20" s="1">
        <v>9</v>
      </c>
      <c r="L20" s="1">
        <v>10</v>
      </c>
    </row>
    <row r="21" spans="2:12" x14ac:dyDescent="0.25">
      <c r="C21" s="1">
        <f>INDEX(C5:J14,C20,D20)</f>
        <v>0</v>
      </c>
      <c r="D21" s="1">
        <f>INDEX(C5:J14,D20,E20)</f>
        <v>0</v>
      </c>
      <c r="E21" s="1">
        <f>INDEX(C5:J14,E20,F20)</f>
        <v>0</v>
      </c>
      <c r="F21" s="1">
        <f>INDEX(C5:J14,F20,G20)</f>
        <v>0</v>
      </c>
      <c r="G21" s="1">
        <f>INDEX(C5:J14,G20,H20)</f>
        <v>0</v>
      </c>
      <c r="H21" s="1">
        <f>INDEX(H5:O14,H20,I20)</f>
        <v>0</v>
      </c>
      <c r="I21" s="1">
        <f>INDEX(C5:J14,I20,J20)</f>
        <v>0</v>
      </c>
      <c r="J21" s="1">
        <f>INDEX(C5:J14,J20,C20)</f>
        <v>0</v>
      </c>
      <c r="K21" s="1">
        <f>INDEX(C5:J14,K20,D20)</f>
        <v>0</v>
      </c>
      <c r="L21" s="1">
        <f>INDEX(C5:J14,L20,E20)</f>
        <v>0</v>
      </c>
    </row>
    <row r="23" spans="2:12" x14ac:dyDescent="0.25">
      <c r="D23" s="1">
        <f>SUM(C21:L21)</f>
        <v>0</v>
      </c>
    </row>
  </sheetData>
  <scenarios current="0">
    <scenario name="first" count="10" user="Author" comment="Created by Author on 11/29/2015">
      <inputCells r="C17" val="1"/>
      <inputCells r="D17" val="6"/>
      <inputCells r="E17" val="2"/>
      <inputCells r="F17" val="4"/>
      <inputCells r="G17" val="7"/>
      <inputCells r="H17" val="3"/>
      <inputCells r="I17" val="8"/>
      <inputCells r="J17" val="5"/>
      <inputCells r="K17" val="10"/>
      <inputCells r="L17" val="9"/>
    </scenario>
  </scenario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showGridLines="0" topLeftCell="A100" workbookViewId="0"/>
  </sheetViews>
  <sheetFormatPr defaultRowHeight="15" x14ac:dyDescent="0.25"/>
  <cols>
    <col min="1" max="1" width="2.28515625" customWidth="1"/>
    <col min="2" max="2" width="6.140625" customWidth="1"/>
    <col min="3" max="3" width="27.7109375" customWidth="1"/>
    <col min="4" max="4" width="13.7109375" bestFit="1" customWidth="1"/>
    <col min="5" max="5" width="13.5703125" bestFit="1" customWidth="1"/>
    <col min="6" max="6" width="11.42578125" customWidth="1"/>
    <col min="7" max="7" width="5.42578125" customWidth="1"/>
  </cols>
  <sheetData>
    <row r="1" spans="1:5" x14ac:dyDescent="0.25">
      <c r="A1" s="7" t="s">
        <v>41</v>
      </c>
    </row>
    <row r="2" spans="1:5" x14ac:dyDescent="0.25">
      <c r="A2" s="7" t="s">
        <v>42</v>
      </c>
    </row>
    <row r="3" spans="1:5" x14ac:dyDescent="0.25">
      <c r="A3" s="7" t="s">
        <v>43</v>
      </c>
    </row>
    <row r="4" spans="1:5" x14ac:dyDescent="0.25">
      <c r="A4" s="7" t="s">
        <v>44</v>
      </c>
    </row>
    <row r="5" spans="1:5" x14ac:dyDescent="0.25">
      <c r="A5" s="7" t="s">
        <v>45</v>
      </c>
    </row>
    <row r="6" spans="1:5" x14ac:dyDescent="0.25">
      <c r="A6" s="7"/>
      <c r="B6" t="s">
        <v>46</v>
      </c>
    </row>
    <row r="7" spans="1:5" x14ac:dyDescent="0.25">
      <c r="A7" s="7"/>
      <c r="B7" t="s">
        <v>47</v>
      </c>
    </row>
    <row r="8" spans="1:5" x14ac:dyDescent="0.25">
      <c r="A8" s="7"/>
      <c r="B8" t="s">
        <v>48</v>
      </c>
    </row>
    <row r="9" spans="1:5" x14ac:dyDescent="0.25">
      <c r="A9" s="7" t="s">
        <v>49</v>
      </c>
    </row>
    <row r="10" spans="1:5" x14ac:dyDescent="0.25">
      <c r="B10" t="s">
        <v>50</v>
      </c>
    </row>
    <row r="11" spans="1:5" x14ac:dyDescent="0.25">
      <c r="B11" t="s">
        <v>51</v>
      </c>
    </row>
    <row r="14" spans="1:5" ht="15.75" thickBot="1" x14ac:dyDescent="0.3">
      <c r="A14" t="s">
        <v>52</v>
      </c>
    </row>
    <row r="15" spans="1:5" ht="15.75" thickBot="1" x14ac:dyDescent="0.3">
      <c r="B15" s="9" t="s">
        <v>53</v>
      </c>
      <c r="C15" s="9" t="s">
        <v>54</v>
      </c>
      <c r="D15" s="9" t="s">
        <v>55</v>
      </c>
      <c r="E15" s="9" t="s">
        <v>56</v>
      </c>
    </row>
    <row r="16" spans="1:5" ht="15.75" thickBot="1" x14ac:dyDescent="0.3">
      <c r="B16" s="8" t="s">
        <v>64</v>
      </c>
      <c r="C16" s="8" t="s">
        <v>65</v>
      </c>
      <c r="D16" s="11">
        <v>19.5</v>
      </c>
      <c r="E16" s="11">
        <v>19.5</v>
      </c>
    </row>
    <row r="19" spans="1:6" ht="15.75" thickBot="1" x14ac:dyDescent="0.3">
      <c r="A19" t="s">
        <v>57</v>
      </c>
    </row>
    <row r="20" spans="1:6" ht="15.75" thickBot="1" x14ac:dyDescent="0.3">
      <c r="B20" s="9" t="s">
        <v>53</v>
      </c>
      <c r="C20" s="9" t="s">
        <v>54</v>
      </c>
      <c r="D20" s="9" t="s">
        <v>55</v>
      </c>
      <c r="E20" s="9" t="s">
        <v>56</v>
      </c>
      <c r="F20" s="9" t="s">
        <v>58</v>
      </c>
    </row>
    <row r="21" spans="1:6" x14ac:dyDescent="0.25">
      <c r="B21" s="10" t="s">
        <v>66</v>
      </c>
      <c r="C21" s="10" t="s">
        <v>67</v>
      </c>
      <c r="D21" s="12">
        <v>1</v>
      </c>
      <c r="E21" s="12">
        <v>1</v>
      </c>
      <c r="F21" s="10" t="s">
        <v>68</v>
      </c>
    </row>
    <row r="22" spans="1:6" x14ac:dyDescent="0.25">
      <c r="B22" s="10" t="s">
        <v>69</v>
      </c>
      <c r="C22" s="10" t="s">
        <v>70</v>
      </c>
      <c r="D22" s="12">
        <v>0</v>
      </c>
      <c r="E22" s="12">
        <v>0</v>
      </c>
      <c r="F22" s="10" t="s">
        <v>68</v>
      </c>
    </row>
    <row r="23" spans="1:6" x14ac:dyDescent="0.25">
      <c r="B23" s="10" t="s">
        <v>71</v>
      </c>
      <c r="C23" s="10" t="s">
        <v>72</v>
      </c>
      <c r="D23" s="12">
        <v>0</v>
      </c>
      <c r="E23" s="12">
        <v>0</v>
      </c>
      <c r="F23" s="10" t="s">
        <v>68</v>
      </c>
    </row>
    <row r="24" spans="1:6" x14ac:dyDescent="0.25">
      <c r="B24" s="10" t="s">
        <v>73</v>
      </c>
      <c r="C24" s="10" t="s">
        <v>74</v>
      </c>
      <c r="D24" s="12">
        <v>0</v>
      </c>
      <c r="E24" s="12">
        <v>0</v>
      </c>
      <c r="F24" s="10" t="s">
        <v>68</v>
      </c>
    </row>
    <row r="25" spans="1:6" x14ac:dyDescent="0.25">
      <c r="B25" s="10" t="s">
        <v>75</v>
      </c>
      <c r="C25" s="10" t="s">
        <v>76</v>
      </c>
      <c r="D25" s="12">
        <v>0</v>
      </c>
      <c r="E25" s="12">
        <v>0</v>
      </c>
      <c r="F25" s="10" t="s">
        <v>68</v>
      </c>
    </row>
    <row r="26" spans="1:6" x14ac:dyDescent="0.25">
      <c r="B26" s="10" t="s">
        <v>77</v>
      </c>
      <c r="C26" s="10" t="s">
        <v>78</v>
      </c>
      <c r="D26" s="12">
        <v>0</v>
      </c>
      <c r="E26" s="12">
        <v>0</v>
      </c>
      <c r="F26" s="10" t="s">
        <v>68</v>
      </c>
    </row>
    <row r="27" spans="1:6" x14ac:dyDescent="0.25">
      <c r="B27" s="10" t="s">
        <v>79</v>
      </c>
      <c r="C27" s="10" t="s">
        <v>80</v>
      </c>
      <c r="D27" s="12">
        <v>0</v>
      </c>
      <c r="E27" s="12">
        <v>0</v>
      </c>
      <c r="F27" s="10" t="s">
        <v>68</v>
      </c>
    </row>
    <row r="28" spans="1:6" x14ac:dyDescent="0.25">
      <c r="B28" s="10" t="s">
        <v>81</v>
      </c>
      <c r="C28" s="10" t="s">
        <v>82</v>
      </c>
      <c r="D28" s="12">
        <v>0</v>
      </c>
      <c r="E28" s="12">
        <v>0</v>
      </c>
      <c r="F28" s="10" t="s">
        <v>68</v>
      </c>
    </row>
    <row r="29" spans="1:6" x14ac:dyDescent="0.25">
      <c r="B29" s="10" t="s">
        <v>83</v>
      </c>
      <c r="C29" s="10" t="s">
        <v>84</v>
      </c>
      <c r="D29" s="12">
        <v>0</v>
      </c>
      <c r="E29" s="12">
        <v>0</v>
      </c>
      <c r="F29" s="10" t="s">
        <v>68</v>
      </c>
    </row>
    <row r="30" spans="1:6" x14ac:dyDescent="0.25">
      <c r="B30" s="10" t="s">
        <v>85</v>
      </c>
      <c r="C30" s="10" t="s">
        <v>86</v>
      </c>
      <c r="D30" s="12">
        <v>0</v>
      </c>
      <c r="E30" s="12">
        <v>0</v>
      </c>
      <c r="F30" s="10" t="s">
        <v>68</v>
      </c>
    </row>
    <row r="31" spans="1:6" x14ac:dyDescent="0.25">
      <c r="B31" s="10" t="s">
        <v>87</v>
      </c>
      <c r="C31" s="10" t="s">
        <v>88</v>
      </c>
      <c r="D31" s="12">
        <v>0</v>
      </c>
      <c r="E31" s="12">
        <v>0</v>
      </c>
      <c r="F31" s="10" t="s">
        <v>68</v>
      </c>
    </row>
    <row r="32" spans="1:6" x14ac:dyDescent="0.25">
      <c r="B32" s="10" t="s">
        <v>89</v>
      </c>
      <c r="C32" s="10" t="s">
        <v>90</v>
      </c>
      <c r="D32" s="12">
        <v>0</v>
      </c>
      <c r="E32" s="12">
        <v>0</v>
      </c>
      <c r="F32" s="10" t="s">
        <v>68</v>
      </c>
    </row>
    <row r="33" spans="2:6" x14ac:dyDescent="0.25">
      <c r="B33" s="10" t="s">
        <v>91</v>
      </c>
      <c r="C33" s="10" t="s">
        <v>92</v>
      </c>
      <c r="D33" s="12">
        <v>0</v>
      </c>
      <c r="E33" s="12">
        <v>0</v>
      </c>
      <c r="F33" s="10" t="s">
        <v>68</v>
      </c>
    </row>
    <row r="34" spans="2:6" x14ac:dyDescent="0.25">
      <c r="B34" s="10" t="s">
        <v>93</v>
      </c>
      <c r="C34" s="10" t="s">
        <v>94</v>
      </c>
      <c r="D34" s="12">
        <v>0</v>
      </c>
      <c r="E34" s="12">
        <v>0</v>
      </c>
      <c r="F34" s="10" t="s">
        <v>68</v>
      </c>
    </row>
    <row r="35" spans="2:6" x14ac:dyDescent="0.25">
      <c r="B35" s="10" t="s">
        <v>95</v>
      </c>
      <c r="C35" s="10" t="s">
        <v>96</v>
      </c>
      <c r="D35" s="12">
        <v>0</v>
      </c>
      <c r="E35" s="12">
        <v>0</v>
      </c>
      <c r="F35" s="10" t="s">
        <v>68</v>
      </c>
    </row>
    <row r="36" spans="2:6" x14ac:dyDescent="0.25">
      <c r="B36" s="10" t="s">
        <v>97</v>
      </c>
      <c r="C36" s="10" t="s">
        <v>98</v>
      </c>
      <c r="D36" s="12">
        <v>0</v>
      </c>
      <c r="E36" s="12">
        <v>0</v>
      </c>
      <c r="F36" s="10" t="s">
        <v>68</v>
      </c>
    </row>
    <row r="37" spans="2:6" x14ac:dyDescent="0.25">
      <c r="B37" s="10" t="s">
        <v>99</v>
      </c>
      <c r="C37" s="10" t="s">
        <v>100</v>
      </c>
      <c r="D37" s="12">
        <v>0</v>
      </c>
      <c r="E37" s="12">
        <v>0</v>
      </c>
      <c r="F37" s="10" t="s">
        <v>68</v>
      </c>
    </row>
    <row r="38" spans="2:6" x14ac:dyDescent="0.25">
      <c r="B38" s="10" t="s">
        <v>101</v>
      </c>
      <c r="C38" s="10" t="s">
        <v>102</v>
      </c>
      <c r="D38" s="12">
        <v>1</v>
      </c>
      <c r="E38" s="12">
        <v>1</v>
      </c>
      <c r="F38" s="10" t="s">
        <v>68</v>
      </c>
    </row>
    <row r="39" spans="2:6" x14ac:dyDescent="0.25">
      <c r="B39" s="10" t="s">
        <v>103</v>
      </c>
      <c r="C39" s="10" t="s">
        <v>104</v>
      </c>
      <c r="D39" s="12">
        <v>0</v>
      </c>
      <c r="E39" s="12">
        <v>0</v>
      </c>
      <c r="F39" s="10" t="s">
        <v>68</v>
      </c>
    </row>
    <row r="40" spans="2:6" x14ac:dyDescent="0.25">
      <c r="B40" s="10" t="s">
        <v>105</v>
      </c>
      <c r="C40" s="10" t="s">
        <v>106</v>
      </c>
      <c r="D40" s="12">
        <v>0</v>
      </c>
      <c r="E40" s="12">
        <v>0</v>
      </c>
      <c r="F40" s="10" t="s">
        <v>68</v>
      </c>
    </row>
    <row r="41" spans="2:6" x14ac:dyDescent="0.25">
      <c r="B41" s="10" t="s">
        <v>107</v>
      </c>
      <c r="C41" s="10" t="s">
        <v>108</v>
      </c>
      <c r="D41" s="12">
        <v>0</v>
      </c>
      <c r="E41" s="12">
        <v>0</v>
      </c>
      <c r="F41" s="10" t="s">
        <v>68</v>
      </c>
    </row>
    <row r="42" spans="2:6" x14ac:dyDescent="0.25">
      <c r="B42" s="10" t="s">
        <v>109</v>
      </c>
      <c r="C42" s="10" t="s">
        <v>110</v>
      </c>
      <c r="D42" s="12">
        <v>0</v>
      </c>
      <c r="E42" s="12">
        <v>0</v>
      </c>
      <c r="F42" s="10" t="s">
        <v>68</v>
      </c>
    </row>
    <row r="43" spans="2:6" x14ac:dyDescent="0.25">
      <c r="B43" s="10" t="s">
        <v>111</v>
      </c>
      <c r="C43" s="10" t="s">
        <v>112</v>
      </c>
      <c r="D43" s="12">
        <v>0</v>
      </c>
      <c r="E43" s="12">
        <v>0</v>
      </c>
      <c r="F43" s="10" t="s">
        <v>68</v>
      </c>
    </row>
    <row r="44" spans="2:6" x14ac:dyDescent="0.25">
      <c r="B44" s="10" t="s">
        <v>113</v>
      </c>
      <c r="C44" s="10" t="s">
        <v>114</v>
      </c>
      <c r="D44" s="12">
        <v>0</v>
      </c>
      <c r="E44" s="12">
        <v>0</v>
      </c>
      <c r="F44" s="10" t="s">
        <v>68</v>
      </c>
    </row>
    <row r="45" spans="2:6" x14ac:dyDescent="0.25">
      <c r="B45" s="10" t="s">
        <v>115</v>
      </c>
      <c r="C45" s="10" t="s">
        <v>116</v>
      </c>
      <c r="D45" s="12">
        <v>0</v>
      </c>
      <c r="E45" s="12">
        <v>0</v>
      </c>
      <c r="F45" s="10" t="s">
        <v>68</v>
      </c>
    </row>
    <row r="46" spans="2:6" x14ac:dyDescent="0.25">
      <c r="B46" s="10" t="s">
        <v>117</v>
      </c>
      <c r="C46" s="10" t="s">
        <v>118</v>
      </c>
      <c r="D46" s="12">
        <v>0</v>
      </c>
      <c r="E46" s="12">
        <v>0</v>
      </c>
      <c r="F46" s="10" t="s">
        <v>68</v>
      </c>
    </row>
    <row r="47" spans="2:6" x14ac:dyDescent="0.25">
      <c r="B47" s="10" t="s">
        <v>119</v>
      </c>
      <c r="C47" s="10" t="s">
        <v>120</v>
      </c>
      <c r="D47" s="12">
        <v>0</v>
      </c>
      <c r="E47" s="12">
        <v>0</v>
      </c>
      <c r="F47" s="10" t="s">
        <v>68</v>
      </c>
    </row>
    <row r="48" spans="2:6" x14ac:dyDescent="0.25">
      <c r="B48" s="10" t="s">
        <v>121</v>
      </c>
      <c r="C48" s="10" t="s">
        <v>122</v>
      </c>
      <c r="D48" s="12">
        <v>0</v>
      </c>
      <c r="E48" s="12">
        <v>0</v>
      </c>
      <c r="F48" s="10" t="s">
        <v>68</v>
      </c>
    </row>
    <row r="49" spans="2:6" x14ac:dyDescent="0.25">
      <c r="B49" s="10" t="s">
        <v>123</v>
      </c>
      <c r="C49" s="10" t="s">
        <v>124</v>
      </c>
      <c r="D49" s="12">
        <v>0</v>
      </c>
      <c r="E49" s="12">
        <v>0</v>
      </c>
      <c r="F49" s="10" t="s">
        <v>68</v>
      </c>
    </row>
    <row r="50" spans="2:6" x14ac:dyDescent="0.25">
      <c r="B50" s="10" t="s">
        <v>125</v>
      </c>
      <c r="C50" s="10" t="s">
        <v>126</v>
      </c>
      <c r="D50" s="12">
        <v>0</v>
      </c>
      <c r="E50" s="12">
        <v>0</v>
      </c>
      <c r="F50" s="10" t="s">
        <v>68</v>
      </c>
    </row>
    <row r="51" spans="2:6" x14ac:dyDescent="0.25">
      <c r="B51" s="10" t="s">
        <v>127</v>
      </c>
      <c r="C51" s="10" t="s">
        <v>128</v>
      </c>
      <c r="D51" s="12">
        <v>0</v>
      </c>
      <c r="E51" s="12">
        <v>0</v>
      </c>
      <c r="F51" s="10" t="s">
        <v>68</v>
      </c>
    </row>
    <row r="52" spans="2:6" x14ac:dyDescent="0.25">
      <c r="B52" s="10" t="s">
        <v>129</v>
      </c>
      <c r="C52" s="10" t="s">
        <v>130</v>
      </c>
      <c r="D52" s="12">
        <v>0</v>
      </c>
      <c r="E52" s="12">
        <v>0</v>
      </c>
      <c r="F52" s="10" t="s">
        <v>68</v>
      </c>
    </row>
    <row r="53" spans="2:6" ht="120" x14ac:dyDescent="0.25">
      <c r="B53" s="10" t="s">
        <v>131</v>
      </c>
      <c r="C53" s="13" t="s">
        <v>132</v>
      </c>
      <c r="D53" s="12">
        <v>0</v>
      </c>
      <c r="E53" s="12">
        <v>0</v>
      </c>
      <c r="F53" s="10" t="s">
        <v>68</v>
      </c>
    </row>
    <row r="54" spans="2:6" ht="120" x14ac:dyDescent="0.25">
      <c r="B54" s="10" t="s">
        <v>133</v>
      </c>
      <c r="C54" s="13" t="s">
        <v>134</v>
      </c>
      <c r="D54" s="12">
        <v>0</v>
      </c>
      <c r="E54" s="12">
        <v>0</v>
      </c>
      <c r="F54" s="10" t="s">
        <v>68</v>
      </c>
    </row>
    <row r="55" spans="2:6" ht="120" x14ac:dyDescent="0.25">
      <c r="B55" s="10" t="s">
        <v>135</v>
      </c>
      <c r="C55" s="13" t="s">
        <v>136</v>
      </c>
      <c r="D55" s="12">
        <v>0</v>
      </c>
      <c r="E55" s="12">
        <v>0</v>
      </c>
      <c r="F55" s="10" t="s">
        <v>68</v>
      </c>
    </row>
    <row r="56" spans="2:6" ht="120" x14ac:dyDescent="0.25">
      <c r="B56" s="10" t="s">
        <v>137</v>
      </c>
      <c r="C56" s="13" t="s">
        <v>138</v>
      </c>
      <c r="D56" s="12">
        <v>0</v>
      </c>
      <c r="E56" s="12">
        <v>0</v>
      </c>
      <c r="F56" s="10" t="s">
        <v>68</v>
      </c>
    </row>
    <row r="57" spans="2:6" ht="120" x14ac:dyDescent="0.25">
      <c r="B57" s="10" t="s">
        <v>139</v>
      </c>
      <c r="C57" s="13" t="s">
        <v>140</v>
      </c>
      <c r="D57" s="12">
        <v>0</v>
      </c>
      <c r="E57" s="12">
        <v>0</v>
      </c>
      <c r="F57" s="10" t="s">
        <v>68</v>
      </c>
    </row>
    <row r="58" spans="2:6" ht="120" x14ac:dyDescent="0.25">
      <c r="B58" s="10" t="s">
        <v>141</v>
      </c>
      <c r="C58" s="13" t="s">
        <v>142</v>
      </c>
      <c r="D58" s="12">
        <v>0</v>
      </c>
      <c r="E58" s="12">
        <v>0</v>
      </c>
      <c r="F58" s="10" t="s">
        <v>68</v>
      </c>
    </row>
    <row r="59" spans="2:6" ht="120" x14ac:dyDescent="0.25">
      <c r="B59" s="10" t="s">
        <v>143</v>
      </c>
      <c r="C59" s="13" t="s">
        <v>144</v>
      </c>
      <c r="D59" s="12">
        <v>0</v>
      </c>
      <c r="E59" s="12">
        <v>0</v>
      </c>
      <c r="F59" s="10" t="s">
        <v>68</v>
      </c>
    </row>
    <row r="60" spans="2:6" ht="120" x14ac:dyDescent="0.25">
      <c r="B60" s="10" t="s">
        <v>145</v>
      </c>
      <c r="C60" s="13" t="s">
        <v>146</v>
      </c>
      <c r="D60" s="12">
        <v>0</v>
      </c>
      <c r="E60" s="12">
        <v>0</v>
      </c>
      <c r="F60" s="10" t="s">
        <v>68</v>
      </c>
    </row>
    <row r="61" spans="2:6" ht="105" x14ac:dyDescent="0.25">
      <c r="B61" s="10" t="s">
        <v>147</v>
      </c>
      <c r="C61" s="13" t="s">
        <v>148</v>
      </c>
      <c r="D61" s="12">
        <v>0</v>
      </c>
      <c r="E61" s="12">
        <v>0</v>
      </c>
      <c r="F61" s="10" t="s">
        <v>68</v>
      </c>
    </row>
    <row r="62" spans="2:6" ht="105" x14ac:dyDescent="0.25">
      <c r="B62" s="10" t="s">
        <v>149</v>
      </c>
      <c r="C62" s="13" t="s">
        <v>150</v>
      </c>
      <c r="D62" s="12">
        <v>0</v>
      </c>
      <c r="E62" s="12">
        <v>0</v>
      </c>
      <c r="F62" s="10" t="s">
        <v>68</v>
      </c>
    </row>
    <row r="63" spans="2:6" ht="105" x14ac:dyDescent="0.25">
      <c r="B63" s="10" t="s">
        <v>151</v>
      </c>
      <c r="C63" s="13" t="s">
        <v>152</v>
      </c>
      <c r="D63" s="12">
        <v>0</v>
      </c>
      <c r="E63" s="12">
        <v>0</v>
      </c>
      <c r="F63" s="10" t="s">
        <v>68</v>
      </c>
    </row>
    <row r="64" spans="2:6" ht="105" x14ac:dyDescent="0.25">
      <c r="B64" s="10" t="s">
        <v>153</v>
      </c>
      <c r="C64" s="13" t="s">
        <v>154</v>
      </c>
      <c r="D64" s="12">
        <v>0</v>
      </c>
      <c r="E64" s="12">
        <v>0</v>
      </c>
      <c r="F64" s="10" t="s">
        <v>68</v>
      </c>
    </row>
    <row r="65" spans="2:6" ht="105" x14ac:dyDescent="0.25">
      <c r="B65" s="10" t="s">
        <v>155</v>
      </c>
      <c r="C65" s="13" t="s">
        <v>156</v>
      </c>
      <c r="D65" s="12">
        <v>0</v>
      </c>
      <c r="E65" s="12">
        <v>0</v>
      </c>
      <c r="F65" s="10" t="s">
        <v>68</v>
      </c>
    </row>
    <row r="66" spans="2:6" ht="105" x14ac:dyDescent="0.25">
      <c r="B66" s="10" t="s">
        <v>157</v>
      </c>
      <c r="C66" s="13" t="s">
        <v>158</v>
      </c>
      <c r="D66" s="12">
        <v>0</v>
      </c>
      <c r="E66" s="12">
        <v>0</v>
      </c>
      <c r="F66" s="10" t="s">
        <v>68</v>
      </c>
    </row>
    <row r="67" spans="2:6" ht="105" x14ac:dyDescent="0.25">
      <c r="B67" s="10" t="s">
        <v>159</v>
      </c>
      <c r="C67" s="13" t="s">
        <v>160</v>
      </c>
      <c r="D67" s="12">
        <v>1</v>
      </c>
      <c r="E67" s="12">
        <v>1</v>
      </c>
      <c r="F67" s="10" t="s">
        <v>68</v>
      </c>
    </row>
    <row r="68" spans="2:6" ht="105" x14ac:dyDescent="0.25">
      <c r="B68" s="10" t="s">
        <v>161</v>
      </c>
      <c r="C68" s="13" t="s">
        <v>162</v>
      </c>
      <c r="D68" s="12">
        <v>0</v>
      </c>
      <c r="E68" s="12">
        <v>0</v>
      </c>
      <c r="F68" s="10" t="s">
        <v>68</v>
      </c>
    </row>
    <row r="69" spans="2:6" x14ac:dyDescent="0.25">
      <c r="B69" s="10" t="s">
        <v>163</v>
      </c>
      <c r="C69" s="10" t="s">
        <v>164</v>
      </c>
      <c r="D69" s="12">
        <v>0</v>
      </c>
      <c r="E69" s="12">
        <v>0</v>
      </c>
      <c r="F69" s="10" t="s">
        <v>68</v>
      </c>
    </row>
    <row r="70" spans="2:6" x14ac:dyDescent="0.25">
      <c r="B70" s="10" t="s">
        <v>165</v>
      </c>
      <c r="C70" s="10" t="s">
        <v>166</v>
      </c>
      <c r="D70" s="12">
        <v>0</v>
      </c>
      <c r="E70" s="12">
        <v>0</v>
      </c>
      <c r="F70" s="10" t="s">
        <v>68</v>
      </c>
    </row>
    <row r="71" spans="2:6" x14ac:dyDescent="0.25">
      <c r="B71" s="10" t="s">
        <v>167</v>
      </c>
      <c r="C71" s="10" t="s">
        <v>168</v>
      </c>
      <c r="D71" s="12">
        <v>1</v>
      </c>
      <c r="E71" s="12">
        <v>1</v>
      </c>
      <c r="F71" s="10" t="s">
        <v>68</v>
      </c>
    </row>
    <row r="72" spans="2:6" x14ac:dyDescent="0.25">
      <c r="B72" s="10" t="s">
        <v>169</v>
      </c>
      <c r="C72" s="10" t="s">
        <v>170</v>
      </c>
      <c r="D72" s="12">
        <v>0</v>
      </c>
      <c r="E72" s="12">
        <v>0</v>
      </c>
      <c r="F72" s="10" t="s">
        <v>68</v>
      </c>
    </row>
    <row r="73" spans="2:6" x14ac:dyDescent="0.25">
      <c r="B73" s="10" t="s">
        <v>171</v>
      </c>
      <c r="C73" s="10" t="s">
        <v>172</v>
      </c>
      <c r="D73" s="12">
        <v>0</v>
      </c>
      <c r="E73" s="12">
        <v>0</v>
      </c>
      <c r="F73" s="10" t="s">
        <v>68</v>
      </c>
    </row>
    <row r="74" spans="2:6" x14ac:dyDescent="0.25">
      <c r="B74" s="10" t="s">
        <v>173</v>
      </c>
      <c r="C74" s="10" t="s">
        <v>174</v>
      </c>
      <c r="D74" s="12">
        <v>0</v>
      </c>
      <c r="E74" s="12">
        <v>0</v>
      </c>
      <c r="F74" s="10" t="s">
        <v>68</v>
      </c>
    </row>
    <row r="75" spans="2:6" x14ac:dyDescent="0.25">
      <c r="B75" s="10" t="s">
        <v>175</v>
      </c>
      <c r="C75" s="10" t="s">
        <v>176</v>
      </c>
      <c r="D75" s="12">
        <v>0</v>
      </c>
      <c r="E75" s="12">
        <v>0</v>
      </c>
      <c r="F75" s="10" t="s">
        <v>68</v>
      </c>
    </row>
    <row r="76" spans="2:6" x14ac:dyDescent="0.25">
      <c r="B76" s="10" t="s">
        <v>177</v>
      </c>
      <c r="C76" s="10" t="s">
        <v>178</v>
      </c>
      <c r="D76" s="12">
        <v>0</v>
      </c>
      <c r="E76" s="12">
        <v>0</v>
      </c>
      <c r="F76" s="10" t="s">
        <v>68</v>
      </c>
    </row>
    <row r="77" spans="2:6" x14ac:dyDescent="0.25">
      <c r="B77" s="10" t="s">
        <v>179</v>
      </c>
      <c r="C77" s="10" t="s">
        <v>180</v>
      </c>
      <c r="D77" s="12">
        <v>0</v>
      </c>
      <c r="E77" s="12">
        <v>0</v>
      </c>
      <c r="F77" s="10" t="s">
        <v>68</v>
      </c>
    </row>
    <row r="78" spans="2:6" x14ac:dyDescent="0.25">
      <c r="B78" s="10" t="s">
        <v>181</v>
      </c>
      <c r="C78" s="10" t="s">
        <v>182</v>
      </c>
      <c r="D78" s="12">
        <v>0</v>
      </c>
      <c r="E78" s="12">
        <v>0</v>
      </c>
      <c r="F78" s="10" t="s">
        <v>68</v>
      </c>
    </row>
    <row r="79" spans="2:6" x14ac:dyDescent="0.25">
      <c r="B79" s="10" t="s">
        <v>183</v>
      </c>
      <c r="C79" s="10" t="s">
        <v>184</v>
      </c>
      <c r="D79" s="12">
        <v>0</v>
      </c>
      <c r="E79" s="12">
        <v>0</v>
      </c>
      <c r="F79" s="10" t="s">
        <v>68</v>
      </c>
    </row>
    <row r="80" spans="2:6" x14ac:dyDescent="0.25">
      <c r="B80" s="10" t="s">
        <v>185</v>
      </c>
      <c r="C80" s="10" t="s">
        <v>186</v>
      </c>
      <c r="D80" s="12">
        <v>0</v>
      </c>
      <c r="E80" s="12">
        <v>0</v>
      </c>
      <c r="F80" s="10" t="s">
        <v>68</v>
      </c>
    </row>
    <row r="81" spans="2:6" x14ac:dyDescent="0.25">
      <c r="B81" s="10" t="s">
        <v>187</v>
      </c>
      <c r="C81" s="10" t="s">
        <v>188</v>
      </c>
      <c r="D81" s="12">
        <v>0</v>
      </c>
      <c r="E81" s="12">
        <v>0</v>
      </c>
      <c r="F81" s="10" t="s">
        <v>68</v>
      </c>
    </row>
    <row r="82" spans="2:6" x14ac:dyDescent="0.25">
      <c r="B82" s="10" t="s">
        <v>189</v>
      </c>
      <c r="C82" s="10" t="s">
        <v>190</v>
      </c>
      <c r="D82" s="12">
        <v>0</v>
      </c>
      <c r="E82" s="12">
        <v>0</v>
      </c>
      <c r="F82" s="10" t="s">
        <v>68</v>
      </c>
    </row>
    <row r="83" spans="2:6" x14ac:dyDescent="0.25">
      <c r="B83" s="10" t="s">
        <v>191</v>
      </c>
      <c r="C83" s="10" t="s">
        <v>192</v>
      </c>
      <c r="D83" s="12">
        <v>0</v>
      </c>
      <c r="E83" s="12">
        <v>0</v>
      </c>
      <c r="F83" s="10" t="s">
        <v>68</v>
      </c>
    </row>
    <row r="84" spans="2:6" x14ac:dyDescent="0.25">
      <c r="B84" s="10" t="s">
        <v>193</v>
      </c>
      <c r="C84" s="10" t="s">
        <v>194</v>
      </c>
      <c r="D84" s="12">
        <v>0</v>
      </c>
      <c r="E84" s="12">
        <v>0</v>
      </c>
      <c r="F84" s="10" t="s">
        <v>68</v>
      </c>
    </row>
    <row r="85" spans="2:6" x14ac:dyDescent="0.25">
      <c r="B85" s="10" t="s">
        <v>195</v>
      </c>
      <c r="C85" s="10" t="s">
        <v>196</v>
      </c>
      <c r="D85" s="12">
        <v>0</v>
      </c>
      <c r="E85" s="12">
        <v>0</v>
      </c>
      <c r="F85" s="10" t="s">
        <v>68</v>
      </c>
    </row>
    <row r="86" spans="2:6" x14ac:dyDescent="0.25">
      <c r="B86" s="10" t="s">
        <v>197</v>
      </c>
      <c r="C86" s="10" t="s">
        <v>198</v>
      </c>
      <c r="D86" s="12">
        <v>0</v>
      </c>
      <c r="E86" s="12">
        <v>0</v>
      </c>
      <c r="F86" s="10" t="s">
        <v>68</v>
      </c>
    </row>
    <row r="87" spans="2:6" x14ac:dyDescent="0.25">
      <c r="B87" s="10" t="s">
        <v>199</v>
      </c>
      <c r="C87" s="10" t="s">
        <v>200</v>
      </c>
      <c r="D87" s="12">
        <v>0</v>
      </c>
      <c r="E87" s="12">
        <v>0</v>
      </c>
      <c r="F87" s="10" t="s">
        <v>68</v>
      </c>
    </row>
    <row r="88" spans="2:6" x14ac:dyDescent="0.25">
      <c r="B88" s="10" t="s">
        <v>201</v>
      </c>
      <c r="C88" s="10" t="s">
        <v>202</v>
      </c>
      <c r="D88" s="12">
        <v>0</v>
      </c>
      <c r="E88" s="12">
        <v>0</v>
      </c>
      <c r="F88" s="10" t="s">
        <v>68</v>
      </c>
    </row>
    <row r="89" spans="2:6" x14ac:dyDescent="0.25">
      <c r="B89" s="10" t="s">
        <v>203</v>
      </c>
      <c r="C89" s="10" t="s">
        <v>204</v>
      </c>
      <c r="D89" s="12">
        <v>0</v>
      </c>
      <c r="E89" s="12">
        <v>0</v>
      </c>
      <c r="F89" s="10" t="s">
        <v>68</v>
      </c>
    </row>
    <row r="90" spans="2:6" x14ac:dyDescent="0.25">
      <c r="B90" s="10" t="s">
        <v>205</v>
      </c>
      <c r="C90" s="10" t="s">
        <v>206</v>
      </c>
      <c r="D90" s="12">
        <v>0</v>
      </c>
      <c r="E90" s="12">
        <v>0</v>
      </c>
      <c r="F90" s="10" t="s">
        <v>68</v>
      </c>
    </row>
    <row r="91" spans="2:6" x14ac:dyDescent="0.25">
      <c r="B91" s="10" t="s">
        <v>207</v>
      </c>
      <c r="C91" s="10" t="s">
        <v>208</v>
      </c>
      <c r="D91" s="12">
        <v>0</v>
      </c>
      <c r="E91" s="12">
        <v>0</v>
      </c>
      <c r="F91" s="10" t="s">
        <v>68</v>
      </c>
    </row>
    <row r="92" spans="2:6" x14ac:dyDescent="0.25">
      <c r="B92" s="10" t="s">
        <v>209</v>
      </c>
      <c r="C92" s="10" t="s">
        <v>210</v>
      </c>
      <c r="D92" s="12">
        <v>0</v>
      </c>
      <c r="E92" s="12">
        <v>0</v>
      </c>
      <c r="F92" s="10" t="s">
        <v>68</v>
      </c>
    </row>
    <row r="93" spans="2:6" ht="120" x14ac:dyDescent="0.25">
      <c r="B93" s="10" t="s">
        <v>211</v>
      </c>
      <c r="C93" s="13" t="s">
        <v>212</v>
      </c>
      <c r="D93" s="12">
        <v>0</v>
      </c>
      <c r="E93" s="12">
        <v>0</v>
      </c>
      <c r="F93" s="10" t="s">
        <v>68</v>
      </c>
    </row>
    <row r="94" spans="2:6" ht="120" x14ac:dyDescent="0.25">
      <c r="B94" s="10" t="s">
        <v>213</v>
      </c>
      <c r="C94" s="13" t="s">
        <v>214</v>
      </c>
      <c r="D94" s="12">
        <v>0</v>
      </c>
      <c r="E94" s="12">
        <v>0</v>
      </c>
      <c r="F94" s="10" t="s">
        <v>68</v>
      </c>
    </row>
    <row r="95" spans="2:6" ht="120" x14ac:dyDescent="0.25">
      <c r="B95" s="10" t="s">
        <v>215</v>
      </c>
      <c r="C95" s="13" t="s">
        <v>216</v>
      </c>
      <c r="D95" s="12">
        <v>0</v>
      </c>
      <c r="E95" s="12">
        <v>0</v>
      </c>
      <c r="F95" s="10" t="s">
        <v>68</v>
      </c>
    </row>
    <row r="96" spans="2:6" ht="120" x14ac:dyDescent="0.25">
      <c r="B96" s="10" t="s">
        <v>217</v>
      </c>
      <c r="C96" s="13" t="s">
        <v>218</v>
      </c>
      <c r="D96" s="12">
        <v>0</v>
      </c>
      <c r="E96" s="12">
        <v>0</v>
      </c>
      <c r="F96" s="10" t="s">
        <v>68</v>
      </c>
    </row>
    <row r="97" spans="1:7" ht="120" x14ac:dyDescent="0.25">
      <c r="B97" s="10" t="s">
        <v>219</v>
      </c>
      <c r="C97" s="13" t="s">
        <v>220</v>
      </c>
      <c r="D97" s="12">
        <v>0</v>
      </c>
      <c r="E97" s="12">
        <v>0</v>
      </c>
      <c r="F97" s="10" t="s">
        <v>68</v>
      </c>
    </row>
    <row r="98" spans="1:7" ht="120" x14ac:dyDescent="0.25">
      <c r="B98" s="10" t="s">
        <v>221</v>
      </c>
      <c r="C98" s="13" t="s">
        <v>222</v>
      </c>
      <c r="D98" s="12">
        <v>1</v>
      </c>
      <c r="E98" s="12">
        <v>1</v>
      </c>
      <c r="F98" s="10" t="s">
        <v>68</v>
      </c>
    </row>
    <row r="99" spans="1:7" ht="120" x14ac:dyDescent="0.25">
      <c r="B99" s="10" t="s">
        <v>223</v>
      </c>
      <c r="C99" s="13" t="s">
        <v>224</v>
      </c>
      <c r="D99" s="12">
        <v>0</v>
      </c>
      <c r="E99" s="12">
        <v>0</v>
      </c>
      <c r="F99" s="10" t="s">
        <v>68</v>
      </c>
    </row>
    <row r="100" spans="1:7" ht="120.75" thickBot="1" x14ac:dyDescent="0.3">
      <c r="B100" s="8" t="s">
        <v>225</v>
      </c>
      <c r="C100" s="14" t="s">
        <v>226</v>
      </c>
      <c r="D100" s="11">
        <v>0</v>
      </c>
      <c r="E100" s="11">
        <v>0</v>
      </c>
      <c r="F100" s="8" t="s">
        <v>68</v>
      </c>
    </row>
    <row r="103" spans="1:7" ht="15.75" thickBot="1" x14ac:dyDescent="0.3">
      <c r="A103" t="s">
        <v>59</v>
      </c>
    </row>
    <row r="104" spans="1:7" ht="15.75" thickBot="1" x14ac:dyDescent="0.3">
      <c r="B104" s="9" t="s">
        <v>53</v>
      </c>
      <c r="C104" s="9" t="s">
        <v>54</v>
      </c>
      <c r="D104" s="9" t="s">
        <v>60</v>
      </c>
      <c r="E104" s="9" t="s">
        <v>61</v>
      </c>
      <c r="F104" s="9" t="s">
        <v>62</v>
      </c>
      <c r="G104" s="9" t="s">
        <v>63</v>
      </c>
    </row>
    <row r="105" spans="1:7" x14ac:dyDescent="0.25">
      <c r="B105" s="10" t="s">
        <v>227</v>
      </c>
      <c r="C105" s="10" t="s">
        <v>67</v>
      </c>
      <c r="D105" s="12">
        <v>1</v>
      </c>
      <c r="E105" s="10" t="s">
        <v>228</v>
      </c>
      <c r="F105" s="10" t="s">
        <v>229</v>
      </c>
      <c r="G105" s="10">
        <v>0</v>
      </c>
    </row>
    <row r="106" spans="1:7" x14ac:dyDescent="0.25">
      <c r="B106" s="10" t="s">
        <v>230</v>
      </c>
      <c r="C106" s="10" t="s">
        <v>84</v>
      </c>
      <c r="D106" s="12">
        <v>0</v>
      </c>
      <c r="E106" s="10" t="s">
        <v>231</v>
      </c>
      <c r="F106" s="10" t="s">
        <v>232</v>
      </c>
      <c r="G106" s="10">
        <v>1</v>
      </c>
    </row>
    <row r="107" spans="1:7" x14ac:dyDescent="0.25">
      <c r="B107" s="10" t="s">
        <v>233</v>
      </c>
      <c r="C107" s="10" t="s">
        <v>100</v>
      </c>
      <c r="D107" s="12">
        <v>1</v>
      </c>
      <c r="E107" s="10" t="s">
        <v>234</v>
      </c>
      <c r="F107" s="10" t="s">
        <v>229</v>
      </c>
      <c r="G107" s="10">
        <v>0</v>
      </c>
    </row>
    <row r="108" spans="1:7" x14ac:dyDescent="0.25">
      <c r="B108" s="10" t="s">
        <v>235</v>
      </c>
      <c r="C108" s="10" t="s">
        <v>116</v>
      </c>
      <c r="D108" s="12">
        <v>0</v>
      </c>
      <c r="E108" s="10" t="s">
        <v>236</v>
      </c>
      <c r="F108" s="10" t="s">
        <v>232</v>
      </c>
      <c r="G108" s="10">
        <v>1</v>
      </c>
    </row>
    <row r="109" spans="1:7" ht="30" x14ac:dyDescent="0.25">
      <c r="B109" s="10" t="s">
        <v>237</v>
      </c>
      <c r="C109" s="13" t="s">
        <v>148</v>
      </c>
      <c r="D109" s="12">
        <v>1</v>
      </c>
      <c r="E109" s="10" t="s">
        <v>238</v>
      </c>
      <c r="F109" s="10" t="s">
        <v>229</v>
      </c>
      <c r="G109" s="10">
        <v>0</v>
      </c>
    </row>
    <row r="110" spans="1:7" ht="45" x14ac:dyDescent="0.25">
      <c r="B110" s="10" t="s">
        <v>239</v>
      </c>
      <c r="C110" s="13" t="s">
        <v>240</v>
      </c>
      <c r="D110" s="12">
        <v>1</v>
      </c>
      <c r="E110" s="10" t="s">
        <v>241</v>
      </c>
      <c r="F110" s="10" t="s">
        <v>229</v>
      </c>
      <c r="G110" s="10">
        <v>0</v>
      </c>
    </row>
    <row r="111" spans="1:7" x14ac:dyDescent="0.25">
      <c r="B111" s="10" t="s">
        <v>242</v>
      </c>
      <c r="C111" s="10" t="s">
        <v>180</v>
      </c>
      <c r="D111" s="12">
        <v>0</v>
      </c>
      <c r="E111" s="10" t="s">
        <v>243</v>
      </c>
      <c r="F111" s="10" t="s">
        <v>232</v>
      </c>
      <c r="G111" s="10">
        <v>1</v>
      </c>
    </row>
    <row r="112" spans="1:7" x14ac:dyDescent="0.25">
      <c r="B112" s="10" t="s">
        <v>244</v>
      </c>
      <c r="C112" s="10" t="s">
        <v>196</v>
      </c>
      <c r="D112" s="12">
        <v>0</v>
      </c>
      <c r="E112" s="10" t="s">
        <v>245</v>
      </c>
      <c r="F112" s="10" t="s">
        <v>232</v>
      </c>
      <c r="G112" s="10">
        <v>1</v>
      </c>
    </row>
    <row r="113" spans="2:7" ht="60" x14ac:dyDescent="0.25">
      <c r="B113" s="10" t="s">
        <v>246</v>
      </c>
      <c r="C113" s="13" t="s">
        <v>247</v>
      </c>
      <c r="D113" s="12">
        <v>1</v>
      </c>
      <c r="E113" s="10" t="s">
        <v>248</v>
      </c>
      <c r="F113" s="10" t="s">
        <v>229</v>
      </c>
      <c r="G113" s="10">
        <v>0</v>
      </c>
    </row>
    <row r="114" spans="2:7" x14ac:dyDescent="0.25">
      <c r="B114" s="10" t="s">
        <v>249</v>
      </c>
      <c r="C114" s="10" t="s">
        <v>250</v>
      </c>
      <c r="D114" s="12">
        <v>1</v>
      </c>
      <c r="E114" s="10" t="s">
        <v>251</v>
      </c>
      <c r="F114" s="10" t="s">
        <v>229</v>
      </c>
      <c r="G114" s="10">
        <v>0</v>
      </c>
    </row>
    <row r="115" spans="2:7" x14ac:dyDescent="0.25">
      <c r="B115" s="10" t="s">
        <v>252</v>
      </c>
      <c r="C115" s="10" t="s">
        <v>253</v>
      </c>
      <c r="D115" s="12">
        <v>1</v>
      </c>
      <c r="E115" s="10" t="s">
        <v>254</v>
      </c>
      <c r="F115" s="10" t="s">
        <v>229</v>
      </c>
      <c r="G115" s="10">
        <v>0</v>
      </c>
    </row>
    <row r="116" spans="2:7" x14ac:dyDescent="0.25">
      <c r="B116" s="10" t="s">
        <v>255</v>
      </c>
      <c r="C116" s="10" t="s">
        <v>256</v>
      </c>
      <c r="D116" s="12">
        <v>1</v>
      </c>
      <c r="E116" s="10" t="s">
        <v>257</v>
      </c>
      <c r="F116" s="10" t="s">
        <v>229</v>
      </c>
      <c r="G116" s="10">
        <v>0</v>
      </c>
    </row>
    <row r="117" spans="2:7" x14ac:dyDescent="0.25">
      <c r="B117" s="10" t="s">
        <v>258</v>
      </c>
      <c r="C117" s="10" t="s">
        <v>259</v>
      </c>
      <c r="D117" s="12">
        <v>0</v>
      </c>
      <c r="E117" s="10" t="s">
        <v>260</v>
      </c>
      <c r="F117" s="10" t="s">
        <v>232</v>
      </c>
      <c r="G117" s="10">
        <v>1</v>
      </c>
    </row>
    <row r="118" spans="2:7" x14ac:dyDescent="0.25">
      <c r="B118" s="10" t="s">
        <v>261</v>
      </c>
      <c r="C118" s="10" t="s">
        <v>262</v>
      </c>
      <c r="D118" s="12">
        <v>0</v>
      </c>
      <c r="E118" s="10" t="s">
        <v>263</v>
      </c>
      <c r="F118" s="10" t="s">
        <v>232</v>
      </c>
      <c r="G118" s="10">
        <v>1</v>
      </c>
    </row>
    <row r="119" spans="2:7" x14ac:dyDescent="0.25">
      <c r="B119" s="10" t="s">
        <v>264</v>
      </c>
      <c r="C119" s="10" t="s">
        <v>265</v>
      </c>
      <c r="D119" s="12">
        <v>1</v>
      </c>
      <c r="E119" s="10" t="s">
        <v>266</v>
      </c>
      <c r="F119" s="10" t="s">
        <v>229</v>
      </c>
      <c r="G119" s="10">
        <v>0</v>
      </c>
    </row>
    <row r="120" spans="2:7" x14ac:dyDescent="0.25">
      <c r="B120" s="10" t="s">
        <v>267</v>
      </c>
      <c r="C120" s="10" t="s">
        <v>268</v>
      </c>
      <c r="D120" s="12">
        <v>1</v>
      </c>
      <c r="E120" s="10" t="s">
        <v>269</v>
      </c>
      <c r="F120" s="10" t="s">
        <v>229</v>
      </c>
      <c r="G120" s="10">
        <v>0</v>
      </c>
    </row>
    <row r="121" spans="2:7" x14ac:dyDescent="0.25">
      <c r="B121" s="10" t="s">
        <v>270</v>
      </c>
      <c r="C121" s="10" t="s">
        <v>271</v>
      </c>
      <c r="D121" s="12">
        <v>0</v>
      </c>
      <c r="E121" s="10" t="s">
        <v>272</v>
      </c>
      <c r="F121" s="10" t="s">
        <v>232</v>
      </c>
      <c r="G121" s="10">
        <v>1</v>
      </c>
    </row>
    <row r="122" spans="2:7" x14ac:dyDescent="0.25">
      <c r="B122" s="10" t="s">
        <v>273</v>
      </c>
      <c r="C122" s="10" t="s">
        <v>274</v>
      </c>
      <c r="D122" s="12">
        <v>1</v>
      </c>
      <c r="E122" s="10" t="s">
        <v>275</v>
      </c>
      <c r="F122" s="10" t="s">
        <v>229</v>
      </c>
      <c r="G122" s="10">
        <v>0</v>
      </c>
    </row>
    <row r="123" spans="2:7" x14ac:dyDescent="0.25">
      <c r="B123" s="10" t="s">
        <v>276</v>
      </c>
      <c r="C123" s="10" t="s">
        <v>277</v>
      </c>
      <c r="D123" s="12">
        <v>2</v>
      </c>
      <c r="E123" s="10" t="s">
        <v>278</v>
      </c>
      <c r="F123" s="10" t="s">
        <v>229</v>
      </c>
      <c r="G123" s="10">
        <v>0</v>
      </c>
    </row>
    <row r="124" spans="2:7" ht="15.75" thickBot="1" x14ac:dyDescent="0.3">
      <c r="B124" s="8" t="s">
        <v>279</v>
      </c>
      <c r="C124" s="8" t="s">
        <v>280</v>
      </c>
      <c r="D124" s="11">
        <v>5</v>
      </c>
      <c r="E124" s="8" t="s">
        <v>281</v>
      </c>
      <c r="F124" s="8" t="s">
        <v>229</v>
      </c>
      <c r="G12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"/>
  <sheetViews>
    <sheetView showGridLines="0" topLeftCell="A100" workbookViewId="0">
      <selection activeCell="B93" sqref="B93"/>
    </sheetView>
  </sheetViews>
  <sheetFormatPr defaultRowHeight="15" x14ac:dyDescent="0.25"/>
  <cols>
    <col min="1" max="1" width="2.28515625" customWidth="1"/>
    <col min="2" max="2" width="6.28515625" bestFit="1" customWidth="1"/>
    <col min="3" max="3" width="27.7109375" bestFit="1" customWidth="1"/>
    <col min="4" max="4" width="6.140625" customWidth="1"/>
    <col min="5" max="5" width="8.7109375" bestFit="1" customWidth="1"/>
    <col min="6" max="6" width="10.85546875" bestFit="1" customWidth="1"/>
    <col min="7" max="8" width="10" bestFit="1" customWidth="1"/>
  </cols>
  <sheetData>
    <row r="1" spans="1:8" x14ac:dyDescent="0.25">
      <c r="A1" s="7" t="s">
        <v>282</v>
      </c>
    </row>
    <row r="2" spans="1:8" x14ac:dyDescent="0.25">
      <c r="A2" s="7" t="s">
        <v>42</v>
      </c>
    </row>
    <row r="3" spans="1:8" x14ac:dyDescent="0.25">
      <c r="A3" s="7" t="s">
        <v>283</v>
      </c>
    </row>
    <row r="6" spans="1:8" ht="15.75" thickBot="1" x14ac:dyDescent="0.3">
      <c r="A6" t="s">
        <v>57</v>
      </c>
    </row>
    <row r="7" spans="1:8" x14ac:dyDescent="0.25">
      <c r="B7" s="15"/>
      <c r="C7" s="15"/>
      <c r="D7" s="15" t="s">
        <v>284</v>
      </c>
      <c r="E7" s="15" t="s">
        <v>286</v>
      </c>
      <c r="F7" s="15" t="s">
        <v>288</v>
      </c>
      <c r="G7" s="15" t="s">
        <v>290</v>
      </c>
      <c r="H7" s="15" t="s">
        <v>290</v>
      </c>
    </row>
    <row r="8" spans="1:8" ht="15.75" thickBot="1" x14ac:dyDescent="0.3">
      <c r="B8" s="16" t="s">
        <v>53</v>
      </c>
      <c r="C8" s="16" t="s">
        <v>54</v>
      </c>
      <c r="D8" s="16" t="s">
        <v>285</v>
      </c>
      <c r="E8" s="16" t="s">
        <v>287</v>
      </c>
      <c r="F8" s="16" t="s">
        <v>289</v>
      </c>
      <c r="G8" s="16" t="s">
        <v>291</v>
      </c>
      <c r="H8" s="16" t="s">
        <v>292</v>
      </c>
    </row>
    <row r="9" spans="1:8" x14ac:dyDescent="0.25">
      <c r="B9" s="10" t="s">
        <v>66</v>
      </c>
      <c r="C9" s="10" t="s">
        <v>67</v>
      </c>
      <c r="D9" s="10">
        <v>1</v>
      </c>
      <c r="E9" s="10">
        <v>0</v>
      </c>
      <c r="F9" s="10">
        <v>4.3</v>
      </c>
      <c r="G9" s="10">
        <v>1E+30</v>
      </c>
      <c r="H9" s="10">
        <v>0.50000000000000089</v>
      </c>
    </row>
    <row r="10" spans="1:8" x14ac:dyDescent="0.25">
      <c r="B10" s="10" t="s">
        <v>69</v>
      </c>
      <c r="C10" s="10" t="s">
        <v>70</v>
      </c>
      <c r="D10" s="10">
        <v>0</v>
      </c>
      <c r="E10" s="10">
        <v>-3.0999999999999979</v>
      </c>
      <c r="F10" s="10">
        <v>0</v>
      </c>
      <c r="G10" s="10">
        <v>3.0999999999999979</v>
      </c>
      <c r="H10" s="10">
        <v>1E+30</v>
      </c>
    </row>
    <row r="11" spans="1:8" x14ac:dyDescent="0.25">
      <c r="B11" s="10" t="s">
        <v>71</v>
      </c>
      <c r="C11" s="10" t="s">
        <v>72</v>
      </c>
      <c r="D11" s="10">
        <v>0</v>
      </c>
      <c r="E11" s="10">
        <v>-3.1000000000000014</v>
      </c>
      <c r="F11" s="10">
        <v>0</v>
      </c>
      <c r="G11" s="10">
        <v>3.1000000000000014</v>
      </c>
      <c r="H11" s="10">
        <v>1E+30</v>
      </c>
    </row>
    <row r="12" spans="1:8" x14ac:dyDescent="0.25">
      <c r="B12" s="10" t="s">
        <v>73</v>
      </c>
      <c r="C12" s="10" t="s">
        <v>74</v>
      </c>
      <c r="D12" s="10">
        <v>0</v>
      </c>
      <c r="E12" s="10">
        <v>-3.6999999999999993</v>
      </c>
      <c r="F12" s="10">
        <v>0</v>
      </c>
      <c r="G12" s="10">
        <v>3.6999999999999993</v>
      </c>
      <c r="H12" s="10">
        <v>1E+30</v>
      </c>
    </row>
    <row r="13" spans="1:8" x14ac:dyDescent="0.25">
      <c r="B13" s="10" t="s">
        <v>75</v>
      </c>
      <c r="C13" s="10" t="s">
        <v>76</v>
      </c>
      <c r="D13" s="10">
        <v>0</v>
      </c>
      <c r="E13" s="10">
        <v>-3.0999999999999943</v>
      </c>
      <c r="F13" s="10">
        <v>0</v>
      </c>
      <c r="G13" s="10">
        <v>3.0999999999999943</v>
      </c>
      <c r="H13" s="10">
        <v>1E+30</v>
      </c>
    </row>
    <row r="14" spans="1:8" x14ac:dyDescent="0.25">
      <c r="B14" s="10" t="s">
        <v>77</v>
      </c>
      <c r="C14" s="10" t="s">
        <v>78</v>
      </c>
      <c r="D14" s="10">
        <v>0</v>
      </c>
      <c r="E14" s="10">
        <v>0</v>
      </c>
      <c r="F14" s="10">
        <v>3.6000000000000005</v>
      </c>
      <c r="G14" s="10">
        <v>0.30000000000000515</v>
      </c>
      <c r="H14" s="10">
        <v>0.50000000000000622</v>
      </c>
    </row>
    <row r="15" spans="1:8" x14ac:dyDescent="0.25">
      <c r="B15" s="10" t="s">
        <v>79</v>
      </c>
      <c r="C15" s="10" t="s">
        <v>80</v>
      </c>
      <c r="D15" s="10">
        <v>0</v>
      </c>
      <c r="E15" s="10">
        <v>-3.1999999999999993</v>
      </c>
      <c r="F15" s="10">
        <v>0</v>
      </c>
      <c r="G15" s="10">
        <v>3.1999999999999993</v>
      </c>
      <c r="H15" s="10">
        <v>1E+30</v>
      </c>
    </row>
    <row r="16" spans="1:8" x14ac:dyDescent="0.25">
      <c r="B16" s="10" t="s">
        <v>81</v>
      </c>
      <c r="C16" s="10" t="s">
        <v>82</v>
      </c>
      <c r="D16" s="10">
        <v>0</v>
      </c>
      <c r="E16" s="10">
        <v>-9.9999999999994316E-2</v>
      </c>
      <c r="F16" s="10">
        <v>3</v>
      </c>
      <c r="G16" s="10">
        <v>9.9999999999994316E-2</v>
      </c>
      <c r="H16" s="10">
        <v>1E+30</v>
      </c>
    </row>
    <row r="17" spans="2:8" x14ac:dyDescent="0.25">
      <c r="B17" s="10" t="s">
        <v>83</v>
      </c>
      <c r="C17" s="10" t="s">
        <v>84</v>
      </c>
      <c r="D17" s="10">
        <v>0</v>
      </c>
      <c r="E17" s="10">
        <v>-0.50000000000000089</v>
      </c>
      <c r="F17" s="10">
        <v>3.7999999999999989</v>
      </c>
      <c r="G17" s="10">
        <v>0.50000000000000089</v>
      </c>
      <c r="H17" s="10">
        <v>1E+30</v>
      </c>
    </row>
    <row r="18" spans="2:8" x14ac:dyDescent="0.25">
      <c r="B18" s="10" t="s">
        <v>85</v>
      </c>
      <c r="C18" s="10" t="s">
        <v>86</v>
      </c>
      <c r="D18" s="10">
        <v>0</v>
      </c>
      <c r="E18" s="10">
        <v>-3.0999999999999979</v>
      </c>
      <c r="F18" s="10">
        <v>0</v>
      </c>
      <c r="G18" s="10">
        <v>3.0999999999999979</v>
      </c>
      <c r="H18" s="10">
        <v>1E+30</v>
      </c>
    </row>
    <row r="19" spans="2:8" x14ac:dyDescent="0.25">
      <c r="B19" s="10" t="s">
        <v>87</v>
      </c>
      <c r="C19" s="10" t="s">
        <v>88</v>
      </c>
      <c r="D19" s="10">
        <v>0</v>
      </c>
      <c r="E19" s="10">
        <v>-3.1000000000000014</v>
      </c>
      <c r="F19" s="10">
        <v>0</v>
      </c>
      <c r="G19" s="10">
        <v>3.1000000000000014</v>
      </c>
      <c r="H19" s="10">
        <v>1E+30</v>
      </c>
    </row>
    <row r="20" spans="2:8" x14ac:dyDescent="0.25">
      <c r="B20" s="10" t="s">
        <v>89</v>
      </c>
      <c r="C20" s="10" t="s">
        <v>90</v>
      </c>
      <c r="D20" s="10">
        <v>0</v>
      </c>
      <c r="E20" s="10">
        <v>0</v>
      </c>
      <c r="F20" s="10">
        <v>3.6999999999999993</v>
      </c>
      <c r="G20" s="10">
        <v>1E+30</v>
      </c>
      <c r="H20" s="10">
        <v>1.4999999999999973</v>
      </c>
    </row>
    <row r="21" spans="2:8" x14ac:dyDescent="0.25">
      <c r="B21" s="10" t="s">
        <v>91</v>
      </c>
      <c r="C21" s="10" t="s">
        <v>92</v>
      </c>
      <c r="D21" s="10">
        <v>0</v>
      </c>
      <c r="E21" s="10">
        <v>-3.0999999999999943</v>
      </c>
      <c r="F21" s="10">
        <v>0</v>
      </c>
      <c r="G21" s="10">
        <v>3.0999999999999943</v>
      </c>
      <c r="H21" s="10">
        <v>1E+30</v>
      </c>
    </row>
    <row r="22" spans="2:8" x14ac:dyDescent="0.25">
      <c r="B22" s="10" t="s">
        <v>93</v>
      </c>
      <c r="C22" s="10" t="s">
        <v>94</v>
      </c>
      <c r="D22" s="10">
        <v>0</v>
      </c>
      <c r="E22" s="10">
        <v>-3.6000000000000005</v>
      </c>
      <c r="F22" s="10">
        <v>0</v>
      </c>
      <c r="G22" s="10">
        <v>3.6000000000000005</v>
      </c>
      <c r="H22" s="10">
        <v>1E+30</v>
      </c>
    </row>
    <row r="23" spans="2:8" x14ac:dyDescent="0.25">
      <c r="B23" s="10" t="s">
        <v>95</v>
      </c>
      <c r="C23" s="10" t="s">
        <v>96</v>
      </c>
      <c r="D23" s="10">
        <v>0</v>
      </c>
      <c r="E23" s="10">
        <v>0</v>
      </c>
      <c r="F23" s="10">
        <v>3.1999999999999993</v>
      </c>
      <c r="G23" s="10">
        <v>0.19999999999999929</v>
      </c>
      <c r="H23" s="10">
        <v>9.9999999999994316E-2</v>
      </c>
    </row>
    <row r="24" spans="2:8" x14ac:dyDescent="0.25">
      <c r="B24" s="10" t="s">
        <v>97</v>
      </c>
      <c r="C24" s="10" t="s">
        <v>98</v>
      </c>
      <c r="D24" s="10">
        <v>0</v>
      </c>
      <c r="E24" s="10">
        <v>-3.0999999999999943</v>
      </c>
      <c r="F24" s="10">
        <v>0</v>
      </c>
      <c r="G24" s="10">
        <v>3.0999999999999943</v>
      </c>
      <c r="H24" s="10">
        <v>1E+30</v>
      </c>
    </row>
    <row r="25" spans="2:8" x14ac:dyDescent="0.25">
      <c r="B25" s="10" t="s">
        <v>99</v>
      </c>
      <c r="C25" s="10" t="s">
        <v>100</v>
      </c>
      <c r="D25" s="10">
        <v>0</v>
      </c>
      <c r="E25" s="10">
        <v>-1.200000000000002</v>
      </c>
      <c r="F25" s="10">
        <v>3.5</v>
      </c>
      <c r="G25" s="10">
        <v>1.200000000000002</v>
      </c>
      <c r="H25" s="10">
        <v>1E+30</v>
      </c>
    </row>
    <row r="26" spans="2:8" x14ac:dyDescent="0.25">
      <c r="B26" s="10" t="s">
        <v>101</v>
      </c>
      <c r="C26" s="10" t="s">
        <v>102</v>
      </c>
      <c r="D26" s="10">
        <v>1</v>
      </c>
      <c r="E26" s="10">
        <v>0</v>
      </c>
      <c r="F26" s="10">
        <v>3.5</v>
      </c>
      <c r="G26" s="10">
        <v>9.9999999999994316E-2</v>
      </c>
      <c r="H26" s="10">
        <v>0.10000000000000497</v>
      </c>
    </row>
    <row r="27" spans="2:8" x14ac:dyDescent="0.25">
      <c r="B27" s="10" t="s">
        <v>103</v>
      </c>
      <c r="C27" s="10" t="s">
        <v>104</v>
      </c>
      <c r="D27" s="10">
        <v>0</v>
      </c>
      <c r="E27" s="10">
        <v>-3.5000000000000036</v>
      </c>
      <c r="F27" s="10">
        <v>0</v>
      </c>
      <c r="G27" s="10">
        <v>3.5000000000000036</v>
      </c>
      <c r="H27" s="10">
        <v>1E+30</v>
      </c>
    </row>
    <row r="28" spans="2:8" x14ac:dyDescent="0.25">
      <c r="B28" s="10" t="s">
        <v>105</v>
      </c>
      <c r="C28" s="10" t="s">
        <v>106</v>
      </c>
      <c r="D28" s="10">
        <v>0</v>
      </c>
      <c r="E28" s="10">
        <v>-4.1000000000000014</v>
      </c>
      <c r="F28" s="10">
        <v>0</v>
      </c>
      <c r="G28" s="10">
        <v>4.1000000000000014</v>
      </c>
      <c r="H28" s="10">
        <v>1E+30</v>
      </c>
    </row>
    <row r="29" spans="2:8" x14ac:dyDescent="0.25">
      <c r="B29" s="10" t="s">
        <v>107</v>
      </c>
      <c r="C29" s="10" t="s">
        <v>108</v>
      </c>
      <c r="D29" s="10">
        <v>0</v>
      </c>
      <c r="E29" s="10">
        <v>-3.4999999999999964</v>
      </c>
      <c r="F29" s="10">
        <v>0</v>
      </c>
      <c r="G29" s="10">
        <v>3.4999999999999964</v>
      </c>
      <c r="H29" s="10">
        <v>1E+30</v>
      </c>
    </row>
    <row r="30" spans="2:8" x14ac:dyDescent="0.25">
      <c r="B30" s="10" t="s">
        <v>109</v>
      </c>
      <c r="C30" s="10" t="s">
        <v>110</v>
      </c>
      <c r="D30" s="10">
        <v>0</v>
      </c>
      <c r="E30" s="10">
        <v>-4.0000000000000027</v>
      </c>
      <c r="F30" s="10">
        <v>0</v>
      </c>
      <c r="G30" s="10">
        <v>4.0000000000000027</v>
      </c>
      <c r="H30" s="10">
        <v>1E+30</v>
      </c>
    </row>
    <row r="31" spans="2:8" x14ac:dyDescent="0.25">
      <c r="B31" s="10" t="s">
        <v>111</v>
      </c>
      <c r="C31" s="10" t="s">
        <v>112</v>
      </c>
      <c r="D31" s="10">
        <v>0</v>
      </c>
      <c r="E31" s="10">
        <v>-3.6000000000000014</v>
      </c>
      <c r="F31" s="10">
        <v>0</v>
      </c>
      <c r="G31" s="10">
        <v>3.6000000000000014</v>
      </c>
      <c r="H31" s="10">
        <v>1E+30</v>
      </c>
    </row>
    <row r="32" spans="2:8" x14ac:dyDescent="0.25">
      <c r="B32" s="10" t="s">
        <v>113</v>
      </c>
      <c r="C32" s="10" t="s">
        <v>114</v>
      </c>
      <c r="D32" s="10">
        <v>0</v>
      </c>
      <c r="E32" s="10">
        <v>0</v>
      </c>
      <c r="F32" s="10">
        <v>3.4999999999999964</v>
      </c>
      <c r="G32" s="10">
        <v>0.10000000000000497</v>
      </c>
      <c r="H32" s="10">
        <v>9.9999999999994316E-2</v>
      </c>
    </row>
    <row r="33" spans="2:8" x14ac:dyDescent="0.25">
      <c r="B33" s="10" t="s">
        <v>115</v>
      </c>
      <c r="C33" s="10" t="s">
        <v>116</v>
      </c>
      <c r="D33" s="10">
        <v>0</v>
      </c>
      <c r="E33" s="10">
        <v>-0.79999999999999982</v>
      </c>
      <c r="F33" s="10">
        <v>3.5</v>
      </c>
      <c r="G33" s="10">
        <v>0.79999999999999982</v>
      </c>
      <c r="H33" s="10">
        <v>1E+30</v>
      </c>
    </row>
    <row r="34" spans="2:8" x14ac:dyDescent="0.25">
      <c r="B34" s="10" t="s">
        <v>117</v>
      </c>
      <c r="C34" s="10" t="s">
        <v>118</v>
      </c>
      <c r="D34" s="10">
        <v>0</v>
      </c>
      <c r="E34" s="10">
        <v>-3.0999999999999979</v>
      </c>
      <c r="F34" s="10">
        <v>0</v>
      </c>
      <c r="G34" s="10">
        <v>3.0999999999999979</v>
      </c>
      <c r="H34" s="10">
        <v>1E+30</v>
      </c>
    </row>
    <row r="35" spans="2:8" x14ac:dyDescent="0.25">
      <c r="B35" s="10" t="s">
        <v>119</v>
      </c>
      <c r="C35" s="10" t="s">
        <v>120</v>
      </c>
      <c r="D35" s="10">
        <v>0</v>
      </c>
      <c r="E35" s="10">
        <v>-3.1000000000000014</v>
      </c>
      <c r="F35" s="10">
        <v>0</v>
      </c>
      <c r="G35" s="10">
        <v>3.1000000000000014</v>
      </c>
      <c r="H35" s="10">
        <v>1E+30</v>
      </c>
    </row>
    <row r="36" spans="2:8" x14ac:dyDescent="0.25">
      <c r="B36" s="10" t="s">
        <v>121</v>
      </c>
      <c r="C36" s="10" t="s">
        <v>122</v>
      </c>
      <c r="D36" s="10">
        <v>0</v>
      </c>
      <c r="E36" s="10">
        <v>-3.6999999999999984</v>
      </c>
      <c r="F36" s="10">
        <v>0</v>
      </c>
      <c r="G36" s="10">
        <v>3.6999999999999984</v>
      </c>
      <c r="H36" s="10">
        <v>1E+30</v>
      </c>
    </row>
    <row r="37" spans="2:8" x14ac:dyDescent="0.25">
      <c r="B37" s="10" t="s">
        <v>123</v>
      </c>
      <c r="C37" s="10" t="s">
        <v>124</v>
      </c>
      <c r="D37" s="10">
        <v>0</v>
      </c>
      <c r="E37" s="10">
        <v>-3.0999999999999943</v>
      </c>
      <c r="F37" s="10">
        <v>0</v>
      </c>
      <c r="G37" s="10">
        <v>3.0999999999999943</v>
      </c>
      <c r="H37" s="10">
        <v>1E+30</v>
      </c>
    </row>
    <row r="38" spans="2:8" x14ac:dyDescent="0.25">
      <c r="B38" s="10" t="s">
        <v>125</v>
      </c>
      <c r="C38" s="10" t="s">
        <v>126</v>
      </c>
      <c r="D38" s="10">
        <v>0</v>
      </c>
      <c r="E38" s="10">
        <v>-3.6000000000000005</v>
      </c>
      <c r="F38" s="10">
        <v>0</v>
      </c>
      <c r="G38" s="10">
        <v>3.6000000000000005</v>
      </c>
      <c r="H38" s="10">
        <v>1E+30</v>
      </c>
    </row>
    <row r="39" spans="2:8" x14ac:dyDescent="0.25">
      <c r="B39" s="10" t="s">
        <v>127</v>
      </c>
      <c r="C39" s="10" t="s">
        <v>128</v>
      </c>
      <c r="D39" s="10">
        <v>0</v>
      </c>
      <c r="E39" s="10">
        <v>-3.1999999999999984</v>
      </c>
      <c r="F39" s="10">
        <v>0</v>
      </c>
      <c r="G39" s="10">
        <v>3.1999999999999984</v>
      </c>
      <c r="H39" s="10">
        <v>1E+30</v>
      </c>
    </row>
    <row r="40" spans="2:8" x14ac:dyDescent="0.25">
      <c r="B40" s="10" t="s">
        <v>129</v>
      </c>
      <c r="C40" s="10" t="s">
        <v>130</v>
      </c>
      <c r="D40" s="10">
        <v>0</v>
      </c>
      <c r="E40" s="10">
        <v>-3.0999999999999934</v>
      </c>
      <c r="F40" s="10">
        <v>0</v>
      </c>
      <c r="G40" s="10">
        <v>3.0999999999999934</v>
      </c>
      <c r="H40" s="10">
        <v>1E+30</v>
      </c>
    </row>
    <row r="41" spans="2:8" ht="120" x14ac:dyDescent="0.25">
      <c r="B41" s="10" t="s">
        <v>131</v>
      </c>
      <c r="C41" s="13" t="s">
        <v>132</v>
      </c>
      <c r="D41" s="10">
        <v>0</v>
      </c>
      <c r="E41" s="10">
        <v>-1.3000000000000007</v>
      </c>
      <c r="F41" s="10">
        <v>4.6000000000000014</v>
      </c>
      <c r="G41" s="10">
        <v>1.3000000000000007</v>
      </c>
      <c r="H41" s="10">
        <v>1E+30</v>
      </c>
    </row>
    <row r="42" spans="2:8" ht="120" x14ac:dyDescent="0.25">
      <c r="B42" s="10" t="s">
        <v>133</v>
      </c>
      <c r="C42" s="13" t="s">
        <v>134</v>
      </c>
      <c r="D42" s="10">
        <v>0</v>
      </c>
      <c r="E42" s="10">
        <v>-4.7000000000000011</v>
      </c>
      <c r="F42" s="10">
        <v>0</v>
      </c>
      <c r="G42" s="10">
        <v>4.7000000000000011</v>
      </c>
      <c r="H42" s="10">
        <v>1E+30</v>
      </c>
    </row>
    <row r="43" spans="2:8" ht="120" x14ac:dyDescent="0.25">
      <c r="B43" s="10" t="s">
        <v>135</v>
      </c>
      <c r="C43" s="13" t="s">
        <v>136</v>
      </c>
      <c r="D43" s="10">
        <v>0</v>
      </c>
      <c r="E43" s="10">
        <v>-4.7000000000000046</v>
      </c>
      <c r="F43" s="10">
        <v>0</v>
      </c>
      <c r="G43" s="10">
        <v>4.7000000000000046</v>
      </c>
      <c r="H43" s="10">
        <v>1E+30</v>
      </c>
    </row>
    <row r="44" spans="2:8" ht="120" x14ac:dyDescent="0.25">
      <c r="B44" s="10" t="s">
        <v>137</v>
      </c>
      <c r="C44" s="13" t="s">
        <v>138</v>
      </c>
      <c r="D44" s="10">
        <v>0</v>
      </c>
      <c r="E44" s="10">
        <v>-5.3000000000000016</v>
      </c>
      <c r="F44" s="10">
        <v>0</v>
      </c>
      <c r="G44" s="10">
        <v>5.3000000000000016</v>
      </c>
      <c r="H44" s="10">
        <v>1E+30</v>
      </c>
    </row>
    <row r="45" spans="2:8" ht="120" x14ac:dyDescent="0.25">
      <c r="B45" s="10" t="s">
        <v>139</v>
      </c>
      <c r="C45" s="13" t="s">
        <v>140</v>
      </c>
      <c r="D45" s="10">
        <v>0</v>
      </c>
      <c r="E45" s="10">
        <v>-0.99999999999999467</v>
      </c>
      <c r="F45" s="10">
        <v>3.7000000000000028</v>
      </c>
      <c r="G45" s="10">
        <v>0.99999999999999467</v>
      </c>
      <c r="H45" s="10">
        <v>1E+30</v>
      </c>
    </row>
    <row r="46" spans="2:8" ht="120" x14ac:dyDescent="0.25">
      <c r="B46" s="10" t="s">
        <v>141</v>
      </c>
      <c r="C46" s="13" t="s">
        <v>142</v>
      </c>
      <c r="D46" s="10">
        <v>0</v>
      </c>
      <c r="E46" s="10">
        <v>-5.2000000000000037</v>
      </c>
      <c r="F46" s="10">
        <v>0</v>
      </c>
      <c r="G46" s="10">
        <v>5.2000000000000037</v>
      </c>
      <c r="H46" s="10">
        <v>1E+30</v>
      </c>
    </row>
    <row r="47" spans="2:8" ht="120" x14ac:dyDescent="0.25">
      <c r="B47" s="10" t="s">
        <v>143</v>
      </c>
      <c r="C47" s="13" t="s">
        <v>144</v>
      </c>
      <c r="D47" s="10">
        <v>0</v>
      </c>
      <c r="E47" s="10">
        <v>-4.8000000000000025</v>
      </c>
      <c r="F47" s="10">
        <v>0</v>
      </c>
      <c r="G47" s="10">
        <v>4.8000000000000025</v>
      </c>
      <c r="H47" s="10">
        <v>1E+30</v>
      </c>
    </row>
    <row r="48" spans="2:8" ht="120" x14ac:dyDescent="0.25">
      <c r="B48" s="10" t="s">
        <v>145</v>
      </c>
      <c r="C48" s="13" t="s">
        <v>146</v>
      </c>
      <c r="D48" s="10">
        <v>0</v>
      </c>
      <c r="E48" s="10">
        <v>-4.6999999999999975</v>
      </c>
      <c r="F48" s="10">
        <v>0</v>
      </c>
      <c r="G48" s="10">
        <v>4.6999999999999975</v>
      </c>
      <c r="H48" s="10">
        <v>1E+30</v>
      </c>
    </row>
    <row r="49" spans="2:8" ht="105" x14ac:dyDescent="0.25">
      <c r="B49" s="10" t="s">
        <v>147</v>
      </c>
      <c r="C49" s="13" t="s">
        <v>148</v>
      </c>
      <c r="D49" s="10">
        <v>0</v>
      </c>
      <c r="E49" s="10">
        <v>-1.7999999999999963</v>
      </c>
      <c r="F49" s="10">
        <v>2.7000000000000028</v>
      </c>
      <c r="G49" s="10">
        <v>1.7999999999999963</v>
      </c>
      <c r="H49" s="10">
        <v>1E+30</v>
      </c>
    </row>
    <row r="50" spans="2:8" ht="105" x14ac:dyDescent="0.25">
      <c r="B50" s="10" t="s">
        <v>149</v>
      </c>
      <c r="C50" s="13" t="s">
        <v>150</v>
      </c>
      <c r="D50" s="10">
        <v>0</v>
      </c>
      <c r="E50" s="10">
        <v>0</v>
      </c>
      <c r="F50" s="10">
        <v>3.2999999999999972</v>
      </c>
      <c r="G50" s="10">
        <v>0.10000000000000497</v>
      </c>
      <c r="H50" s="10">
        <v>9.9999999999994316E-2</v>
      </c>
    </row>
    <row r="51" spans="2:8" ht="105" x14ac:dyDescent="0.25">
      <c r="B51" s="10" t="s">
        <v>151</v>
      </c>
      <c r="C51" s="13" t="s">
        <v>152</v>
      </c>
      <c r="D51" s="10">
        <v>0</v>
      </c>
      <c r="E51" s="10">
        <v>-3.3000000000000007</v>
      </c>
      <c r="F51" s="10">
        <v>0</v>
      </c>
      <c r="G51" s="10">
        <v>3.3000000000000007</v>
      </c>
      <c r="H51" s="10">
        <v>1E+30</v>
      </c>
    </row>
    <row r="52" spans="2:8" ht="105" x14ac:dyDescent="0.25">
      <c r="B52" s="10" t="s">
        <v>153</v>
      </c>
      <c r="C52" s="13" t="s">
        <v>154</v>
      </c>
      <c r="D52" s="10">
        <v>0</v>
      </c>
      <c r="E52" s="10">
        <v>-3.8999999999999977</v>
      </c>
      <c r="F52" s="10">
        <v>0</v>
      </c>
      <c r="G52" s="10">
        <v>3.8999999999999977</v>
      </c>
      <c r="H52" s="10">
        <v>1E+30</v>
      </c>
    </row>
    <row r="53" spans="2:8" ht="105" x14ac:dyDescent="0.25">
      <c r="B53" s="10" t="s">
        <v>155</v>
      </c>
      <c r="C53" s="13" t="s">
        <v>156</v>
      </c>
      <c r="D53" s="10">
        <v>0</v>
      </c>
      <c r="E53" s="10">
        <v>-3.2999999999999936</v>
      </c>
      <c r="F53" s="10">
        <v>0</v>
      </c>
      <c r="G53" s="10">
        <v>3.2999999999999936</v>
      </c>
      <c r="H53" s="10">
        <v>1E+30</v>
      </c>
    </row>
    <row r="54" spans="2:8" ht="105" x14ac:dyDescent="0.25">
      <c r="B54" s="10" t="s">
        <v>157</v>
      </c>
      <c r="C54" s="13" t="s">
        <v>158</v>
      </c>
      <c r="D54" s="10">
        <v>0</v>
      </c>
      <c r="E54" s="10">
        <v>-3.8</v>
      </c>
      <c r="F54" s="10">
        <v>0</v>
      </c>
      <c r="G54" s="10">
        <v>3.8</v>
      </c>
      <c r="H54" s="10">
        <v>1E+30</v>
      </c>
    </row>
    <row r="55" spans="2:8" ht="105" x14ac:dyDescent="0.25">
      <c r="B55" s="10" t="s">
        <v>159</v>
      </c>
      <c r="C55" s="13" t="s">
        <v>160</v>
      </c>
      <c r="D55" s="10">
        <v>1</v>
      </c>
      <c r="E55" s="10">
        <v>0</v>
      </c>
      <c r="F55" s="10">
        <v>3.3999999999999986</v>
      </c>
      <c r="G55" s="10">
        <v>9.9999999999994316E-2</v>
      </c>
      <c r="H55" s="10">
        <v>0.10000000000000497</v>
      </c>
    </row>
    <row r="56" spans="2:8" ht="105" x14ac:dyDescent="0.25">
      <c r="B56" s="10" t="s">
        <v>161</v>
      </c>
      <c r="C56" s="13" t="s">
        <v>162</v>
      </c>
      <c r="D56" s="10">
        <v>0</v>
      </c>
      <c r="E56" s="10">
        <v>-3.2999999999999936</v>
      </c>
      <c r="F56" s="10">
        <v>0</v>
      </c>
      <c r="G56" s="10">
        <v>3.2999999999999936</v>
      </c>
      <c r="H56" s="10">
        <v>1E+30</v>
      </c>
    </row>
    <row r="57" spans="2:8" x14ac:dyDescent="0.25">
      <c r="B57" s="10" t="s">
        <v>163</v>
      </c>
      <c r="C57" s="10" t="s">
        <v>164</v>
      </c>
      <c r="D57" s="10">
        <v>0</v>
      </c>
      <c r="E57" s="10">
        <v>-5.5999999999999979</v>
      </c>
      <c r="F57" s="10">
        <v>0</v>
      </c>
      <c r="G57" s="10">
        <v>5.5999999999999979</v>
      </c>
      <c r="H57" s="10">
        <v>1E+30</v>
      </c>
    </row>
    <row r="58" spans="2:8" x14ac:dyDescent="0.25">
      <c r="B58" s="10" t="s">
        <v>165</v>
      </c>
      <c r="C58" s="10" t="s">
        <v>166</v>
      </c>
      <c r="D58" s="10">
        <v>0</v>
      </c>
      <c r="E58" s="10">
        <v>-4.3999999999999959</v>
      </c>
      <c r="F58" s="10">
        <v>0</v>
      </c>
      <c r="G58" s="10">
        <v>4.3999999999999959</v>
      </c>
      <c r="H58" s="10">
        <v>1E+30</v>
      </c>
    </row>
    <row r="59" spans="2:8" x14ac:dyDescent="0.25">
      <c r="B59" s="10" t="s">
        <v>167</v>
      </c>
      <c r="C59" s="10" t="s">
        <v>168</v>
      </c>
      <c r="D59" s="10">
        <v>1</v>
      </c>
      <c r="E59" s="10">
        <v>0</v>
      </c>
      <c r="F59" s="10">
        <v>4.3999999999999986</v>
      </c>
      <c r="G59" s="10">
        <v>1E+30</v>
      </c>
      <c r="H59" s="10">
        <v>0.99999999999999467</v>
      </c>
    </row>
    <row r="60" spans="2:8" x14ac:dyDescent="0.25">
      <c r="B60" s="10" t="s">
        <v>169</v>
      </c>
      <c r="C60" s="10" t="s">
        <v>170</v>
      </c>
      <c r="D60" s="10">
        <v>0</v>
      </c>
      <c r="E60" s="10">
        <v>-1.4999999999999973</v>
      </c>
      <c r="F60" s="10">
        <v>3.5</v>
      </c>
      <c r="G60" s="10">
        <v>1.4999999999999973</v>
      </c>
      <c r="H60" s="10">
        <v>1E+30</v>
      </c>
    </row>
    <row r="61" spans="2:8" x14ac:dyDescent="0.25">
      <c r="B61" s="10" t="s">
        <v>171</v>
      </c>
      <c r="C61" s="10" t="s">
        <v>172</v>
      </c>
      <c r="D61" s="10">
        <v>0</v>
      </c>
      <c r="E61" s="10">
        <v>-4.3999999999999924</v>
      </c>
      <c r="F61" s="10">
        <v>0</v>
      </c>
      <c r="G61" s="10">
        <v>4.3999999999999924</v>
      </c>
      <c r="H61" s="10">
        <v>1E+30</v>
      </c>
    </row>
    <row r="62" spans="2:8" x14ac:dyDescent="0.25">
      <c r="B62" s="10" t="s">
        <v>173</v>
      </c>
      <c r="C62" s="10" t="s">
        <v>174</v>
      </c>
      <c r="D62" s="10">
        <v>0</v>
      </c>
      <c r="E62" s="10">
        <v>-4.8999999999999986</v>
      </c>
      <c r="F62" s="10">
        <v>0</v>
      </c>
      <c r="G62" s="10">
        <v>4.8999999999999986</v>
      </c>
      <c r="H62" s="10">
        <v>1E+30</v>
      </c>
    </row>
    <row r="63" spans="2:8" x14ac:dyDescent="0.25">
      <c r="B63" s="10" t="s">
        <v>175</v>
      </c>
      <c r="C63" s="10" t="s">
        <v>176</v>
      </c>
      <c r="D63" s="10">
        <v>0</v>
      </c>
      <c r="E63" s="10">
        <v>-4.4999999999999973</v>
      </c>
      <c r="F63" s="10">
        <v>0</v>
      </c>
      <c r="G63" s="10">
        <v>4.4999999999999973</v>
      </c>
      <c r="H63" s="10">
        <v>1E+30</v>
      </c>
    </row>
    <row r="64" spans="2:8" x14ac:dyDescent="0.25">
      <c r="B64" s="10" t="s">
        <v>177</v>
      </c>
      <c r="C64" s="10" t="s">
        <v>178</v>
      </c>
      <c r="D64" s="10">
        <v>0</v>
      </c>
      <c r="E64" s="10">
        <v>-4.3999999999999924</v>
      </c>
      <c r="F64" s="10">
        <v>0</v>
      </c>
      <c r="G64" s="10">
        <v>4.3999999999999924</v>
      </c>
      <c r="H64" s="10">
        <v>1E+30</v>
      </c>
    </row>
    <row r="65" spans="2:8" x14ac:dyDescent="0.25">
      <c r="B65" s="10" t="s">
        <v>179</v>
      </c>
      <c r="C65" s="10" t="s">
        <v>180</v>
      </c>
      <c r="D65" s="10">
        <v>0</v>
      </c>
      <c r="E65" s="10">
        <v>-4.3</v>
      </c>
      <c r="F65" s="10">
        <v>0</v>
      </c>
      <c r="G65" s="10">
        <v>4.3</v>
      </c>
      <c r="H65" s="10">
        <v>1E+30</v>
      </c>
    </row>
    <row r="66" spans="2:8" x14ac:dyDescent="0.25">
      <c r="B66" s="10" t="s">
        <v>181</v>
      </c>
      <c r="C66" s="10" t="s">
        <v>182</v>
      </c>
      <c r="D66" s="10">
        <v>0</v>
      </c>
      <c r="E66" s="10">
        <v>-3.0999999999999979</v>
      </c>
      <c r="F66" s="10">
        <v>0</v>
      </c>
      <c r="G66" s="10">
        <v>3.0999999999999979</v>
      </c>
      <c r="H66" s="10">
        <v>1E+30</v>
      </c>
    </row>
    <row r="67" spans="2:8" x14ac:dyDescent="0.25">
      <c r="B67" s="10" t="s">
        <v>183</v>
      </c>
      <c r="C67" s="10" t="s">
        <v>184</v>
      </c>
      <c r="D67" s="10">
        <v>0</v>
      </c>
      <c r="E67" s="10">
        <v>0</v>
      </c>
      <c r="F67" s="10">
        <v>3.1000000000000014</v>
      </c>
      <c r="G67" s="10">
        <v>0.99999999999999467</v>
      </c>
      <c r="H67" s="10">
        <v>3.1000000000000014</v>
      </c>
    </row>
    <row r="68" spans="2:8" x14ac:dyDescent="0.25">
      <c r="B68" s="10" t="s">
        <v>185</v>
      </c>
      <c r="C68" s="10" t="s">
        <v>186</v>
      </c>
      <c r="D68" s="10">
        <v>0</v>
      </c>
      <c r="E68" s="10">
        <v>-3.6999999999999984</v>
      </c>
      <c r="F68" s="10">
        <v>0</v>
      </c>
      <c r="G68" s="10">
        <v>3.6999999999999984</v>
      </c>
      <c r="H68" s="10">
        <v>1E+30</v>
      </c>
    </row>
    <row r="69" spans="2:8" x14ac:dyDescent="0.25">
      <c r="B69" s="10" t="s">
        <v>187</v>
      </c>
      <c r="C69" s="10" t="s">
        <v>188</v>
      </c>
      <c r="D69" s="10">
        <v>0</v>
      </c>
      <c r="E69" s="10">
        <v>-3.0999999999999943</v>
      </c>
      <c r="F69" s="10">
        <v>0</v>
      </c>
      <c r="G69" s="10">
        <v>3.0999999999999943</v>
      </c>
      <c r="H69" s="10">
        <v>1E+30</v>
      </c>
    </row>
    <row r="70" spans="2:8" x14ac:dyDescent="0.25">
      <c r="B70" s="10" t="s">
        <v>189</v>
      </c>
      <c r="C70" s="10" t="s">
        <v>190</v>
      </c>
      <c r="D70" s="10">
        <v>0</v>
      </c>
      <c r="E70" s="10">
        <v>-3.6000000000000005</v>
      </c>
      <c r="F70" s="10">
        <v>0</v>
      </c>
      <c r="G70" s="10">
        <v>3.6000000000000005</v>
      </c>
      <c r="H70" s="10">
        <v>1E+30</v>
      </c>
    </row>
    <row r="71" spans="2:8" x14ac:dyDescent="0.25">
      <c r="B71" s="10" t="s">
        <v>191</v>
      </c>
      <c r="C71" s="10" t="s">
        <v>192</v>
      </c>
      <c r="D71" s="10">
        <v>0</v>
      </c>
      <c r="E71" s="10">
        <v>-3.1999999999999993</v>
      </c>
      <c r="F71" s="10">
        <v>0</v>
      </c>
      <c r="G71" s="10">
        <v>3.1999999999999993</v>
      </c>
      <c r="H71" s="10">
        <v>1E+30</v>
      </c>
    </row>
    <row r="72" spans="2:8" x14ac:dyDescent="0.25">
      <c r="B72" s="10" t="s">
        <v>193</v>
      </c>
      <c r="C72" s="10" t="s">
        <v>194</v>
      </c>
      <c r="D72" s="10">
        <v>0</v>
      </c>
      <c r="E72" s="10">
        <v>-3.0999999999999943</v>
      </c>
      <c r="F72" s="10">
        <v>0</v>
      </c>
      <c r="G72" s="10">
        <v>3.0999999999999943</v>
      </c>
      <c r="H72" s="10">
        <v>1E+30</v>
      </c>
    </row>
    <row r="73" spans="2:8" x14ac:dyDescent="0.25">
      <c r="B73" s="10" t="s">
        <v>195</v>
      </c>
      <c r="C73" s="10" t="s">
        <v>196</v>
      </c>
      <c r="D73" s="10">
        <v>0</v>
      </c>
      <c r="E73" s="10">
        <v>-4.3</v>
      </c>
      <c r="F73" s="10">
        <v>0</v>
      </c>
      <c r="G73" s="10">
        <v>4.3</v>
      </c>
      <c r="H73" s="10">
        <v>1E+30</v>
      </c>
    </row>
    <row r="74" spans="2:8" x14ac:dyDescent="0.25">
      <c r="B74" s="10" t="s">
        <v>197</v>
      </c>
      <c r="C74" s="10" t="s">
        <v>198</v>
      </c>
      <c r="D74" s="10">
        <v>0</v>
      </c>
      <c r="E74" s="10">
        <v>-3.0999999999999979</v>
      </c>
      <c r="F74" s="10">
        <v>0</v>
      </c>
      <c r="G74" s="10">
        <v>3.0999999999999979</v>
      </c>
      <c r="H74" s="10">
        <v>1E+30</v>
      </c>
    </row>
    <row r="75" spans="2:8" x14ac:dyDescent="0.25">
      <c r="B75" s="10" t="s">
        <v>199</v>
      </c>
      <c r="C75" s="10" t="s">
        <v>200</v>
      </c>
      <c r="D75" s="10">
        <v>0</v>
      </c>
      <c r="E75" s="10">
        <v>-3.1000000000000014</v>
      </c>
      <c r="F75" s="10">
        <v>0</v>
      </c>
      <c r="G75" s="10">
        <v>3.1000000000000014</v>
      </c>
      <c r="H75" s="10">
        <v>1E+30</v>
      </c>
    </row>
    <row r="76" spans="2:8" x14ac:dyDescent="0.25">
      <c r="B76" s="10" t="s">
        <v>201</v>
      </c>
      <c r="C76" s="10" t="s">
        <v>202</v>
      </c>
      <c r="D76" s="10">
        <v>0</v>
      </c>
      <c r="E76" s="10">
        <v>-3.6999999999999984</v>
      </c>
      <c r="F76" s="10">
        <v>0</v>
      </c>
      <c r="G76" s="10">
        <v>3.6999999999999984</v>
      </c>
      <c r="H76" s="10">
        <v>1E+30</v>
      </c>
    </row>
    <row r="77" spans="2:8" x14ac:dyDescent="0.25">
      <c r="B77" s="10" t="s">
        <v>203</v>
      </c>
      <c r="C77" s="10" t="s">
        <v>204</v>
      </c>
      <c r="D77" s="10">
        <v>0</v>
      </c>
      <c r="E77" s="10">
        <v>-9.9999999999994316E-2</v>
      </c>
      <c r="F77" s="10">
        <v>3</v>
      </c>
      <c r="G77" s="10">
        <v>9.9999999999994316E-2</v>
      </c>
      <c r="H77" s="10">
        <v>1E+30</v>
      </c>
    </row>
    <row r="78" spans="2:8" x14ac:dyDescent="0.25">
      <c r="B78" s="10" t="s">
        <v>205</v>
      </c>
      <c r="C78" s="10" t="s">
        <v>206</v>
      </c>
      <c r="D78" s="10">
        <v>0</v>
      </c>
      <c r="E78" s="10">
        <v>-3.6000000000000005</v>
      </c>
      <c r="F78" s="10">
        <v>0</v>
      </c>
      <c r="G78" s="10">
        <v>3.6000000000000005</v>
      </c>
      <c r="H78" s="10">
        <v>1E+30</v>
      </c>
    </row>
    <row r="79" spans="2:8" x14ac:dyDescent="0.25">
      <c r="B79" s="10" t="s">
        <v>207</v>
      </c>
      <c r="C79" s="10" t="s">
        <v>208</v>
      </c>
      <c r="D79" s="10">
        <v>0</v>
      </c>
      <c r="E79" s="10">
        <v>-3.1999999999999993</v>
      </c>
      <c r="F79" s="10">
        <v>0</v>
      </c>
      <c r="G79" s="10">
        <v>3.1999999999999993</v>
      </c>
      <c r="H79" s="10">
        <v>1E+30</v>
      </c>
    </row>
    <row r="80" spans="2:8" x14ac:dyDescent="0.25">
      <c r="B80" s="10" t="s">
        <v>209</v>
      </c>
      <c r="C80" s="10" t="s">
        <v>210</v>
      </c>
      <c r="D80" s="10">
        <v>0</v>
      </c>
      <c r="E80" s="10">
        <v>-3.0999999999999943</v>
      </c>
      <c r="F80" s="10">
        <v>0</v>
      </c>
      <c r="G80" s="10">
        <v>3.0999999999999943</v>
      </c>
      <c r="H80" s="10">
        <v>1E+30</v>
      </c>
    </row>
    <row r="81" spans="1:8" ht="120" x14ac:dyDescent="0.25">
      <c r="B81" s="10" t="s">
        <v>211</v>
      </c>
      <c r="C81" s="13" t="s">
        <v>212</v>
      </c>
      <c r="D81" s="10">
        <v>0</v>
      </c>
      <c r="E81" s="10">
        <v>-4.600000000000005</v>
      </c>
      <c r="F81" s="10">
        <v>0</v>
      </c>
      <c r="G81" s="10">
        <v>4.600000000000005</v>
      </c>
      <c r="H81" s="10">
        <v>1E+30</v>
      </c>
    </row>
    <row r="82" spans="1:8" ht="120" x14ac:dyDescent="0.25">
      <c r="B82" s="10" t="s">
        <v>213</v>
      </c>
      <c r="C82" s="13" t="s">
        <v>214</v>
      </c>
      <c r="D82" s="10">
        <v>0</v>
      </c>
      <c r="E82" s="10">
        <v>-3.400000000000003</v>
      </c>
      <c r="F82" s="10">
        <v>0</v>
      </c>
      <c r="G82" s="10">
        <v>3.400000000000003</v>
      </c>
      <c r="H82" s="10">
        <v>1E+30</v>
      </c>
    </row>
    <row r="83" spans="1:8" ht="120" x14ac:dyDescent="0.25">
      <c r="B83" s="10" t="s">
        <v>215</v>
      </c>
      <c r="C83" s="13" t="s">
        <v>216</v>
      </c>
      <c r="D83" s="10">
        <v>0</v>
      </c>
      <c r="E83" s="10">
        <v>-3.4000000000000066</v>
      </c>
      <c r="F83" s="10">
        <v>0</v>
      </c>
      <c r="G83" s="10">
        <v>3.4000000000000066</v>
      </c>
      <c r="H83" s="10">
        <v>1E+30</v>
      </c>
    </row>
    <row r="84" spans="1:8" ht="120" x14ac:dyDescent="0.25">
      <c r="B84" s="10" t="s">
        <v>217</v>
      </c>
      <c r="C84" s="13" t="s">
        <v>218</v>
      </c>
      <c r="D84" s="10">
        <v>0</v>
      </c>
      <c r="E84" s="10">
        <v>-4.0000000000000036</v>
      </c>
      <c r="F84" s="10">
        <v>0</v>
      </c>
      <c r="G84" s="10">
        <v>4.0000000000000036</v>
      </c>
      <c r="H84" s="10">
        <v>1E+30</v>
      </c>
    </row>
    <row r="85" spans="1:8" ht="120" x14ac:dyDescent="0.25">
      <c r="B85" s="10" t="s">
        <v>219</v>
      </c>
      <c r="C85" s="13" t="s">
        <v>220</v>
      </c>
      <c r="D85" s="10">
        <v>0</v>
      </c>
      <c r="E85" s="10">
        <v>-3.3999999999999995</v>
      </c>
      <c r="F85" s="10">
        <v>0</v>
      </c>
      <c r="G85" s="10">
        <v>3.3999999999999995</v>
      </c>
      <c r="H85" s="10">
        <v>1E+30</v>
      </c>
    </row>
    <row r="86" spans="1:8" ht="120" x14ac:dyDescent="0.25">
      <c r="B86" s="10" t="s">
        <v>221</v>
      </c>
      <c r="C86" s="13" t="s">
        <v>222</v>
      </c>
      <c r="D86" s="10">
        <v>1</v>
      </c>
      <c r="E86" s="10">
        <v>0</v>
      </c>
      <c r="F86" s="10">
        <v>3.9000000000000057</v>
      </c>
      <c r="G86" s="10">
        <v>1E+30</v>
      </c>
      <c r="H86" s="10">
        <v>0.30000000000000515</v>
      </c>
    </row>
    <row r="87" spans="1:8" ht="120" x14ac:dyDescent="0.25">
      <c r="B87" s="10" t="s">
        <v>223</v>
      </c>
      <c r="C87" s="13" t="s">
        <v>224</v>
      </c>
      <c r="D87" s="10">
        <v>0</v>
      </c>
      <c r="E87" s="10">
        <v>-3.5000000000000044</v>
      </c>
      <c r="F87" s="10">
        <v>0</v>
      </c>
      <c r="G87" s="10">
        <v>3.5000000000000044</v>
      </c>
      <c r="H87" s="10">
        <v>1E+30</v>
      </c>
    </row>
    <row r="88" spans="1:8" ht="120.75" thickBot="1" x14ac:dyDescent="0.3">
      <c r="B88" s="8" t="s">
        <v>225</v>
      </c>
      <c r="C88" s="14" t="s">
        <v>226</v>
      </c>
      <c r="D88" s="8">
        <v>0</v>
      </c>
      <c r="E88" s="8">
        <v>-3.3999999999999995</v>
      </c>
      <c r="F88" s="8">
        <v>0</v>
      </c>
      <c r="G88" s="8">
        <v>3.3999999999999995</v>
      </c>
      <c r="H88" s="8">
        <v>1E+30</v>
      </c>
    </row>
    <row r="90" spans="1:8" ht="15.75" thickBot="1" x14ac:dyDescent="0.3">
      <c r="A90" t="s">
        <v>59</v>
      </c>
    </row>
    <row r="91" spans="1:8" x14ac:dyDescent="0.25">
      <c r="B91" s="15"/>
      <c r="C91" s="15"/>
      <c r="D91" s="15" t="s">
        <v>284</v>
      </c>
      <c r="E91" s="15" t="s">
        <v>293</v>
      </c>
      <c r="F91" s="15" t="s">
        <v>295</v>
      </c>
      <c r="G91" s="15" t="s">
        <v>290</v>
      </c>
      <c r="H91" s="15" t="s">
        <v>290</v>
      </c>
    </row>
    <row r="92" spans="1:8" ht="15.75" thickBot="1" x14ac:dyDescent="0.3">
      <c r="B92" s="16" t="s">
        <v>53</v>
      </c>
      <c r="C92" s="16" t="s">
        <v>54</v>
      </c>
      <c r="D92" s="16" t="s">
        <v>285</v>
      </c>
      <c r="E92" s="16" t="s">
        <v>294</v>
      </c>
      <c r="F92" s="16" t="s">
        <v>296</v>
      </c>
      <c r="G92" s="16" t="s">
        <v>291</v>
      </c>
      <c r="H92" s="16" t="s">
        <v>292</v>
      </c>
    </row>
    <row r="93" spans="1:8" x14ac:dyDescent="0.25">
      <c r="B93" s="10" t="s">
        <v>227</v>
      </c>
      <c r="C93" s="10" t="s">
        <v>67</v>
      </c>
      <c r="D93" s="10">
        <v>1</v>
      </c>
      <c r="E93" s="10">
        <v>0</v>
      </c>
      <c r="F93" s="10">
        <v>1</v>
      </c>
      <c r="G93" s="10">
        <v>1E+30</v>
      </c>
      <c r="H93" s="10">
        <v>0</v>
      </c>
    </row>
    <row r="94" spans="1:8" x14ac:dyDescent="0.25">
      <c r="B94" s="10" t="s">
        <v>230</v>
      </c>
      <c r="C94" s="10" t="s">
        <v>84</v>
      </c>
      <c r="D94" s="10">
        <v>0</v>
      </c>
      <c r="E94" s="10">
        <v>0</v>
      </c>
      <c r="F94" s="10">
        <v>1</v>
      </c>
      <c r="G94" s="10">
        <v>1E+30</v>
      </c>
      <c r="H94" s="10">
        <v>1</v>
      </c>
    </row>
    <row r="95" spans="1:8" x14ac:dyDescent="0.25">
      <c r="B95" s="10" t="s">
        <v>233</v>
      </c>
      <c r="C95" s="10" t="s">
        <v>100</v>
      </c>
      <c r="D95" s="10">
        <v>1</v>
      </c>
      <c r="E95" s="10">
        <v>0.40000000000000213</v>
      </c>
      <c r="F95" s="10">
        <v>1</v>
      </c>
      <c r="G95" s="10">
        <v>0</v>
      </c>
      <c r="H95" s="10">
        <v>1</v>
      </c>
    </row>
    <row r="96" spans="1:8" x14ac:dyDescent="0.25">
      <c r="B96" s="10" t="s">
        <v>235</v>
      </c>
      <c r="C96" s="10" t="s">
        <v>116</v>
      </c>
      <c r="D96" s="10">
        <v>0</v>
      </c>
      <c r="E96" s="10">
        <v>0</v>
      </c>
      <c r="F96" s="10">
        <v>1</v>
      </c>
      <c r="G96" s="10">
        <v>1E+30</v>
      </c>
      <c r="H96" s="10">
        <v>1</v>
      </c>
    </row>
    <row r="97" spans="2:8" ht="105" x14ac:dyDescent="0.25">
      <c r="B97" s="10" t="s">
        <v>237</v>
      </c>
      <c r="C97" s="13" t="s">
        <v>148</v>
      </c>
      <c r="D97" s="10">
        <v>1</v>
      </c>
      <c r="E97" s="10">
        <v>0.19999999999999929</v>
      </c>
      <c r="F97" s="10">
        <v>1</v>
      </c>
      <c r="G97" s="10">
        <v>0</v>
      </c>
      <c r="H97" s="10">
        <v>1</v>
      </c>
    </row>
    <row r="98" spans="2:8" ht="180" x14ac:dyDescent="0.25">
      <c r="B98" s="10" t="s">
        <v>239</v>
      </c>
      <c r="C98" s="13" t="s">
        <v>240</v>
      </c>
      <c r="D98" s="10">
        <v>1</v>
      </c>
      <c r="E98" s="10">
        <v>1.299999999999998</v>
      </c>
      <c r="F98" s="10">
        <v>1</v>
      </c>
      <c r="G98" s="10">
        <v>0</v>
      </c>
      <c r="H98" s="10">
        <v>1</v>
      </c>
    </row>
    <row r="99" spans="2:8" x14ac:dyDescent="0.25">
      <c r="B99" s="10" t="s">
        <v>242</v>
      </c>
      <c r="C99" s="10" t="s">
        <v>180</v>
      </c>
      <c r="D99" s="10">
        <v>0</v>
      </c>
      <c r="E99" s="10">
        <v>0</v>
      </c>
      <c r="F99" s="10">
        <v>1</v>
      </c>
      <c r="G99" s="10">
        <v>1E+30</v>
      </c>
      <c r="H99" s="10">
        <v>1</v>
      </c>
    </row>
    <row r="100" spans="2:8" x14ac:dyDescent="0.25">
      <c r="B100" s="10" t="s">
        <v>244</v>
      </c>
      <c r="C100" s="10" t="s">
        <v>196</v>
      </c>
      <c r="D100" s="10">
        <v>0</v>
      </c>
      <c r="E100" s="10">
        <v>0</v>
      </c>
      <c r="F100" s="10">
        <v>1</v>
      </c>
      <c r="G100" s="10">
        <v>1E+30</v>
      </c>
      <c r="H100" s="10">
        <v>1</v>
      </c>
    </row>
    <row r="101" spans="2:8" ht="225" x14ac:dyDescent="0.25">
      <c r="B101" s="10" t="s">
        <v>246</v>
      </c>
      <c r="C101" s="13" t="s">
        <v>247</v>
      </c>
      <c r="D101" s="10">
        <v>1</v>
      </c>
      <c r="E101" s="10">
        <v>0.30000000000000515</v>
      </c>
      <c r="F101" s="10">
        <v>1</v>
      </c>
      <c r="G101" s="10">
        <v>0</v>
      </c>
      <c r="H101" s="10">
        <v>0</v>
      </c>
    </row>
    <row r="102" spans="2:8" x14ac:dyDescent="0.25">
      <c r="B102" s="10" t="s">
        <v>249</v>
      </c>
      <c r="C102" s="10" t="s">
        <v>250</v>
      </c>
      <c r="D102" s="10">
        <v>1</v>
      </c>
      <c r="E102" s="10">
        <v>4.3</v>
      </c>
      <c r="F102" s="10">
        <v>1</v>
      </c>
      <c r="G102" s="10">
        <v>0</v>
      </c>
      <c r="H102" s="10">
        <v>1</v>
      </c>
    </row>
    <row r="103" spans="2:8" x14ac:dyDescent="0.25">
      <c r="B103" s="10" t="s">
        <v>252</v>
      </c>
      <c r="C103" s="10" t="s">
        <v>253</v>
      </c>
      <c r="D103" s="10">
        <v>1</v>
      </c>
      <c r="E103" s="10">
        <v>3.0999999999999979</v>
      </c>
      <c r="F103" s="10">
        <v>1</v>
      </c>
      <c r="G103" s="10">
        <v>0</v>
      </c>
      <c r="H103" s="10">
        <v>0</v>
      </c>
    </row>
    <row r="104" spans="2:8" x14ac:dyDescent="0.25">
      <c r="B104" s="10" t="s">
        <v>255</v>
      </c>
      <c r="C104" s="10" t="s">
        <v>256</v>
      </c>
      <c r="D104" s="10">
        <v>1</v>
      </c>
      <c r="E104" s="10">
        <v>-0.59999999999999787</v>
      </c>
      <c r="F104" s="10">
        <v>1</v>
      </c>
      <c r="G104" s="10">
        <v>0</v>
      </c>
      <c r="H104" s="10">
        <v>0</v>
      </c>
    </row>
    <row r="105" spans="2:8" x14ac:dyDescent="0.25">
      <c r="B105" s="10" t="s">
        <v>258</v>
      </c>
      <c r="C105" s="10" t="s">
        <v>259</v>
      </c>
      <c r="D105" s="10">
        <v>0</v>
      </c>
      <c r="E105" s="10">
        <v>0</v>
      </c>
      <c r="F105" s="10">
        <v>1</v>
      </c>
      <c r="G105" s="10">
        <v>1E+30</v>
      </c>
      <c r="H105" s="10">
        <v>1</v>
      </c>
    </row>
    <row r="106" spans="2:8" x14ac:dyDescent="0.25">
      <c r="B106" s="10" t="s">
        <v>261</v>
      </c>
      <c r="C106" s="10" t="s">
        <v>262</v>
      </c>
      <c r="D106" s="10">
        <v>0</v>
      </c>
      <c r="E106" s="10">
        <v>0</v>
      </c>
      <c r="F106" s="10">
        <v>1</v>
      </c>
      <c r="G106" s="10">
        <v>1E+30</v>
      </c>
      <c r="H106" s="10">
        <v>1</v>
      </c>
    </row>
    <row r="107" spans="2:8" x14ac:dyDescent="0.25">
      <c r="B107" s="10" t="s">
        <v>264</v>
      </c>
      <c r="C107" s="10" t="s">
        <v>265</v>
      </c>
      <c r="D107" s="10">
        <v>1</v>
      </c>
      <c r="E107" s="10">
        <v>0.50000000000000622</v>
      </c>
      <c r="F107" s="10">
        <v>1</v>
      </c>
      <c r="G107" s="10">
        <v>0</v>
      </c>
      <c r="H107" s="10">
        <v>0</v>
      </c>
    </row>
    <row r="108" spans="2:8" x14ac:dyDescent="0.25">
      <c r="B108" s="10" t="s">
        <v>267</v>
      </c>
      <c r="C108" s="10" t="s">
        <v>268</v>
      </c>
      <c r="D108" s="10">
        <v>1</v>
      </c>
      <c r="E108" s="10">
        <v>0.10000000000000497</v>
      </c>
      <c r="F108" s="10">
        <v>1</v>
      </c>
      <c r="G108" s="10">
        <v>0</v>
      </c>
      <c r="H108" s="10">
        <v>1</v>
      </c>
    </row>
    <row r="109" spans="2:8" x14ac:dyDescent="0.25">
      <c r="B109" s="10" t="s">
        <v>270</v>
      </c>
      <c r="C109" s="10" t="s">
        <v>271</v>
      </c>
      <c r="D109" s="10">
        <v>0</v>
      </c>
      <c r="E109" s="10">
        <v>0</v>
      </c>
      <c r="F109" s="10">
        <v>1</v>
      </c>
      <c r="G109" s="10">
        <v>1E+30</v>
      </c>
      <c r="H109" s="10">
        <v>1</v>
      </c>
    </row>
    <row r="110" spans="2:8" x14ac:dyDescent="0.25">
      <c r="B110" s="10" t="s">
        <v>273</v>
      </c>
      <c r="C110" s="10" t="s">
        <v>274</v>
      </c>
      <c r="D110" s="10">
        <v>1</v>
      </c>
      <c r="E110" s="10">
        <v>3.6999999999999984</v>
      </c>
      <c r="F110" s="10">
        <v>1</v>
      </c>
      <c r="G110" s="10">
        <v>0</v>
      </c>
      <c r="H110" s="10">
        <v>0</v>
      </c>
    </row>
    <row r="111" spans="2:8" x14ac:dyDescent="0.25">
      <c r="B111" s="10" t="s">
        <v>276</v>
      </c>
      <c r="C111" s="10" t="s">
        <v>277</v>
      </c>
      <c r="D111" s="10">
        <v>2</v>
      </c>
      <c r="E111" s="10">
        <v>3.0999999999999943</v>
      </c>
      <c r="F111" s="10">
        <v>2</v>
      </c>
      <c r="G111" s="10">
        <v>0</v>
      </c>
      <c r="H111" s="10">
        <v>0</v>
      </c>
    </row>
    <row r="112" spans="2:8" ht="15.75" thickBot="1" x14ac:dyDescent="0.3">
      <c r="B112" s="8" t="s">
        <v>279</v>
      </c>
      <c r="C112" s="8" t="s">
        <v>280</v>
      </c>
      <c r="D112" s="8">
        <v>5</v>
      </c>
      <c r="E112" s="8">
        <v>0</v>
      </c>
      <c r="F112" s="8">
        <v>5</v>
      </c>
      <c r="G112" s="8">
        <v>0</v>
      </c>
      <c r="H112" s="8">
        <v>1E+30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"/>
  <sheetViews>
    <sheetView showGridLines="0" tabSelected="1" topLeftCell="A52" workbookViewId="0"/>
  </sheetViews>
  <sheetFormatPr defaultRowHeight="15" x14ac:dyDescent="0.25"/>
  <cols>
    <col min="1" max="1" width="2.28515625" customWidth="1"/>
    <col min="2" max="2" width="6.28515625" bestFit="1" customWidth="1"/>
    <col min="3" max="3" width="24" bestFit="1" customWidth="1"/>
    <col min="4" max="4" width="6.140625" customWidth="1"/>
    <col min="5" max="5" width="8.7109375" bestFit="1" customWidth="1"/>
    <col min="6" max="6" width="10.85546875" bestFit="1" customWidth="1"/>
    <col min="7" max="8" width="10" bestFit="1" customWidth="1"/>
  </cols>
  <sheetData>
    <row r="1" spans="1:8" x14ac:dyDescent="0.25">
      <c r="A1" s="7" t="s">
        <v>282</v>
      </c>
    </row>
    <row r="2" spans="1:8" x14ac:dyDescent="0.25">
      <c r="A2" s="7" t="s">
        <v>42</v>
      </c>
    </row>
    <row r="3" spans="1:8" x14ac:dyDescent="0.25">
      <c r="A3" s="7" t="s">
        <v>298</v>
      </c>
    </row>
    <row r="6" spans="1:8" ht="15.75" thickBot="1" x14ac:dyDescent="0.3">
      <c r="A6" t="s">
        <v>57</v>
      </c>
    </row>
    <row r="7" spans="1:8" x14ac:dyDescent="0.25">
      <c r="B7" s="15"/>
      <c r="C7" s="15"/>
      <c r="D7" s="15" t="s">
        <v>284</v>
      </c>
      <c r="E7" s="15" t="s">
        <v>286</v>
      </c>
      <c r="F7" s="15" t="s">
        <v>288</v>
      </c>
      <c r="G7" s="15" t="s">
        <v>290</v>
      </c>
      <c r="H7" s="15" t="s">
        <v>290</v>
      </c>
    </row>
    <row r="8" spans="1:8" ht="15.75" thickBot="1" x14ac:dyDescent="0.3">
      <c r="B8" s="16" t="s">
        <v>53</v>
      </c>
      <c r="C8" s="16" t="s">
        <v>54</v>
      </c>
      <c r="D8" s="16" t="s">
        <v>285</v>
      </c>
      <c r="E8" s="16" t="s">
        <v>287</v>
      </c>
      <c r="F8" s="16" t="s">
        <v>289</v>
      </c>
      <c r="G8" s="16" t="s">
        <v>291</v>
      </c>
      <c r="H8" s="16" t="s">
        <v>292</v>
      </c>
    </row>
    <row r="9" spans="1:8" x14ac:dyDescent="0.25">
      <c r="B9" s="10" t="s">
        <v>66</v>
      </c>
      <c r="C9" s="10" t="s">
        <v>67</v>
      </c>
      <c r="D9" s="10">
        <v>1</v>
      </c>
      <c r="E9" s="10">
        <v>0</v>
      </c>
      <c r="F9" s="10">
        <v>4.3</v>
      </c>
      <c r="G9" s="10">
        <v>1E+30</v>
      </c>
      <c r="H9" s="10">
        <v>0.50000000000000089</v>
      </c>
    </row>
    <row r="10" spans="1:8" x14ac:dyDescent="0.25">
      <c r="B10" s="10" t="s">
        <v>69</v>
      </c>
      <c r="C10" s="10" t="s">
        <v>70</v>
      </c>
      <c r="D10" s="10">
        <v>0</v>
      </c>
      <c r="E10" s="10">
        <v>-3.0999999999999979</v>
      </c>
      <c r="F10" s="10">
        <v>0</v>
      </c>
      <c r="G10" s="10">
        <v>3.0999999999999979</v>
      </c>
      <c r="H10" s="10">
        <v>1E+30</v>
      </c>
    </row>
    <row r="11" spans="1:8" x14ac:dyDescent="0.25">
      <c r="B11" s="10" t="s">
        <v>71</v>
      </c>
      <c r="C11" s="10" t="s">
        <v>72</v>
      </c>
      <c r="D11" s="10">
        <v>0</v>
      </c>
      <c r="E11" s="10">
        <v>-3.1000000000000014</v>
      </c>
      <c r="F11" s="10">
        <v>0</v>
      </c>
      <c r="G11" s="10">
        <v>3.1000000000000014</v>
      </c>
      <c r="H11" s="10">
        <v>1E+30</v>
      </c>
    </row>
    <row r="12" spans="1:8" x14ac:dyDescent="0.25">
      <c r="B12" s="10" t="s">
        <v>73</v>
      </c>
      <c r="C12" s="10" t="s">
        <v>74</v>
      </c>
      <c r="D12" s="10">
        <v>0</v>
      </c>
      <c r="E12" s="10">
        <v>-3.6999999999999993</v>
      </c>
      <c r="F12" s="10">
        <v>0</v>
      </c>
      <c r="G12" s="10">
        <v>3.6999999999999993</v>
      </c>
      <c r="H12" s="10">
        <v>1E+30</v>
      </c>
    </row>
    <row r="13" spans="1:8" x14ac:dyDescent="0.25">
      <c r="B13" s="10" t="s">
        <v>75</v>
      </c>
      <c r="C13" s="10" t="s">
        <v>76</v>
      </c>
      <c r="D13" s="10">
        <v>0</v>
      </c>
      <c r="E13" s="10">
        <v>-3.0999999999999943</v>
      </c>
      <c r="F13" s="10">
        <v>0</v>
      </c>
      <c r="G13" s="10">
        <v>3.0999999999999943</v>
      </c>
      <c r="H13" s="10">
        <v>1E+30</v>
      </c>
    </row>
    <row r="14" spans="1:8" x14ac:dyDescent="0.25">
      <c r="B14" s="10" t="s">
        <v>77</v>
      </c>
      <c r="C14" s="10" t="s">
        <v>78</v>
      </c>
      <c r="D14" s="10">
        <v>0</v>
      </c>
      <c r="E14" s="10">
        <v>0</v>
      </c>
      <c r="F14" s="10">
        <v>3.6000000000000005</v>
      </c>
      <c r="G14" s="10">
        <v>0.30000000000000515</v>
      </c>
      <c r="H14" s="10">
        <v>0.50000000000000622</v>
      </c>
    </row>
    <row r="15" spans="1:8" x14ac:dyDescent="0.25">
      <c r="B15" s="10" t="s">
        <v>79</v>
      </c>
      <c r="C15" s="10" t="s">
        <v>80</v>
      </c>
      <c r="D15" s="10">
        <v>0</v>
      </c>
      <c r="E15" s="10">
        <v>-3.1999999999999993</v>
      </c>
      <c r="F15" s="10">
        <v>0</v>
      </c>
      <c r="G15" s="10">
        <v>3.1999999999999993</v>
      </c>
      <c r="H15" s="10">
        <v>1E+30</v>
      </c>
    </row>
    <row r="16" spans="1:8" x14ac:dyDescent="0.25">
      <c r="B16" s="10" t="s">
        <v>81</v>
      </c>
      <c r="C16" s="10" t="s">
        <v>82</v>
      </c>
      <c r="D16" s="10">
        <v>0</v>
      </c>
      <c r="E16" s="10">
        <v>-9.9999999999994316E-2</v>
      </c>
      <c r="F16" s="10">
        <v>3</v>
      </c>
      <c r="G16" s="10">
        <v>9.9999999999994316E-2</v>
      </c>
      <c r="H16" s="10">
        <v>1E+30</v>
      </c>
    </row>
    <row r="17" spans="2:8" x14ac:dyDescent="0.25">
      <c r="B17" s="10" t="s">
        <v>83</v>
      </c>
      <c r="C17" s="10" t="s">
        <v>84</v>
      </c>
      <c r="D17" s="10">
        <v>0</v>
      </c>
      <c r="E17" s="10">
        <v>-0.50000000000000089</v>
      </c>
      <c r="F17" s="10">
        <v>3.7999999999999989</v>
      </c>
      <c r="G17" s="10">
        <v>0.50000000000000089</v>
      </c>
      <c r="H17" s="10">
        <v>1E+30</v>
      </c>
    </row>
    <row r="18" spans="2:8" x14ac:dyDescent="0.25">
      <c r="B18" s="10" t="s">
        <v>85</v>
      </c>
      <c r="C18" s="10" t="s">
        <v>86</v>
      </c>
      <c r="D18" s="10">
        <v>0</v>
      </c>
      <c r="E18" s="10">
        <v>-3.0999999999999979</v>
      </c>
      <c r="F18" s="10">
        <v>0</v>
      </c>
      <c r="G18" s="10">
        <v>3.0999999999999979</v>
      </c>
      <c r="H18" s="10">
        <v>1E+30</v>
      </c>
    </row>
    <row r="19" spans="2:8" x14ac:dyDescent="0.25">
      <c r="B19" s="10" t="s">
        <v>87</v>
      </c>
      <c r="C19" s="10" t="s">
        <v>88</v>
      </c>
      <c r="D19" s="10">
        <v>0</v>
      </c>
      <c r="E19" s="10">
        <v>-3.1000000000000014</v>
      </c>
      <c r="F19" s="10">
        <v>0</v>
      </c>
      <c r="G19" s="10">
        <v>3.1000000000000014</v>
      </c>
      <c r="H19" s="10">
        <v>1E+30</v>
      </c>
    </row>
    <row r="20" spans="2:8" x14ac:dyDescent="0.25">
      <c r="B20" s="10" t="s">
        <v>89</v>
      </c>
      <c r="C20" s="10" t="s">
        <v>90</v>
      </c>
      <c r="D20" s="10">
        <v>0</v>
      </c>
      <c r="E20" s="10">
        <v>0</v>
      </c>
      <c r="F20" s="10">
        <v>3.6999999999999993</v>
      </c>
      <c r="G20" s="10">
        <v>1E+30</v>
      </c>
      <c r="H20" s="10">
        <v>1.4999999999999973</v>
      </c>
    </row>
    <row r="21" spans="2:8" x14ac:dyDescent="0.25">
      <c r="B21" s="10" t="s">
        <v>91</v>
      </c>
      <c r="C21" s="10" t="s">
        <v>92</v>
      </c>
      <c r="D21" s="10">
        <v>0</v>
      </c>
      <c r="E21" s="10">
        <v>-3.0999999999999943</v>
      </c>
      <c r="F21" s="10">
        <v>0</v>
      </c>
      <c r="G21" s="10">
        <v>3.0999999999999943</v>
      </c>
      <c r="H21" s="10">
        <v>1E+30</v>
      </c>
    </row>
    <row r="22" spans="2:8" x14ac:dyDescent="0.25">
      <c r="B22" s="10" t="s">
        <v>93</v>
      </c>
      <c r="C22" s="10" t="s">
        <v>94</v>
      </c>
      <c r="D22" s="10">
        <v>0</v>
      </c>
      <c r="E22" s="10">
        <v>-3.6000000000000005</v>
      </c>
      <c r="F22" s="10">
        <v>0</v>
      </c>
      <c r="G22" s="10">
        <v>3.6000000000000005</v>
      </c>
      <c r="H22" s="10">
        <v>1E+30</v>
      </c>
    </row>
    <row r="23" spans="2:8" x14ac:dyDescent="0.25">
      <c r="B23" s="10" t="s">
        <v>95</v>
      </c>
      <c r="C23" s="10" t="s">
        <v>96</v>
      </c>
      <c r="D23" s="10">
        <v>0</v>
      </c>
      <c r="E23" s="10">
        <v>0</v>
      </c>
      <c r="F23" s="10">
        <v>3.1999999999999993</v>
      </c>
      <c r="G23" s="10">
        <v>0.19999999999999929</v>
      </c>
      <c r="H23" s="10">
        <v>9.9999999999994316E-2</v>
      </c>
    </row>
    <row r="24" spans="2:8" x14ac:dyDescent="0.25">
      <c r="B24" s="10" t="s">
        <v>97</v>
      </c>
      <c r="C24" s="10" t="s">
        <v>98</v>
      </c>
      <c r="D24" s="10">
        <v>0</v>
      </c>
      <c r="E24" s="10">
        <v>-3.0999999999999943</v>
      </c>
      <c r="F24" s="10">
        <v>0</v>
      </c>
      <c r="G24" s="10">
        <v>3.0999999999999943</v>
      </c>
      <c r="H24" s="10">
        <v>1E+30</v>
      </c>
    </row>
    <row r="25" spans="2:8" x14ac:dyDescent="0.25">
      <c r="B25" s="10" t="s">
        <v>99</v>
      </c>
      <c r="C25" s="10" t="s">
        <v>100</v>
      </c>
      <c r="D25" s="10">
        <v>0</v>
      </c>
      <c r="E25" s="10">
        <v>-1.200000000000002</v>
      </c>
      <c r="F25" s="10">
        <v>3.5</v>
      </c>
      <c r="G25" s="10">
        <v>1.200000000000002</v>
      </c>
      <c r="H25" s="10">
        <v>1E+30</v>
      </c>
    </row>
    <row r="26" spans="2:8" x14ac:dyDescent="0.25">
      <c r="B26" s="10" t="s">
        <v>101</v>
      </c>
      <c r="C26" s="10" t="s">
        <v>102</v>
      </c>
      <c r="D26" s="10">
        <v>1</v>
      </c>
      <c r="E26" s="10">
        <v>0</v>
      </c>
      <c r="F26" s="10">
        <v>3.5</v>
      </c>
      <c r="G26" s="10">
        <v>9.9999999999994316E-2</v>
      </c>
      <c r="H26" s="10">
        <v>0.10000000000000497</v>
      </c>
    </row>
    <row r="27" spans="2:8" x14ac:dyDescent="0.25">
      <c r="B27" s="10" t="s">
        <v>103</v>
      </c>
      <c r="C27" s="10" t="s">
        <v>104</v>
      </c>
      <c r="D27" s="10">
        <v>0</v>
      </c>
      <c r="E27" s="10">
        <v>-3.5000000000000036</v>
      </c>
      <c r="F27" s="10">
        <v>0</v>
      </c>
      <c r="G27" s="10">
        <v>3.5000000000000036</v>
      </c>
      <c r="H27" s="10">
        <v>1E+30</v>
      </c>
    </row>
    <row r="28" spans="2:8" x14ac:dyDescent="0.25">
      <c r="B28" s="10" t="s">
        <v>105</v>
      </c>
      <c r="C28" s="10" t="s">
        <v>106</v>
      </c>
      <c r="D28" s="10">
        <v>0</v>
      </c>
      <c r="E28" s="10">
        <v>-4.1000000000000014</v>
      </c>
      <c r="F28" s="10">
        <v>0</v>
      </c>
      <c r="G28" s="10">
        <v>4.1000000000000014</v>
      </c>
      <c r="H28" s="10">
        <v>1E+30</v>
      </c>
    </row>
    <row r="29" spans="2:8" x14ac:dyDescent="0.25">
      <c r="B29" s="10" t="s">
        <v>107</v>
      </c>
      <c r="C29" s="10" t="s">
        <v>108</v>
      </c>
      <c r="D29" s="10">
        <v>0</v>
      </c>
      <c r="E29" s="10">
        <v>-3.4999999999999964</v>
      </c>
      <c r="F29" s="10">
        <v>0</v>
      </c>
      <c r="G29" s="10">
        <v>3.4999999999999964</v>
      </c>
      <c r="H29" s="10">
        <v>1E+30</v>
      </c>
    </row>
    <row r="30" spans="2:8" x14ac:dyDescent="0.25">
      <c r="B30" s="10" t="s">
        <v>109</v>
      </c>
      <c r="C30" s="10" t="s">
        <v>110</v>
      </c>
      <c r="D30" s="10">
        <v>0</v>
      </c>
      <c r="E30" s="10">
        <v>-4.0000000000000027</v>
      </c>
      <c r="F30" s="10">
        <v>0</v>
      </c>
      <c r="G30" s="10">
        <v>4.0000000000000027</v>
      </c>
      <c r="H30" s="10">
        <v>1E+30</v>
      </c>
    </row>
    <row r="31" spans="2:8" x14ac:dyDescent="0.25">
      <c r="B31" s="10" t="s">
        <v>111</v>
      </c>
      <c r="C31" s="10" t="s">
        <v>112</v>
      </c>
      <c r="D31" s="10">
        <v>0</v>
      </c>
      <c r="E31" s="10">
        <v>-3.6000000000000014</v>
      </c>
      <c r="F31" s="10">
        <v>0</v>
      </c>
      <c r="G31" s="10">
        <v>3.6000000000000014</v>
      </c>
      <c r="H31" s="10">
        <v>1E+30</v>
      </c>
    </row>
    <row r="32" spans="2:8" x14ac:dyDescent="0.25">
      <c r="B32" s="10" t="s">
        <v>113</v>
      </c>
      <c r="C32" s="10" t="s">
        <v>114</v>
      </c>
      <c r="D32" s="10">
        <v>0</v>
      </c>
      <c r="E32" s="10">
        <v>0</v>
      </c>
      <c r="F32" s="10">
        <v>3.4999999999999964</v>
      </c>
      <c r="G32" s="10">
        <v>0.10000000000000497</v>
      </c>
      <c r="H32" s="10">
        <v>9.9999999999994316E-2</v>
      </c>
    </row>
    <row r="33" spans="2:8" x14ac:dyDescent="0.25">
      <c r="B33" s="10" t="s">
        <v>115</v>
      </c>
      <c r="C33" s="10" t="s">
        <v>116</v>
      </c>
      <c r="D33" s="10">
        <v>0</v>
      </c>
      <c r="E33" s="10">
        <v>-0.79999999999999982</v>
      </c>
      <c r="F33" s="10">
        <v>3.5</v>
      </c>
      <c r="G33" s="10">
        <v>0.79999999999999982</v>
      </c>
      <c r="H33" s="10">
        <v>1E+30</v>
      </c>
    </row>
    <row r="34" spans="2:8" x14ac:dyDescent="0.25">
      <c r="B34" s="10" t="s">
        <v>117</v>
      </c>
      <c r="C34" s="10" t="s">
        <v>118</v>
      </c>
      <c r="D34" s="10">
        <v>0</v>
      </c>
      <c r="E34" s="10">
        <v>-3.0999999999999979</v>
      </c>
      <c r="F34" s="10">
        <v>0</v>
      </c>
      <c r="G34" s="10">
        <v>3.0999999999999979</v>
      </c>
      <c r="H34" s="10">
        <v>1E+30</v>
      </c>
    </row>
    <row r="35" spans="2:8" x14ac:dyDescent="0.25">
      <c r="B35" s="10" t="s">
        <v>119</v>
      </c>
      <c r="C35" s="10" t="s">
        <v>120</v>
      </c>
      <c r="D35" s="10">
        <v>0</v>
      </c>
      <c r="E35" s="10">
        <v>-3.1000000000000014</v>
      </c>
      <c r="F35" s="10">
        <v>0</v>
      </c>
      <c r="G35" s="10">
        <v>3.1000000000000014</v>
      </c>
      <c r="H35" s="10">
        <v>1E+30</v>
      </c>
    </row>
    <row r="36" spans="2:8" x14ac:dyDescent="0.25">
      <c r="B36" s="10" t="s">
        <v>121</v>
      </c>
      <c r="C36" s="10" t="s">
        <v>122</v>
      </c>
      <c r="D36" s="10">
        <v>0</v>
      </c>
      <c r="E36" s="10">
        <v>-3.6999999999999984</v>
      </c>
      <c r="F36" s="10">
        <v>0</v>
      </c>
      <c r="G36" s="10">
        <v>3.6999999999999984</v>
      </c>
      <c r="H36" s="10">
        <v>1E+30</v>
      </c>
    </row>
    <row r="37" spans="2:8" x14ac:dyDescent="0.25">
      <c r="B37" s="10" t="s">
        <v>123</v>
      </c>
      <c r="C37" s="10" t="s">
        <v>124</v>
      </c>
      <c r="D37" s="10">
        <v>0</v>
      </c>
      <c r="E37" s="10">
        <v>-3.0999999999999943</v>
      </c>
      <c r="F37" s="10">
        <v>0</v>
      </c>
      <c r="G37" s="10">
        <v>3.0999999999999943</v>
      </c>
      <c r="H37" s="10">
        <v>1E+30</v>
      </c>
    </row>
    <row r="38" spans="2:8" x14ac:dyDescent="0.25">
      <c r="B38" s="10" t="s">
        <v>125</v>
      </c>
      <c r="C38" s="10" t="s">
        <v>126</v>
      </c>
      <c r="D38" s="10">
        <v>0</v>
      </c>
      <c r="E38" s="10">
        <v>-3.6000000000000005</v>
      </c>
      <c r="F38" s="10">
        <v>0</v>
      </c>
      <c r="G38" s="10">
        <v>3.6000000000000005</v>
      </c>
      <c r="H38" s="10">
        <v>1E+30</v>
      </c>
    </row>
    <row r="39" spans="2:8" x14ac:dyDescent="0.25">
      <c r="B39" s="10" t="s">
        <v>127</v>
      </c>
      <c r="C39" s="10" t="s">
        <v>128</v>
      </c>
      <c r="D39" s="10">
        <v>0</v>
      </c>
      <c r="E39" s="10">
        <v>-3.1999999999999984</v>
      </c>
      <c r="F39" s="10">
        <v>0</v>
      </c>
      <c r="G39" s="10">
        <v>3.1999999999999984</v>
      </c>
      <c r="H39" s="10">
        <v>1E+30</v>
      </c>
    </row>
    <row r="40" spans="2:8" x14ac:dyDescent="0.25">
      <c r="B40" s="10" t="s">
        <v>129</v>
      </c>
      <c r="C40" s="10" t="s">
        <v>130</v>
      </c>
      <c r="D40" s="10">
        <v>0</v>
      </c>
      <c r="E40" s="10">
        <v>-3.0999999999999934</v>
      </c>
      <c r="F40" s="10">
        <v>0</v>
      </c>
      <c r="G40" s="10">
        <v>3.0999999999999934</v>
      </c>
      <c r="H40" s="10">
        <v>1E+30</v>
      </c>
    </row>
    <row r="41" spans="2:8" ht="120" x14ac:dyDescent="0.25">
      <c r="B41" s="10" t="s">
        <v>131</v>
      </c>
      <c r="C41" s="13" t="s">
        <v>132</v>
      </c>
      <c r="D41" s="10">
        <v>0</v>
      </c>
      <c r="E41" s="10">
        <v>-1.3000000000000007</v>
      </c>
      <c r="F41" s="10">
        <v>4.6000000000000014</v>
      </c>
      <c r="G41" s="10">
        <v>1.3000000000000007</v>
      </c>
      <c r="H41" s="10">
        <v>1E+30</v>
      </c>
    </row>
    <row r="42" spans="2:8" ht="120" x14ac:dyDescent="0.25">
      <c r="B42" s="10" t="s">
        <v>133</v>
      </c>
      <c r="C42" s="13" t="s">
        <v>134</v>
      </c>
      <c r="D42" s="10">
        <v>0</v>
      </c>
      <c r="E42" s="10">
        <v>-4.7000000000000011</v>
      </c>
      <c r="F42" s="10">
        <v>0</v>
      </c>
      <c r="G42" s="10">
        <v>4.7000000000000011</v>
      </c>
      <c r="H42" s="10">
        <v>1E+30</v>
      </c>
    </row>
    <row r="43" spans="2:8" ht="120" x14ac:dyDescent="0.25">
      <c r="B43" s="10" t="s">
        <v>135</v>
      </c>
      <c r="C43" s="13" t="s">
        <v>136</v>
      </c>
      <c r="D43" s="10">
        <v>0</v>
      </c>
      <c r="E43" s="10">
        <v>-4.7000000000000046</v>
      </c>
      <c r="F43" s="10">
        <v>0</v>
      </c>
      <c r="G43" s="10">
        <v>4.7000000000000046</v>
      </c>
      <c r="H43" s="10">
        <v>1E+30</v>
      </c>
    </row>
    <row r="44" spans="2:8" ht="120" x14ac:dyDescent="0.25">
      <c r="B44" s="10" t="s">
        <v>137</v>
      </c>
      <c r="C44" s="13" t="s">
        <v>138</v>
      </c>
      <c r="D44" s="10">
        <v>0</v>
      </c>
      <c r="E44" s="10">
        <v>-5.3000000000000016</v>
      </c>
      <c r="F44" s="10">
        <v>0</v>
      </c>
      <c r="G44" s="10">
        <v>5.3000000000000016</v>
      </c>
      <c r="H44" s="10">
        <v>1E+30</v>
      </c>
    </row>
    <row r="45" spans="2:8" ht="120" x14ac:dyDescent="0.25">
      <c r="B45" s="10" t="s">
        <v>139</v>
      </c>
      <c r="C45" s="13" t="s">
        <v>140</v>
      </c>
      <c r="D45" s="10">
        <v>0</v>
      </c>
      <c r="E45" s="10">
        <v>-0.99999999999999467</v>
      </c>
      <c r="F45" s="10">
        <v>3.7000000000000028</v>
      </c>
      <c r="G45" s="10">
        <v>0.99999999999999467</v>
      </c>
      <c r="H45" s="10">
        <v>1E+30</v>
      </c>
    </row>
    <row r="46" spans="2:8" ht="120" x14ac:dyDescent="0.25">
      <c r="B46" s="10" t="s">
        <v>141</v>
      </c>
      <c r="C46" s="13" t="s">
        <v>142</v>
      </c>
      <c r="D46" s="10">
        <v>0</v>
      </c>
      <c r="E46" s="10">
        <v>-5.2000000000000037</v>
      </c>
      <c r="F46" s="10">
        <v>0</v>
      </c>
      <c r="G46" s="10">
        <v>5.2000000000000037</v>
      </c>
      <c r="H46" s="10">
        <v>1E+30</v>
      </c>
    </row>
    <row r="47" spans="2:8" ht="120" x14ac:dyDescent="0.25">
      <c r="B47" s="10" t="s">
        <v>143</v>
      </c>
      <c r="C47" s="13" t="s">
        <v>144</v>
      </c>
      <c r="D47" s="10">
        <v>0</v>
      </c>
      <c r="E47" s="10">
        <v>-4.8000000000000025</v>
      </c>
      <c r="F47" s="10">
        <v>0</v>
      </c>
      <c r="G47" s="10">
        <v>4.8000000000000025</v>
      </c>
      <c r="H47" s="10">
        <v>1E+30</v>
      </c>
    </row>
    <row r="48" spans="2:8" ht="120" x14ac:dyDescent="0.25">
      <c r="B48" s="10" t="s">
        <v>145</v>
      </c>
      <c r="C48" s="13" t="s">
        <v>146</v>
      </c>
      <c r="D48" s="10">
        <v>0</v>
      </c>
      <c r="E48" s="10">
        <v>-4.6999999999999975</v>
      </c>
      <c r="F48" s="10">
        <v>0</v>
      </c>
      <c r="G48" s="10">
        <v>4.6999999999999975</v>
      </c>
      <c r="H48" s="10">
        <v>1E+30</v>
      </c>
    </row>
    <row r="49" spans="2:8" ht="105" x14ac:dyDescent="0.25">
      <c r="B49" s="10" t="s">
        <v>147</v>
      </c>
      <c r="C49" s="13" t="s">
        <v>148</v>
      </c>
      <c r="D49" s="10">
        <v>0</v>
      </c>
      <c r="E49" s="10">
        <v>-1.7999999999999963</v>
      </c>
      <c r="F49" s="10">
        <v>2.7000000000000028</v>
      </c>
      <c r="G49" s="10">
        <v>1.7999999999999963</v>
      </c>
      <c r="H49" s="10">
        <v>1E+30</v>
      </c>
    </row>
    <row r="50" spans="2:8" ht="105" x14ac:dyDescent="0.25">
      <c r="B50" s="10" t="s">
        <v>149</v>
      </c>
      <c r="C50" s="13" t="s">
        <v>150</v>
      </c>
      <c r="D50" s="10">
        <v>0</v>
      </c>
      <c r="E50" s="10">
        <v>0</v>
      </c>
      <c r="F50" s="10">
        <v>3.2999999999999972</v>
      </c>
      <c r="G50" s="10">
        <v>0.10000000000000497</v>
      </c>
      <c r="H50" s="10">
        <v>9.9999999999994316E-2</v>
      </c>
    </row>
    <row r="51" spans="2:8" ht="105" x14ac:dyDescent="0.25">
      <c r="B51" s="10" t="s">
        <v>151</v>
      </c>
      <c r="C51" s="13" t="s">
        <v>152</v>
      </c>
      <c r="D51" s="10">
        <v>0</v>
      </c>
      <c r="E51" s="10">
        <v>-3.3000000000000007</v>
      </c>
      <c r="F51" s="10">
        <v>0</v>
      </c>
      <c r="G51" s="10">
        <v>3.3000000000000007</v>
      </c>
      <c r="H51" s="10">
        <v>1E+30</v>
      </c>
    </row>
    <row r="52" spans="2:8" ht="105" x14ac:dyDescent="0.25">
      <c r="B52" s="10" t="s">
        <v>153</v>
      </c>
      <c r="C52" s="13" t="s">
        <v>154</v>
      </c>
      <c r="D52" s="10">
        <v>0</v>
      </c>
      <c r="E52" s="10">
        <v>-3.8999999999999977</v>
      </c>
      <c r="F52" s="10">
        <v>0</v>
      </c>
      <c r="G52" s="10">
        <v>3.8999999999999977</v>
      </c>
      <c r="H52" s="10">
        <v>1E+30</v>
      </c>
    </row>
    <row r="53" spans="2:8" ht="105" x14ac:dyDescent="0.25">
      <c r="B53" s="10" t="s">
        <v>155</v>
      </c>
      <c r="C53" s="13" t="s">
        <v>156</v>
      </c>
      <c r="D53" s="10">
        <v>0</v>
      </c>
      <c r="E53" s="10">
        <v>-3.2999999999999936</v>
      </c>
      <c r="F53" s="10">
        <v>0</v>
      </c>
      <c r="G53" s="10">
        <v>3.2999999999999936</v>
      </c>
      <c r="H53" s="10">
        <v>1E+30</v>
      </c>
    </row>
    <row r="54" spans="2:8" ht="105" x14ac:dyDescent="0.25">
      <c r="B54" s="10" t="s">
        <v>157</v>
      </c>
      <c r="C54" s="13" t="s">
        <v>158</v>
      </c>
      <c r="D54" s="10">
        <v>0</v>
      </c>
      <c r="E54" s="10">
        <v>-3.8</v>
      </c>
      <c r="F54" s="10">
        <v>0</v>
      </c>
      <c r="G54" s="10">
        <v>3.8</v>
      </c>
      <c r="H54" s="10">
        <v>1E+30</v>
      </c>
    </row>
    <row r="55" spans="2:8" ht="105" x14ac:dyDescent="0.25">
      <c r="B55" s="10" t="s">
        <v>159</v>
      </c>
      <c r="C55" s="13" t="s">
        <v>160</v>
      </c>
      <c r="D55" s="10">
        <v>1</v>
      </c>
      <c r="E55" s="10">
        <v>0</v>
      </c>
      <c r="F55" s="10">
        <v>3.3999999999999986</v>
      </c>
      <c r="G55" s="10">
        <v>9.9999999999994316E-2</v>
      </c>
      <c r="H55" s="10">
        <v>0.10000000000000497</v>
      </c>
    </row>
    <row r="56" spans="2:8" ht="105" x14ac:dyDescent="0.25">
      <c r="B56" s="10" t="s">
        <v>161</v>
      </c>
      <c r="C56" s="13" t="s">
        <v>162</v>
      </c>
      <c r="D56" s="10">
        <v>0</v>
      </c>
      <c r="E56" s="10">
        <v>-3.2999999999999936</v>
      </c>
      <c r="F56" s="10">
        <v>0</v>
      </c>
      <c r="G56" s="10">
        <v>3.2999999999999936</v>
      </c>
      <c r="H56" s="10">
        <v>1E+30</v>
      </c>
    </row>
    <row r="57" spans="2:8" x14ac:dyDescent="0.25">
      <c r="B57" s="10" t="s">
        <v>163</v>
      </c>
      <c r="C57" s="10" t="s">
        <v>164</v>
      </c>
      <c r="D57" s="10">
        <v>0</v>
      </c>
      <c r="E57" s="10">
        <v>-5.5999999999999979</v>
      </c>
      <c r="F57" s="10">
        <v>0</v>
      </c>
      <c r="G57" s="10">
        <v>5.5999999999999979</v>
      </c>
      <c r="H57" s="10">
        <v>1E+30</v>
      </c>
    </row>
    <row r="58" spans="2:8" x14ac:dyDescent="0.25">
      <c r="B58" s="10" t="s">
        <v>165</v>
      </c>
      <c r="C58" s="10" t="s">
        <v>166</v>
      </c>
      <c r="D58" s="10">
        <v>0</v>
      </c>
      <c r="E58" s="10">
        <v>-4.3999999999999959</v>
      </c>
      <c r="F58" s="10">
        <v>0</v>
      </c>
      <c r="G58" s="10">
        <v>4.3999999999999959</v>
      </c>
      <c r="H58" s="10">
        <v>1E+30</v>
      </c>
    </row>
    <row r="59" spans="2:8" x14ac:dyDescent="0.25">
      <c r="B59" s="10" t="s">
        <v>167</v>
      </c>
      <c r="C59" s="10" t="s">
        <v>168</v>
      </c>
      <c r="D59" s="10">
        <v>1</v>
      </c>
      <c r="E59" s="10">
        <v>0</v>
      </c>
      <c r="F59" s="10">
        <v>4.3999999999999986</v>
      </c>
      <c r="G59" s="10">
        <v>1E+30</v>
      </c>
      <c r="H59" s="10">
        <v>0.99999999999999467</v>
      </c>
    </row>
    <row r="60" spans="2:8" x14ac:dyDescent="0.25">
      <c r="B60" s="10" t="s">
        <v>169</v>
      </c>
      <c r="C60" s="10" t="s">
        <v>170</v>
      </c>
      <c r="D60" s="10">
        <v>0</v>
      </c>
      <c r="E60" s="10">
        <v>-1.4999999999999973</v>
      </c>
      <c r="F60" s="10">
        <v>3.5</v>
      </c>
      <c r="G60" s="10">
        <v>1.4999999999999973</v>
      </c>
      <c r="H60" s="10">
        <v>1E+30</v>
      </c>
    </row>
    <row r="61" spans="2:8" x14ac:dyDescent="0.25">
      <c r="B61" s="10" t="s">
        <v>171</v>
      </c>
      <c r="C61" s="10" t="s">
        <v>172</v>
      </c>
      <c r="D61" s="10">
        <v>0</v>
      </c>
      <c r="E61" s="10">
        <v>-4.3999999999999924</v>
      </c>
      <c r="F61" s="10">
        <v>0</v>
      </c>
      <c r="G61" s="10">
        <v>4.3999999999999924</v>
      </c>
      <c r="H61" s="10">
        <v>1E+30</v>
      </c>
    </row>
    <row r="62" spans="2:8" x14ac:dyDescent="0.25">
      <c r="B62" s="10" t="s">
        <v>173</v>
      </c>
      <c r="C62" s="10" t="s">
        <v>174</v>
      </c>
      <c r="D62" s="10">
        <v>0</v>
      </c>
      <c r="E62" s="10">
        <v>-4.8999999999999986</v>
      </c>
      <c r="F62" s="10">
        <v>0</v>
      </c>
      <c r="G62" s="10">
        <v>4.8999999999999986</v>
      </c>
      <c r="H62" s="10">
        <v>1E+30</v>
      </c>
    </row>
    <row r="63" spans="2:8" x14ac:dyDescent="0.25">
      <c r="B63" s="10" t="s">
        <v>175</v>
      </c>
      <c r="C63" s="10" t="s">
        <v>176</v>
      </c>
      <c r="D63" s="10">
        <v>0</v>
      </c>
      <c r="E63" s="10">
        <v>-4.4999999999999973</v>
      </c>
      <c r="F63" s="10">
        <v>0</v>
      </c>
      <c r="G63" s="10">
        <v>4.4999999999999973</v>
      </c>
      <c r="H63" s="10">
        <v>1E+30</v>
      </c>
    </row>
    <row r="64" spans="2:8" x14ac:dyDescent="0.25">
      <c r="B64" s="10" t="s">
        <v>177</v>
      </c>
      <c r="C64" s="10" t="s">
        <v>178</v>
      </c>
      <c r="D64" s="10">
        <v>0</v>
      </c>
      <c r="E64" s="10">
        <v>-4.3999999999999924</v>
      </c>
      <c r="F64" s="10">
        <v>0</v>
      </c>
      <c r="G64" s="10">
        <v>4.3999999999999924</v>
      </c>
      <c r="H64" s="10">
        <v>1E+30</v>
      </c>
    </row>
    <row r="65" spans="2:8" x14ac:dyDescent="0.25">
      <c r="B65" s="10" t="s">
        <v>179</v>
      </c>
      <c r="C65" s="10" t="s">
        <v>180</v>
      </c>
      <c r="D65" s="10">
        <v>0</v>
      </c>
      <c r="E65" s="10">
        <v>-4.3</v>
      </c>
      <c r="F65" s="10">
        <v>0</v>
      </c>
      <c r="G65" s="10">
        <v>4.3</v>
      </c>
      <c r="H65" s="10">
        <v>1E+30</v>
      </c>
    </row>
    <row r="66" spans="2:8" x14ac:dyDescent="0.25">
      <c r="B66" s="10" t="s">
        <v>181</v>
      </c>
      <c r="C66" s="10" t="s">
        <v>182</v>
      </c>
      <c r="D66" s="10">
        <v>0</v>
      </c>
      <c r="E66" s="10">
        <v>-3.0999999999999979</v>
      </c>
      <c r="F66" s="10">
        <v>0</v>
      </c>
      <c r="G66" s="10">
        <v>3.0999999999999979</v>
      </c>
      <c r="H66" s="10">
        <v>1E+30</v>
      </c>
    </row>
    <row r="67" spans="2:8" x14ac:dyDescent="0.25">
      <c r="B67" s="10" t="s">
        <v>183</v>
      </c>
      <c r="C67" s="10" t="s">
        <v>184</v>
      </c>
      <c r="D67" s="10">
        <v>0</v>
      </c>
      <c r="E67" s="10">
        <v>0</v>
      </c>
      <c r="F67" s="10">
        <v>3.1000000000000014</v>
      </c>
      <c r="G67" s="10">
        <v>0.99999999999999467</v>
      </c>
      <c r="H67" s="10">
        <v>3.1000000000000014</v>
      </c>
    </row>
    <row r="68" spans="2:8" x14ac:dyDescent="0.25">
      <c r="B68" s="10" t="s">
        <v>185</v>
      </c>
      <c r="C68" s="10" t="s">
        <v>186</v>
      </c>
      <c r="D68" s="10">
        <v>0</v>
      </c>
      <c r="E68" s="10">
        <v>-3.6999999999999984</v>
      </c>
      <c r="F68" s="10">
        <v>0</v>
      </c>
      <c r="G68" s="10">
        <v>3.6999999999999984</v>
      </c>
      <c r="H68" s="10">
        <v>1E+30</v>
      </c>
    </row>
    <row r="69" spans="2:8" x14ac:dyDescent="0.25">
      <c r="B69" s="10" t="s">
        <v>187</v>
      </c>
      <c r="C69" s="10" t="s">
        <v>188</v>
      </c>
      <c r="D69" s="10">
        <v>0</v>
      </c>
      <c r="E69" s="10">
        <v>-3.0999999999999943</v>
      </c>
      <c r="F69" s="10">
        <v>0</v>
      </c>
      <c r="G69" s="10">
        <v>3.0999999999999943</v>
      </c>
      <c r="H69" s="10">
        <v>1E+30</v>
      </c>
    </row>
    <row r="70" spans="2:8" x14ac:dyDescent="0.25">
      <c r="B70" s="10" t="s">
        <v>189</v>
      </c>
      <c r="C70" s="10" t="s">
        <v>190</v>
      </c>
      <c r="D70" s="10">
        <v>0</v>
      </c>
      <c r="E70" s="10">
        <v>-3.6000000000000005</v>
      </c>
      <c r="F70" s="10">
        <v>0</v>
      </c>
      <c r="G70" s="10">
        <v>3.6000000000000005</v>
      </c>
      <c r="H70" s="10">
        <v>1E+30</v>
      </c>
    </row>
    <row r="71" spans="2:8" x14ac:dyDescent="0.25">
      <c r="B71" s="10" t="s">
        <v>191</v>
      </c>
      <c r="C71" s="10" t="s">
        <v>192</v>
      </c>
      <c r="D71" s="10">
        <v>0</v>
      </c>
      <c r="E71" s="10">
        <v>-3.1999999999999993</v>
      </c>
      <c r="F71" s="10">
        <v>0</v>
      </c>
      <c r="G71" s="10">
        <v>3.1999999999999993</v>
      </c>
      <c r="H71" s="10">
        <v>1E+30</v>
      </c>
    </row>
    <row r="72" spans="2:8" x14ac:dyDescent="0.25">
      <c r="B72" s="10" t="s">
        <v>193</v>
      </c>
      <c r="C72" s="10" t="s">
        <v>194</v>
      </c>
      <c r="D72" s="10">
        <v>0</v>
      </c>
      <c r="E72" s="10">
        <v>-3.0999999999999943</v>
      </c>
      <c r="F72" s="10">
        <v>0</v>
      </c>
      <c r="G72" s="10">
        <v>3.0999999999999943</v>
      </c>
      <c r="H72" s="10">
        <v>1E+30</v>
      </c>
    </row>
    <row r="73" spans="2:8" x14ac:dyDescent="0.25">
      <c r="B73" s="10" t="s">
        <v>195</v>
      </c>
      <c r="C73" s="10" t="s">
        <v>196</v>
      </c>
      <c r="D73" s="10">
        <v>0</v>
      </c>
      <c r="E73" s="10">
        <v>-4.3</v>
      </c>
      <c r="F73" s="10">
        <v>0</v>
      </c>
      <c r="G73" s="10">
        <v>4.3</v>
      </c>
      <c r="H73" s="10">
        <v>1E+30</v>
      </c>
    </row>
    <row r="74" spans="2:8" x14ac:dyDescent="0.25">
      <c r="B74" s="10" t="s">
        <v>197</v>
      </c>
      <c r="C74" s="10" t="s">
        <v>198</v>
      </c>
      <c r="D74" s="10">
        <v>0</v>
      </c>
      <c r="E74" s="10">
        <v>-3.0999999999999979</v>
      </c>
      <c r="F74" s="10">
        <v>0</v>
      </c>
      <c r="G74" s="10">
        <v>3.0999999999999979</v>
      </c>
      <c r="H74" s="10">
        <v>1E+30</v>
      </c>
    </row>
    <row r="75" spans="2:8" x14ac:dyDescent="0.25">
      <c r="B75" s="10" t="s">
        <v>199</v>
      </c>
      <c r="C75" s="10" t="s">
        <v>200</v>
      </c>
      <c r="D75" s="10">
        <v>0</v>
      </c>
      <c r="E75" s="10">
        <v>-3.1000000000000014</v>
      </c>
      <c r="F75" s="10">
        <v>0</v>
      </c>
      <c r="G75" s="10">
        <v>3.1000000000000014</v>
      </c>
      <c r="H75" s="10">
        <v>1E+30</v>
      </c>
    </row>
    <row r="76" spans="2:8" x14ac:dyDescent="0.25">
      <c r="B76" s="10" t="s">
        <v>201</v>
      </c>
      <c r="C76" s="10" t="s">
        <v>202</v>
      </c>
      <c r="D76" s="10">
        <v>0</v>
      </c>
      <c r="E76" s="10">
        <v>-3.6999999999999984</v>
      </c>
      <c r="F76" s="10">
        <v>0</v>
      </c>
      <c r="G76" s="10">
        <v>3.6999999999999984</v>
      </c>
      <c r="H76" s="10">
        <v>1E+30</v>
      </c>
    </row>
    <row r="77" spans="2:8" x14ac:dyDescent="0.25">
      <c r="B77" s="10" t="s">
        <v>203</v>
      </c>
      <c r="C77" s="10" t="s">
        <v>204</v>
      </c>
      <c r="D77" s="10">
        <v>0</v>
      </c>
      <c r="E77" s="10">
        <v>-9.9999999999994316E-2</v>
      </c>
      <c r="F77" s="10">
        <v>3</v>
      </c>
      <c r="G77" s="10">
        <v>9.9999999999994316E-2</v>
      </c>
      <c r="H77" s="10">
        <v>1E+30</v>
      </c>
    </row>
    <row r="78" spans="2:8" x14ac:dyDescent="0.25">
      <c r="B78" s="10" t="s">
        <v>205</v>
      </c>
      <c r="C78" s="10" t="s">
        <v>206</v>
      </c>
      <c r="D78" s="10">
        <v>0</v>
      </c>
      <c r="E78" s="10">
        <v>-3.6000000000000005</v>
      </c>
      <c r="F78" s="10">
        <v>0</v>
      </c>
      <c r="G78" s="10">
        <v>3.6000000000000005</v>
      </c>
      <c r="H78" s="10">
        <v>1E+30</v>
      </c>
    </row>
    <row r="79" spans="2:8" x14ac:dyDescent="0.25">
      <c r="B79" s="10" t="s">
        <v>207</v>
      </c>
      <c r="C79" s="10" t="s">
        <v>208</v>
      </c>
      <c r="D79" s="10">
        <v>0</v>
      </c>
      <c r="E79" s="10">
        <v>-3.1999999999999993</v>
      </c>
      <c r="F79" s="10">
        <v>0</v>
      </c>
      <c r="G79" s="10">
        <v>3.1999999999999993</v>
      </c>
      <c r="H79" s="10">
        <v>1E+30</v>
      </c>
    </row>
    <row r="80" spans="2:8" x14ac:dyDescent="0.25">
      <c r="B80" s="10" t="s">
        <v>209</v>
      </c>
      <c r="C80" s="10" t="s">
        <v>210</v>
      </c>
      <c r="D80" s="10">
        <v>0</v>
      </c>
      <c r="E80" s="10">
        <v>-3.0999999999999943</v>
      </c>
      <c r="F80" s="10">
        <v>0</v>
      </c>
      <c r="G80" s="10">
        <v>3.0999999999999943</v>
      </c>
      <c r="H80" s="10">
        <v>1E+30</v>
      </c>
    </row>
    <row r="81" spans="1:8" ht="120" x14ac:dyDescent="0.25">
      <c r="B81" s="10" t="s">
        <v>211</v>
      </c>
      <c r="C81" s="13" t="s">
        <v>212</v>
      </c>
      <c r="D81" s="10">
        <v>0</v>
      </c>
      <c r="E81" s="10">
        <v>-4.600000000000005</v>
      </c>
      <c r="F81" s="10">
        <v>0</v>
      </c>
      <c r="G81" s="10">
        <v>4.600000000000005</v>
      </c>
      <c r="H81" s="10">
        <v>1E+30</v>
      </c>
    </row>
    <row r="82" spans="1:8" ht="120" x14ac:dyDescent="0.25">
      <c r="B82" s="10" t="s">
        <v>213</v>
      </c>
      <c r="C82" s="13" t="s">
        <v>214</v>
      </c>
      <c r="D82" s="10">
        <v>0</v>
      </c>
      <c r="E82" s="10">
        <v>-3.400000000000003</v>
      </c>
      <c r="F82" s="10">
        <v>0</v>
      </c>
      <c r="G82" s="10">
        <v>3.400000000000003</v>
      </c>
      <c r="H82" s="10">
        <v>1E+30</v>
      </c>
    </row>
    <row r="83" spans="1:8" ht="120" x14ac:dyDescent="0.25">
      <c r="B83" s="10" t="s">
        <v>215</v>
      </c>
      <c r="C83" s="13" t="s">
        <v>216</v>
      </c>
      <c r="D83" s="10">
        <v>0</v>
      </c>
      <c r="E83" s="10">
        <v>-3.4000000000000066</v>
      </c>
      <c r="F83" s="10">
        <v>0</v>
      </c>
      <c r="G83" s="10">
        <v>3.4000000000000066</v>
      </c>
      <c r="H83" s="10">
        <v>1E+30</v>
      </c>
    </row>
    <row r="84" spans="1:8" ht="120" x14ac:dyDescent="0.25">
      <c r="B84" s="10" t="s">
        <v>217</v>
      </c>
      <c r="C84" s="13" t="s">
        <v>218</v>
      </c>
      <c r="D84" s="10">
        <v>0</v>
      </c>
      <c r="E84" s="10">
        <v>-4.0000000000000036</v>
      </c>
      <c r="F84" s="10">
        <v>0</v>
      </c>
      <c r="G84" s="10">
        <v>4.0000000000000036</v>
      </c>
      <c r="H84" s="10">
        <v>1E+30</v>
      </c>
    </row>
    <row r="85" spans="1:8" ht="120" x14ac:dyDescent="0.25">
      <c r="B85" s="10" t="s">
        <v>219</v>
      </c>
      <c r="C85" s="13" t="s">
        <v>220</v>
      </c>
      <c r="D85" s="10">
        <v>0</v>
      </c>
      <c r="E85" s="10">
        <v>-3.3999999999999995</v>
      </c>
      <c r="F85" s="10">
        <v>0</v>
      </c>
      <c r="G85" s="10">
        <v>3.3999999999999995</v>
      </c>
      <c r="H85" s="10">
        <v>1E+30</v>
      </c>
    </row>
    <row r="86" spans="1:8" ht="120" x14ac:dyDescent="0.25">
      <c r="B86" s="10" t="s">
        <v>221</v>
      </c>
      <c r="C86" s="13" t="s">
        <v>222</v>
      </c>
      <c r="D86" s="10">
        <v>1</v>
      </c>
      <c r="E86" s="10">
        <v>0</v>
      </c>
      <c r="F86" s="10">
        <v>3.9000000000000057</v>
      </c>
      <c r="G86" s="10">
        <v>1E+30</v>
      </c>
      <c r="H86" s="10">
        <v>0.30000000000000515</v>
      </c>
    </row>
    <row r="87" spans="1:8" ht="120" x14ac:dyDescent="0.25">
      <c r="B87" s="10" t="s">
        <v>223</v>
      </c>
      <c r="C87" s="13" t="s">
        <v>224</v>
      </c>
      <c r="D87" s="10">
        <v>0</v>
      </c>
      <c r="E87" s="10">
        <v>-3.5000000000000044</v>
      </c>
      <c r="F87" s="10">
        <v>0</v>
      </c>
      <c r="G87" s="10">
        <v>3.5000000000000044</v>
      </c>
      <c r="H87" s="10">
        <v>1E+30</v>
      </c>
    </row>
    <row r="88" spans="1:8" ht="120.75" thickBot="1" x14ac:dyDescent="0.3">
      <c r="B88" s="8" t="s">
        <v>225</v>
      </c>
      <c r="C88" s="14" t="s">
        <v>226</v>
      </c>
      <c r="D88" s="8">
        <v>0</v>
      </c>
      <c r="E88" s="8">
        <v>-3.3999999999999995</v>
      </c>
      <c r="F88" s="8">
        <v>0</v>
      </c>
      <c r="G88" s="8">
        <v>3.3999999999999995</v>
      </c>
      <c r="H88" s="8">
        <v>1E+30</v>
      </c>
    </row>
    <row r="90" spans="1:8" ht="15.75" thickBot="1" x14ac:dyDescent="0.3">
      <c r="A90" t="s">
        <v>59</v>
      </c>
    </row>
    <row r="91" spans="1:8" x14ac:dyDescent="0.25">
      <c r="B91" s="15"/>
      <c r="C91" s="15"/>
      <c r="D91" s="15" t="s">
        <v>284</v>
      </c>
      <c r="E91" s="15" t="s">
        <v>293</v>
      </c>
      <c r="F91" s="15" t="s">
        <v>295</v>
      </c>
      <c r="G91" s="15" t="s">
        <v>290</v>
      </c>
      <c r="H91" s="15" t="s">
        <v>290</v>
      </c>
    </row>
    <row r="92" spans="1:8" ht="15.75" thickBot="1" x14ac:dyDescent="0.3">
      <c r="B92" s="16" t="s">
        <v>53</v>
      </c>
      <c r="C92" s="16" t="s">
        <v>54</v>
      </c>
      <c r="D92" s="16" t="s">
        <v>285</v>
      </c>
      <c r="E92" s="16" t="s">
        <v>294</v>
      </c>
      <c r="F92" s="16" t="s">
        <v>296</v>
      </c>
      <c r="G92" s="16" t="s">
        <v>291</v>
      </c>
      <c r="H92" s="16" t="s">
        <v>292</v>
      </c>
    </row>
    <row r="93" spans="1:8" x14ac:dyDescent="0.25">
      <c r="B93" s="10" t="s">
        <v>227</v>
      </c>
      <c r="C93" s="10" t="s">
        <v>299</v>
      </c>
      <c r="D93" s="10">
        <v>1</v>
      </c>
      <c r="E93" s="10">
        <v>0</v>
      </c>
      <c r="F93" s="10">
        <v>1</v>
      </c>
      <c r="G93" s="10">
        <v>1E+30</v>
      </c>
      <c r="H93" s="10">
        <v>0</v>
      </c>
    </row>
    <row r="94" spans="1:8" x14ac:dyDescent="0.25">
      <c r="B94" s="10" t="s">
        <v>230</v>
      </c>
      <c r="C94" s="10" t="s">
        <v>300</v>
      </c>
      <c r="D94" s="10">
        <v>0</v>
      </c>
      <c r="E94" s="10">
        <v>0</v>
      </c>
      <c r="F94" s="10">
        <v>1</v>
      </c>
      <c r="G94" s="10">
        <v>1E+30</v>
      </c>
      <c r="H94" s="10">
        <v>1</v>
      </c>
    </row>
    <row r="95" spans="1:8" x14ac:dyDescent="0.25">
      <c r="B95" s="10" t="s">
        <v>233</v>
      </c>
      <c r="C95" s="10" t="s">
        <v>301</v>
      </c>
      <c r="D95" s="10">
        <v>1</v>
      </c>
      <c r="E95" s="10">
        <v>0.40000000000000213</v>
      </c>
      <c r="F95" s="10">
        <v>1</v>
      </c>
      <c r="G95" s="10">
        <v>0</v>
      </c>
      <c r="H95" s="10">
        <v>1</v>
      </c>
    </row>
    <row r="96" spans="1:8" x14ac:dyDescent="0.25">
      <c r="B96" s="10" t="s">
        <v>235</v>
      </c>
      <c r="C96" s="10" t="s">
        <v>302</v>
      </c>
      <c r="D96" s="10">
        <v>0</v>
      </c>
      <c r="E96" s="10">
        <v>0</v>
      </c>
      <c r="F96" s="10">
        <v>1</v>
      </c>
      <c r="G96" s="10">
        <v>1E+30</v>
      </c>
      <c r="H96" s="10">
        <v>1</v>
      </c>
    </row>
    <row r="97" spans="2:8" ht="90" x14ac:dyDescent="0.25">
      <c r="B97" s="10" t="s">
        <v>237</v>
      </c>
      <c r="C97" s="13" t="s">
        <v>303</v>
      </c>
      <c r="D97" s="10">
        <v>1</v>
      </c>
      <c r="E97" s="10">
        <v>0.19999999999999929</v>
      </c>
      <c r="F97" s="10">
        <v>1</v>
      </c>
      <c r="G97" s="10">
        <v>0</v>
      </c>
      <c r="H97" s="10">
        <v>1</v>
      </c>
    </row>
    <row r="98" spans="2:8" ht="165" x14ac:dyDescent="0.25">
      <c r="B98" s="10" t="s">
        <v>239</v>
      </c>
      <c r="C98" s="13" t="s">
        <v>304</v>
      </c>
      <c r="D98" s="10">
        <v>1</v>
      </c>
      <c r="E98" s="10">
        <v>1.299999999999998</v>
      </c>
      <c r="F98" s="10">
        <v>1</v>
      </c>
      <c r="G98" s="10">
        <v>0</v>
      </c>
      <c r="H98" s="10">
        <v>1</v>
      </c>
    </row>
    <row r="99" spans="2:8" x14ac:dyDescent="0.25">
      <c r="B99" s="10" t="s">
        <v>242</v>
      </c>
      <c r="C99" s="10" t="s">
        <v>305</v>
      </c>
      <c r="D99" s="10">
        <v>0</v>
      </c>
      <c r="E99" s="10">
        <v>0</v>
      </c>
      <c r="F99" s="10">
        <v>1</v>
      </c>
      <c r="G99" s="10">
        <v>1E+30</v>
      </c>
      <c r="H99" s="10">
        <v>1</v>
      </c>
    </row>
    <row r="100" spans="2:8" x14ac:dyDescent="0.25">
      <c r="B100" s="10" t="s">
        <v>244</v>
      </c>
      <c r="C100" s="10" t="s">
        <v>306</v>
      </c>
      <c r="D100" s="10">
        <v>0</v>
      </c>
      <c r="E100" s="10">
        <v>0</v>
      </c>
      <c r="F100" s="10">
        <v>1</v>
      </c>
      <c r="G100" s="10">
        <v>1E+30</v>
      </c>
      <c r="H100" s="10">
        <v>1</v>
      </c>
    </row>
    <row r="101" spans="2:8" ht="210" x14ac:dyDescent="0.25">
      <c r="B101" s="10" t="s">
        <v>246</v>
      </c>
      <c r="C101" s="13" t="s">
        <v>307</v>
      </c>
      <c r="D101" s="10">
        <v>1</v>
      </c>
      <c r="E101" s="10">
        <v>0.30000000000000515</v>
      </c>
      <c r="F101" s="10">
        <v>1</v>
      </c>
      <c r="G101" s="10">
        <v>0</v>
      </c>
      <c r="H101" s="10">
        <v>0</v>
      </c>
    </row>
    <row r="102" spans="2:8" x14ac:dyDescent="0.25">
      <c r="B102" s="10" t="s">
        <v>249</v>
      </c>
      <c r="C102" s="10" t="s">
        <v>308</v>
      </c>
      <c r="D102" s="10">
        <v>1</v>
      </c>
      <c r="E102" s="10">
        <v>4.3</v>
      </c>
      <c r="F102" s="10">
        <v>1</v>
      </c>
      <c r="G102" s="10">
        <v>0</v>
      </c>
      <c r="H102" s="10">
        <v>1</v>
      </c>
    </row>
    <row r="103" spans="2:8" x14ac:dyDescent="0.25">
      <c r="B103" s="10" t="s">
        <v>252</v>
      </c>
      <c r="C103" s="10" t="s">
        <v>309</v>
      </c>
      <c r="D103" s="10">
        <v>1</v>
      </c>
      <c r="E103" s="10">
        <v>3.0999999999999979</v>
      </c>
      <c r="F103" s="10">
        <v>1</v>
      </c>
      <c r="G103" s="10">
        <v>0</v>
      </c>
      <c r="H103" s="10">
        <v>0</v>
      </c>
    </row>
    <row r="104" spans="2:8" x14ac:dyDescent="0.25">
      <c r="B104" s="10" t="s">
        <v>255</v>
      </c>
      <c r="C104" s="10" t="s">
        <v>310</v>
      </c>
      <c r="D104" s="10">
        <v>1</v>
      </c>
      <c r="E104" s="10">
        <v>-0.59999999999999787</v>
      </c>
      <c r="F104" s="10">
        <v>1</v>
      </c>
      <c r="G104" s="10">
        <v>0</v>
      </c>
      <c r="H104" s="10">
        <v>0</v>
      </c>
    </row>
    <row r="105" spans="2:8" x14ac:dyDescent="0.25">
      <c r="B105" s="10" t="s">
        <v>258</v>
      </c>
      <c r="C105" s="10" t="s">
        <v>311</v>
      </c>
      <c r="D105" s="10">
        <v>0</v>
      </c>
      <c r="E105" s="10">
        <v>0</v>
      </c>
      <c r="F105" s="10">
        <v>1</v>
      </c>
      <c r="G105" s="10">
        <v>1E+30</v>
      </c>
      <c r="H105" s="10">
        <v>1</v>
      </c>
    </row>
    <row r="106" spans="2:8" x14ac:dyDescent="0.25">
      <c r="B106" s="10" t="s">
        <v>261</v>
      </c>
      <c r="C106" s="10" t="s">
        <v>312</v>
      </c>
      <c r="D106" s="10">
        <v>0</v>
      </c>
      <c r="E106" s="10">
        <v>0</v>
      </c>
      <c r="F106" s="10">
        <v>1</v>
      </c>
      <c r="G106" s="10">
        <v>1E+30</v>
      </c>
      <c r="H106" s="10">
        <v>1</v>
      </c>
    </row>
    <row r="107" spans="2:8" x14ac:dyDescent="0.25">
      <c r="B107" s="10" t="s">
        <v>264</v>
      </c>
      <c r="C107" s="10" t="s">
        <v>313</v>
      </c>
      <c r="D107" s="10">
        <v>1</v>
      </c>
      <c r="E107" s="10">
        <v>0.50000000000000622</v>
      </c>
      <c r="F107" s="10">
        <v>1</v>
      </c>
      <c r="G107" s="10">
        <v>0</v>
      </c>
      <c r="H107" s="10">
        <v>0</v>
      </c>
    </row>
    <row r="108" spans="2:8" x14ac:dyDescent="0.25">
      <c r="B108" s="10" t="s">
        <v>267</v>
      </c>
      <c r="C108" s="10" t="s">
        <v>314</v>
      </c>
      <c r="D108" s="10">
        <v>1</v>
      </c>
      <c r="E108" s="10">
        <v>0.10000000000000497</v>
      </c>
      <c r="F108" s="10">
        <v>1</v>
      </c>
      <c r="G108" s="10">
        <v>0</v>
      </c>
      <c r="H108" s="10">
        <v>1</v>
      </c>
    </row>
    <row r="109" spans="2:8" x14ac:dyDescent="0.25">
      <c r="B109" s="10" t="s">
        <v>270</v>
      </c>
      <c r="C109" s="10" t="s">
        <v>315</v>
      </c>
      <c r="D109" s="10">
        <v>0</v>
      </c>
      <c r="E109" s="10">
        <v>0</v>
      </c>
      <c r="F109" s="10">
        <v>1</v>
      </c>
      <c r="G109" s="10">
        <v>1E+30</v>
      </c>
      <c r="H109" s="10">
        <v>1</v>
      </c>
    </row>
    <row r="110" spans="2:8" x14ac:dyDescent="0.25">
      <c r="B110" s="10" t="s">
        <v>273</v>
      </c>
      <c r="C110" s="10" t="s">
        <v>316</v>
      </c>
      <c r="D110" s="10">
        <v>1</v>
      </c>
      <c r="E110" s="10">
        <v>3.6999999999999984</v>
      </c>
      <c r="F110" s="10">
        <v>1</v>
      </c>
      <c r="G110" s="10">
        <v>0</v>
      </c>
      <c r="H110" s="10">
        <v>0</v>
      </c>
    </row>
    <row r="111" spans="2:8" x14ac:dyDescent="0.25">
      <c r="B111" s="10" t="s">
        <v>276</v>
      </c>
      <c r="C111" s="10" t="s">
        <v>317</v>
      </c>
      <c r="D111" s="10">
        <v>2</v>
      </c>
      <c r="E111" s="10">
        <v>3.0999999999999943</v>
      </c>
      <c r="F111" s="10">
        <v>2</v>
      </c>
      <c r="G111" s="10">
        <v>0</v>
      </c>
      <c r="H111" s="10">
        <v>0</v>
      </c>
    </row>
    <row r="112" spans="2:8" ht="15.75" thickBot="1" x14ac:dyDescent="0.3">
      <c r="B112" s="8" t="s">
        <v>279</v>
      </c>
      <c r="C112" s="8" t="s">
        <v>318</v>
      </c>
      <c r="D112" s="8">
        <v>5</v>
      </c>
      <c r="E112" s="8">
        <v>0</v>
      </c>
      <c r="F112" s="8">
        <v>5</v>
      </c>
      <c r="G112" s="8">
        <v>0</v>
      </c>
      <c r="H112" s="8">
        <v>1E+30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opLeftCell="A11" zoomScale="70" zoomScaleNormal="70" workbookViewId="0">
      <selection activeCell="B16" sqref="B16"/>
    </sheetView>
  </sheetViews>
  <sheetFormatPr defaultRowHeight="15" x14ac:dyDescent="0.25"/>
  <cols>
    <col min="1" max="1" width="24.85546875" style="1" customWidth="1"/>
    <col min="2" max="2" width="14.28515625" style="1" customWidth="1"/>
    <col min="3" max="16384" width="9.140625" style="1"/>
  </cols>
  <sheetData>
    <row r="1" spans="1:9" x14ac:dyDescent="0.25">
      <c r="A1" s="3" t="s">
        <v>21</v>
      </c>
    </row>
    <row r="3" spans="1:9" x14ac:dyDescent="0.25">
      <c r="B3" s="6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</row>
    <row r="4" spans="1:9" x14ac:dyDescent="0.25">
      <c r="A4" s="1" t="s">
        <v>11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 x14ac:dyDescent="0.25">
      <c r="A5" s="1" t="s">
        <v>12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x14ac:dyDescent="0.25">
      <c r="A6" s="1" t="s">
        <v>13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9" x14ac:dyDescent="0.25">
      <c r="A7" s="1" t="s">
        <v>14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ht="60" x14ac:dyDescent="0.25">
      <c r="A8" s="2" t="s">
        <v>20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 ht="60" x14ac:dyDescent="0.25">
      <c r="A9" s="2" t="s">
        <v>15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</row>
    <row r="10" spans="1:9" x14ac:dyDescent="0.25">
      <c r="A10" s="1" t="s">
        <v>16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 x14ac:dyDescent="0.25">
      <c r="A11" s="1" t="s">
        <v>17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 x14ac:dyDescent="0.25">
      <c r="A12" s="1" t="s">
        <v>18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 ht="60" x14ac:dyDescent="0.25">
      <c r="A13" s="2" t="s">
        <v>19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</row>
    <row r="16" spans="1:9" x14ac:dyDescent="0.25">
      <c r="A16" s="3" t="s">
        <v>32</v>
      </c>
      <c r="B16" s="2" t="s">
        <v>297</v>
      </c>
    </row>
    <row r="17" spans="1:4" x14ac:dyDescent="0.25">
      <c r="A17" s="1" t="s">
        <v>11</v>
      </c>
      <c r="B17" s="1">
        <f>SUM(B4:I4)</f>
        <v>1</v>
      </c>
      <c r="C17" s="1" t="s">
        <v>22</v>
      </c>
      <c r="D17" s="1">
        <v>1</v>
      </c>
    </row>
    <row r="18" spans="1:4" x14ac:dyDescent="0.25">
      <c r="A18" s="1" t="s">
        <v>12</v>
      </c>
      <c r="B18" s="1">
        <f>SUM(B5:I5)</f>
        <v>0</v>
      </c>
      <c r="C18" s="1" t="s">
        <v>22</v>
      </c>
      <c r="D18" s="1">
        <v>1</v>
      </c>
    </row>
    <row r="19" spans="1:4" x14ac:dyDescent="0.25">
      <c r="A19" s="1" t="s">
        <v>13</v>
      </c>
      <c r="B19" s="1">
        <f>SUM(B6:I6)</f>
        <v>1</v>
      </c>
      <c r="C19" s="1" t="s">
        <v>22</v>
      </c>
      <c r="D19" s="1">
        <v>1</v>
      </c>
    </row>
    <row r="20" spans="1:4" x14ac:dyDescent="0.25">
      <c r="A20" s="1" t="s">
        <v>14</v>
      </c>
      <c r="B20" s="1">
        <f>SUM(B7:I7)</f>
        <v>0</v>
      </c>
      <c r="C20" s="1" t="s">
        <v>22</v>
      </c>
      <c r="D20" s="1">
        <v>1</v>
      </c>
    </row>
    <row r="21" spans="1:4" ht="30" x14ac:dyDescent="0.25">
      <c r="A21" s="2" t="s">
        <v>15</v>
      </c>
      <c r="B21" s="1">
        <f>SUM(B9:I9)</f>
        <v>1</v>
      </c>
      <c r="C21" s="1" t="s">
        <v>22</v>
      </c>
      <c r="D21" s="1">
        <v>1</v>
      </c>
    </row>
    <row r="22" spans="1:4" ht="45" x14ac:dyDescent="0.25">
      <c r="A22" s="2" t="s">
        <v>40</v>
      </c>
      <c r="B22" s="1">
        <f>SUM(B10:I10,B8:I8)</f>
        <v>1</v>
      </c>
      <c r="C22" s="1" t="s">
        <v>22</v>
      </c>
      <c r="D22" s="1">
        <v>1</v>
      </c>
    </row>
    <row r="23" spans="1:4" x14ac:dyDescent="0.25">
      <c r="A23" s="1" t="s">
        <v>17</v>
      </c>
      <c r="B23" s="1">
        <f>SUM(B11:I11)</f>
        <v>0</v>
      </c>
      <c r="C23" s="1" t="s">
        <v>22</v>
      </c>
      <c r="D23" s="1">
        <v>1</v>
      </c>
    </row>
    <row r="24" spans="1:4" x14ac:dyDescent="0.25">
      <c r="A24" s="1" t="s">
        <v>18</v>
      </c>
      <c r="B24" s="1">
        <f>SUM(B12:I12)</f>
        <v>0</v>
      </c>
      <c r="C24" s="1" t="s">
        <v>22</v>
      </c>
      <c r="D24" s="1">
        <v>1</v>
      </c>
    </row>
    <row r="25" spans="1:4" ht="60" x14ac:dyDescent="0.25">
      <c r="A25" s="2" t="s">
        <v>28</v>
      </c>
      <c r="B25" s="1">
        <f>SUM(B8:I8,B13:I13)</f>
        <v>1</v>
      </c>
      <c r="C25" s="1" t="s">
        <v>22</v>
      </c>
      <c r="D25" s="1">
        <v>1</v>
      </c>
    </row>
    <row r="32" spans="1:4" x14ac:dyDescent="0.25">
      <c r="A32" s="3" t="s">
        <v>29</v>
      </c>
    </row>
    <row r="33" spans="1:4" x14ac:dyDescent="0.25">
      <c r="A33" s="1" t="s">
        <v>2</v>
      </c>
      <c r="B33" s="1">
        <f>SUM(B4:B13)</f>
        <v>1</v>
      </c>
      <c r="C33" s="1" t="s">
        <v>24</v>
      </c>
      <c r="D33" s="1">
        <v>1</v>
      </c>
    </row>
    <row r="34" spans="1:4" x14ac:dyDescent="0.25">
      <c r="A34" s="1" t="s">
        <v>4</v>
      </c>
      <c r="B34" s="1">
        <f>SUM(C4:C13)</f>
        <v>1</v>
      </c>
      <c r="C34" s="1" t="s">
        <v>24</v>
      </c>
      <c r="D34" s="1">
        <v>1</v>
      </c>
    </row>
    <row r="35" spans="1:4" x14ac:dyDescent="0.25">
      <c r="A35" s="1" t="s">
        <v>5</v>
      </c>
      <c r="B35" s="1">
        <f>SUM(D4:D13)</f>
        <v>1</v>
      </c>
      <c r="C35" s="1" t="s">
        <v>23</v>
      </c>
      <c r="D35" s="1">
        <v>1</v>
      </c>
    </row>
    <row r="36" spans="1:4" x14ac:dyDescent="0.25">
      <c r="A36" s="1" t="s">
        <v>6</v>
      </c>
      <c r="B36" s="1">
        <f>SUM(E4:E13)</f>
        <v>0</v>
      </c>
      <c r="C36" s="1" t="s">
        <v>23</v>
      </c>
      <c r="D36" s="1">
        <v>1</v>
      </c>
    </row>
    <row r="37" spans="1:4" x14ac:dyDescent="0.25">
      <c r="A37" s="1" t="s">
        <v>7</v>
      </c>
      <c r="B37" s="1">
        <f>SUM(F4:F13)</f>
        <v>0</v>
      </c>
      <c r="C37" s="1" t="s">
        <v>23</v>
      </c>
      <c r="D37" s="1">
        <v>1</v>
      </c>
    </row>
    <row r="38" spans="1:4" x14ac:dyDescent="0.25">
      <c r="A38" s="1" t="s">
        <v>8</v>
      </c>
      <c r="B38" s="1">
        <f>SUM(G4:G13)</f>
        <v>1</v>
      </c>
      <c r="C38" s="1" t="s">
        <v>23</v>
      </c>
      <c r="D38" s="1">
        <v>1</v>
      </c>
    </row>
    <row r="39" spans="1:4" x14ac:dyDescent="0.25">
      <c r="A39" s="1" t="s">
        <v>9</v>
      </c>
      <c r="B39" s="1">
        <f>SUM(H4:H13)</f>
        <v>1</v>
      </c>
      <c r="C39" s="1" t="s">
        <v>23</v>
      </c>
      <c r="D39" s="1">
        <v>1</v>
      </c>
    </row>
    <row r="40" spans="1:4" x14ac:dyDescent="0.25">
      <c r="A40" s="1" t="s">
        <v>10</v>
      </c>
      <c r="B40" s="1">
        <f>SUM(I4:I13)</f>
        <v>0</v>
      </c>
      <c r="C40" s="1" t="s">
        <v>23</v>
      </c>
      <c r="D40" s="1">
        <v>1</v>
      </c>
    </row>
    <row r="42" spans="1:4" x14ac:dyDescent="0.25">
      <c r="A42" s="1" t="s">
        <v>30</v>
      </c>
      <c r="B42" s="1">
        <f>SUM(D4:E13)</f>
        <v>1</v>
      </c>
      <c r="C42" s="1" t="s">
        <v>24</v>
      </c>
      <c r="D42" s="1">
        <v>1</v>
      </c>
    </row>
    <row r="43" spans="1:4" x14ac:dyDescent="0.25">
      <c r="A43" s="1" t="s">
        <v>31</v>
      </c>
      <c r="B43" s="1">
        <f>SUM(F4:I13)</f>
        <v>2</v>
      </c>
      <c r="C43" s="1" t="s">
        <v>24</v>
      </c>
      <c r="D43" s="1">
        <v>2</v>
      </c>
    </row>
    <row r="45" spans="1:4" x14ac:dyDescent="0.25">
      <c r="A45" s="1" t="s">
        <v>25</v>
      </c>
      <c r="B45" s="1">
        <f>SUM(B4:I13)</f>
        <v>5</v>
      </c>
      <c r="C45" s="1" t="s">
        <v>24</v>
      </c>
      <c r="D45" s="1">
        <v>5</v>
      </c>
    </row>
    <row r="50" spans="1:9" x14ac:dyDescent="0.25">
      <c r="A50" s="1" t="s">
        <v>27</v>
      </c>
    </row>
    <row r="52" spans="1:9" x14ac:dyDescent="0.25">
      <c r="B52" s="6" t="s">
        <v>3</v>
      </c>
      <c r="C52" s="1" t="s">
        <v>4</v>
      </c>
      <c r="D52" s="1" t="s">
        <v>5</v>
      </c>
      <c r="E52" s="1" t="s">
        <v>6</v>
      </c>
      <c r="F52" s="1" t="s">
        <v>7</v>
      </c>
      <c r="G52" s="1" t="s">
        <v>8</v>
      </c>
      <c r="H52" s="1" t="s">
        <v>9</v>
      </c>
      <c r="I52" s="1" t="s">
        <v>10</v>
      </c>
    </row>
    <row r="53" spans="1:9" x14ac:dyDescent="0.25">
      <c r="A53" s="1" t="s">
        <v>11</v>
      </c>
      <c r="B53" s="1">
        <v>4.3</v>
      </c>
      <c r="C53" s="1">
        <v>0</v>
      </c>
      <c r="D53" s="1">
        <v>0</v>
      </c>
      <c r="E53" s="1">
        <v>0</v>
      </c>
      <c r="F53" s="1">
        <v>0</v>
      </c>
      <c r="G53" s="1">
        <v>3.6</v>
      </c>
      <c r="H53" s="1">
        <v>0</v>
      </c>
      <c r="I53" s="1">
        <v>3</v>
      </c>
    </row>
    <row r="54" spans="1:9" x14ac:dyDescent="0.25">
      <c r="A54" s="1" t="s">
        <v>12</v>
      </c>
      <c r="B54" s="1">
        <v>3.8</v>
      </c>
      <c r="C54" s="1">
        <v>0</v>
      </c>
      <c r="D54" s="1">
        <v>0</v>
      </c>
      <c r="E54" s="1">
        <v>3.7</v>
      </c>
      <c r="F54" s="1">
        <v>0</v>
      </c>
      <c r="G54" s="1">
        <v>0</v>
      </c>
      <c r="H54" s="1">
        <v>3.2</v>
      </c>
      <c r="I54" s="1">
        <v>0</v>
      </c>
    </row>
    <row r="55" spans="1:9" x14ac:dyDescent="0.25">
      <c r="A55" s="1" t="s">
        <v>13</v>
      </c>
      <c r="B55" s="1">
        <v>3.5</v>
      </c>
      <c r="C55" s="1">
        <v>3.5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3.5</v>
      </c>
    </row>
    <row r="56" spans="1:9" x14ac:dyDescent="0.25">
      <c r="A56" s="1" t="s">
        <v>14</v>
      </c>
      <c r="B56" s="1">
        <v>3.5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 ht="30" x14ac:dyDescent="0.25">
      <c r="A57" s="2" t="s">
        <v>20</v>
      </c>
      <c r="B57" s="1">
        <v>4.5999999999999996</v>
      </c>
      <c r="C57" s="1">
        <v>0</v>
      </c>
      <c r="D57" s="1">
        <v>0</v>
      </c>
      <c r="E57" s="1">
        <v>0</v>
      </c>
      <c r="F57" s="1">
        <v>3.7</v>
      </c>
      <c r="G57" s="1">
        <v>0</v>
      </c>
      <c r="H57" s="1">
        <v>0</v>
      </c>
      <c r="I57" s="1">
        <v>0</v>
      </c>
    </row>
    <row r="58" spans="1:9" ht="30" x14ac:dyDescent="0.25">
      <c r="A58" s="2" t="s">
        <v>15</v>
      </c>
      <c r="B58" s="1">
        <v>2.7</v>
      </c>
      <c r="C58" s="1">
        <v>3.3</v>
      </c>
      <c r="D58" s="1">
        <v>0</v>
      </c>
      <c r="E58" s="1">
        <v>0</v>
      </c>
      <c r="F58" s="1">
        <v>0</v>
      </c>
      <c r="G58" s="1">
        <v>0</v>
      </c>
      <c r="H58" s="1">
        <v>3.4</v>
      </c>
      <c r="I58" s="1">
        <v>0</v>
      </c>
    </row>
    <row r="59" spans="1:9" x14ac:dyDescent="0.25">
      <c r="A59" s="1" t="s">
        <v>16</v>
      </c>
      <c r="B59" s="1">
        <v>0</v>
      </c>
      <c r="C59" s="1">
        <v>0</v>
      </c>
      <c r="D59" s="1">
        <v>4.4000000000000004</v>
      </c>
      <c r="E59" s="1">
        <v>3.5</v>
      </c>
      <c r="F59" s="1">
        <v>0</v>
      </c>
      <c r="G59" s="1">
        <v>0</v>
      </c>
      <c r="H59" s="1">
        <v>0</v>
      </c>
      <c r="I59" s="1">
        <v>0</v>
      </c>
    </row>
    <row r="60" spans="1:9" x14ac:dyDescent="0.25">
      <c r="A60" s="1" t="s">
        <v>17</v>
      </c>
      <c r="B60" s="1">
        <v>0</v>
      </c>
      <c r="C60" s="1">
        <v>0</v>
      </c>
      <c r="D60" s="1">
        <v>3.1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</row>
    <row r="61" spans="1:9" x14ac:dyDescent="0.25">
      <c r="A61" s="1" t="s">
        <v>18</v>
      </c>
      <c r="B61" s="1">
        <v>0</v>
      </c>
      <c r="C61" s="1">
        <v>0</v>
      </c>
      <c r="D61" s="1">
        <v>0</v>
      </c>
      <c r="E61" s="1">
        <v>0</v>
      </c>
      <c r="F61" s="1">
        <v>3</v>
      </c>
      <c r="G61" s="1">
        <v>0</v>
      </c>
      <c r="H61" s="1">
        <v>0</v>
      </c>
      <c r="I61" s="1">
        <v>0</v>
      </c>
    </row>
    <row r="62" spans="1:9" ht="30" x14ac:dyDescent="0.25">
      <c r="A62" s="2" t="s">
        <v>19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3.9</v>
      </c>
      <c r="H62" s="1">
        <v>0</v>
      </c>
      <c r="I62" s="1">
        <v>0</v>
      </c>
    </row>
    <row r="65" spans="1:15" x14ac:dyDescent="0.25">
      <c r="A65" s="1" t="s">
        <v>27</v>
      </c>
    </row>
    <row r="66" spans="1:15" x14ac:dyDescent="0.25">
      <c r="B66" s="1" t="s">
        <v>26</v>
      </c>
      <c r="D66" s="1">
        <f>SUMPRODUCT(B53:I62,B4:I13)</f>
        <v>19.5</v>
      </c>
    </row>
    <row r="69" spans="1:15" x14ac:dyDescent="0.25">
      <c r="O69" s="1">
        <f>MAX($D$66)</f>
        <v>19.5</v>
      </c>
    </row>
    <row r="70" spans="1:15" x14ac:dyDescent="0.25">
      <c r="O70" s="1">
        <f>COUNT($B$4:$I$13)</f>
        <v>80</v>
      </c>
    </row>
    <row r="71" spans="1:15" x14ac:dyDescent="0.25">
      <c r="O71" s="1" t="b">
        <f>$B$17&lt;=1</f>
        <v>1</v>
      </c>
    </row>
    <row r="72" spans="1:15" x14ac:dyDescent="0.25">
      <c r="O72" s="1" t="b">
        <f>$B$18&lt;=1</f>
        <v>1</v>
      </c>
    </row>
    <row r="73" spans="1:15" x14ac:dyDescent="0.25">
      <c r="O73" s="1" t="b">
        <f>$B$19&lt;=1</f>
        <v>1</v>
      </c>
    </row>
    <row r="74" spans="1:15" x14ac:dyDescent="0.25">
      <c r="O74" s="1" t="b">
        <f>$B$20&lt;=1</f>
        <v>1</v>
      </c>
    </row>
    <row r="75" spans="1:15" x14ac:dyDescent="0.25">
      <c r="O75" s="1" t="b">
        <f>$B$21&lt;=1</f>
        <v>1</v>
      </c>
    </row>
    <row r="76" spans="1:15" x14ac:dyDescent="0.25">
      <c r="O76" s="1" t="b">
        <f>$B$22&lt;=1</f>
        <v>1</v>
      </c>
    </row>
    <row r="77" spans="1:15" x14ac:dyDescent="0.25">
      <c r="O77" s="1" t="b">
        <f>$B$23&lt;=1</f>
        <v>1</v>
      </c>
    </row>
    <row r="78" spans="1:15" x14ac:dyDescent="0.25">
      <c r="O78" s="1" t="b">
        <f>$B$24&lt;=1</f>
        <v>1</v>
      </c>
    </row>
    <row r="79" spans="1:15" x14ac:dyDescent="0.25">
      <c r="O79" s="1" t="b">
        <f>$B$25&lt;=1</f>
        <v>1</v>
      </c>
    </row>
    <row r="80" spans="1:15" x14ac:dyDescent="0.25">
      <c r="O80" s="1" t="b">
        <f>$B$33=1</f>
        <v>1</v>
      </c>
    </row>
    <row r="81" spans="15:15" x14ac:dyDescent="0.25">
      <c r="O81" s="1" t="b">
        <f>$B$34=1</f>
        <v>1</v>
      </c>
    </row>
    <row r="82" spans="15:15" x14ac:dyDescent="0.25">
      <c r="O82" s="1" t="b">
        <f>$B$35&lt;=1</f>
        <v>1</v>
      </c>
    </row>
    <row r="83" spans="15:15" x14ac:dyDescent="0.25">
      <c r="O83" s="1" t="b">
        <f>$B$36&lt;=1</f>
        <v>1</v>
      </c>
    </row>
    <row r="84" spans="15:15" x14ac:dyDescent="0.25">
      <c r="O84" s="1" t="b">
        <f>$B$37&lt;=1</f>
        <v>1</v>
      </c>
    </row>
    <row r="85" spans="15:15" x14ac:dyDescent="0.25">
      <c r="O85" s="1" t="b">
        <f>$B$38&lt;=1</f>
        <v>1</v>
      </c>
    </row>
    <row r="86" spans="15:15" x14ac:dyDescent="0.25">
      <c r="O86" s="1" t="b">
        <f>$B$39&lt;=1</f>
        <v>1</v>
      </c>
    </row>
    <row r="87" spans="15:15" x14ac:dyDescent="0.25">
      <c r="O87" s="1" t="b">
        <f>$B$40&lt;=1</f>
        <v>1</v>
      </c>
    </row>
    <row r="88" spans="15:15" x14ac:dyDescent="0.25">
      <c r="O88" s="1" t="b">
        <f>$B$42=1</f>
        <v>1</v>
      </c>
    </row>
    <row r="89" spans="15:15" x14ac:dyDescent="0.25">
      <c r="O89" s="1" t="b">
        <f>$B$43=2</f>
        <v>1</v>
      </c>
    </row>
    <row r="90" spans="15:15" x14ac:dyDescent="0.25">
      <c r="O90" s="1" t="b">
        <f>$B$45=5</f>
        <v>1</v>
      </c>
    </row>
    <row r="91" spans="15:15" x14ac:dyDescent="0.25">
      <c r="O91" s="1">
        <f>{32767,32767,0.000001,0.01,TRUE,FALSE,TRUE,1,1,1,0.0001,TRUE}</f>
        <v>32767</v>
      </c>
    </row>
    <row r="92" spans="15:15" x14ac:dyDescent="0.25">
      <c r="O92" s="1">
        <f>{0,0,2,100,0,FALSE,TRUE,0.075,0,0,FALSE,30}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topLeftCell="A64" workbookViewId="0">
      <selection activeCell="N79" sqref="N79"/>
    </sheetView>
  </sheetViews>
  <sheetFormatPr defaultRowHeight="15" x14ac:dyDescent="0.25"/>
  <cols>
    <col min="1" max="1" width="24.85546875" style="1" customWidth="1"/>
    <col min="2" max="2" width="14.28515625" style="1" customWidth="1"/>
    <col min="3" max="11" width="9.140625" style="1"/>
    <col min="12" max="12" width="13.28515625" style="1" customWidth="1"/>
    <col min="13" max="16384" width="9.140625" style="1"/>
  </cols>
  <sheetData>
    <row r="1" spans="1:16" x14ac:dyDescent="0.25">
      <c r="A1" s="3" t="s">
        <v>21</v>
      </c>
    </row>
    <row r="3" spans="1:16" x14ac:dyDescent="0.25">
      <c r="B3" s="6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</row>
    <row r="4" spans="1:16" x14ac:dyDescent="0.25">
      <c r="A4" s="1" t="s">
        <v>11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0</v>
      </c>
    </row>
    <row r="5" spans="1:16" x14ac:dyDescent="0.25">
      <c r="A5" s="1" t="s">
        <v>12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1.000000000000002</v>
      </c>
      <c r="I5" s="1">
        <v>0</v>
      </c>
      <c r="L5" s="1" t="s">
        <v>38</v>
      </c>
    </row>
    <row r="6" spans="1:16" x14ac:dyDescent="0.25">
      <c r="A6" s="1" t="s">
        <v>13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L6" s="1" t="s">
        <v>33</v>
      </c>
      <c r="M6" s="1">
        <v>1</v>
      </c>
      <c r="N6" s="1">
        <f>SUM(B4:I4,B8:I8,B13:I13)</f>
        <v>2</v>
      </c>
    </row>
    <row r="7" spans="1:16" x14ac:dyDescent="0.25">
      <c r="A7" s="1" t="s">
        <v>14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L7" s="1" t="s">
        <v>34</v>
      </c>
      <c r="M7" s="1">
        <v>1</v>
      </c>
      <c r="N7" s="1">
        <f>SUM(B5:I5,B9:I9)</f>
        <v>1.000000000000002</v>
      </c>
    </row>
    <row r="8" spans="1:16" ht="30" x14ac:dyDescent="0.25">
      <c r="A8" s="2" t="s">
        <v>20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L8" s="1" t="s">
        <v>35</v>
      </c>
      <c r="M8" s="1">
        <v>1</v>
      </c>
      <c r="N8" s="1">
        <f>SUM(B6:I6,B8:I8,B10:I10,B13:I13)</f>
        <v>3</v>
      </c>
    </row>
    <row r="9" spans="1:16" ht="30" x14ac:dyDescent="0.25">
      <c r="A9" s="2" t="s">
        <v>15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L9" s="1" t="s">
        <v>36</v>
      </c>
      <c r="M9" s="1">
        <v>0</v>
      </c>
      <c r="N9" s="1">
        <f>SUM(B9:I9,B11:I11,B12:I12)</f>
        <v>0</v>
      </c>
    </row>
    <row r="10" spans="1:16" x14ac:dyDescent="0.25">
      <c r="A10" s="1" t="s">
        <v>16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L10" s="1" t="s">
        <v>37</v>
      </c>
      <c r="M10" s="1">
        <v>0</v>
      </c>
      <c r="N10" s="1">
        <f>SUM(B7:I7)</f>
        <v>0</v>
      </c>
    </row>
    <row r="11" spans="1:16" x14ac:dyDescent="0.25">
      <c r="A11" s="1" t="s">
        <v>17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16" x14ac:dyDescent="0.25">
      <c r="A12" s="1" t="s">
        <v>18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L12" s="1" t="s">
        <v>39</v>
      </c>
      <c r="M12" s="1">
        <f>SUM(M6:M10)</f>
        <v>3</v>
      </c>
      <c r="O12" s="1" t="s">
        <v>22</v>
      </c>
      <c r="P12" s="1">
        <v>3</v>
      </c>
    </row>
    <row r="13" spans="1:16" ht="30" x14ac:dyDescent="0.25">
      <c r="A13" s="2" t="s">
        <v>19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6" spans="1:16" x14ac:dyDescent="0.25">
      <c r="A16" s="3" t="s">
        <v>32</v>
      </c>
      <c r="B16" s="2"/>
    </row>
    <row r="17" spans="1:4" x14ac:dyDescent="0.25">
      <c r="A17" s="1" t="s">
        <v>11</v>
      </c>
      <c r="B17" s="1">
        <f>SUM(B4:I4)</f>
        <v>1</v>
      </c>
      <c r="C17" s="1" t="s">
        <v>22</v>
      </c>
      <c r="D17" s="1">
        <v>1</v>
      </c>
    </row>
    <row r="18" spans="1:4" x14ac:dyDescent="0.25">
      <c r="A18" s="1" t="s">
        <v>12</v>
      </c>
      <c r="B18" s="1">
        <f>SUM(B5:I5)</f>
        <v>1.000000000000002</v>
      </c>
      <c r="C18" s="1" t="s">
        <v>22</v>
      </c>
      <c r="D18" s="1">
        <v>1</v>
      </c>
    </row>
    <row r="19" spans="1:4" x14ac:dyDescent="0.25">
      <c r="A19" s="1" t="s">
        <v>13</v>
      </c>
      <c r="B19" s="1">
        <f>SUM(B6:I6)</f>
        <v>1</v>
      </c>
      <c r="C19" s="1" t="s">
        <v>22</v>
      </c>
    </row>
    <row r="20" spans="1:4" x14ac:dyDescent="0.25">
      <c r="A20" s="1" t="s">
        <v>14</v>
      </c>
      <c r="B20" s="1">
        <f>SUM(B7:I7)</f>
        <v>0</v>
      </c>
      <c r="C20" s="1" t="s">
        <v>22</v>
      </c>
      <c r="D20" s="1">
        <v>1</v>
      </c>
    </row>
    <row r="21" spans="1:4" ht="30" x14ac:dyDescent="0.25">
      <c r="A21" s="2" t="s">
        <v>15</v>
      </c>
      <c r="B21" s="1">
        <f>SUM(B9:I9)</f>
        <v>0</v>
      </c>
      <c r="C21" s="1" t="s">
        <v>22</v>
      </c>
      <c r="D21" s="1">
        <v>1</v>
      </c>
    </row>
    <row r="22" spans="1:4" x14ac:dyDescent="0.25">
      <c r="A22" s="1" t="s">
        <v>16</v>
      </c>
      <c r="B22" s="1">
        <f>SUM(B11:I11)</f>
        <v>0</v>
      </c>
      <c r="C22" s="1" t="s">
        <v>22</v>
      </c>
      <c r="D22" s="1">
        <v>1</v>
      </c>
    </row>
    <row r="23" spans="1:4" x14ac:dyDescent="0.25">
      <c r="A23" s="1" t="s">
        <v>17</v>
      </c>
      <c r="B23" s="1">
        <f>SUM(B11:I11)</f>
        <v>0</v>
      </c>
      <c r="C23" s="1" t="s">
        <v>22</v>
      </c>
      <c r="D23" s="1">
        <v>1</v>
      </c>
    </row>
    <row r="24" spans="1:4" x14ac:dyDescent="0.25">
      <c r="A24" s="1" t="s">
        <v>18</v>
      </c>
      <c r="B24" s="1">
        <f>SUM(B12:I12)</f>
        <v>0</v>
      </c>
      <c r="C24" s="1" t="s">
        <v>22</v>
      </c>
      <c r="D24" s="1">
        <v>1</v>
      </c>
    </row>
    <row r="25" spans="1:4" ht="60" x14ac:dyDescent="0.25">
      <c r="A25" s="2" t="s">
        <v>28</v>
      </c>
      <c r="B25" s="1">
        <f>SUM(B8:I8,B13:I13)</f>
        <v>1</v>
      </c>
      <c r="C25" s="1" t="s">
        <v>22</v>
      </c>
      <c r="D25" s="1">
        <v>1</v>
      </c>
    </row>
    <row r="32" spans="1:4" x14ac:dyDescent="0.25">
      <c r="A32" s="3" t="s">
        <v>29</v>
      </c>
    </row>
    <row r="33" spans="1:4" x14ac:dyDescent="0.25">
      <c r="A33" s="1" t="s">
        <v>2</v>
      </c>
      <c r="B33" s="1">
        <f>SUM(B4:B13)</f>
        <v>1</v>
      </c>
      <c r="C33" s="1" t="s">
        <v>24</v>
      </c>
      <c r="D33" s="1">
        <v>1</v>
      </c>
    </row>
    <row r="34" spans="1:4" x14ac:dyDescent="0.25">
      <c r="A34" s="1" t="s">
        <v>4</v>
      </c>
      <c r="B34" s="1">
        <f>SUM(C4:C13)</f>
        <v>1</v>
      </c>
      <c r="C34" s="1" t="s">
        <v>24</v>
      </c>
      <c r="D34" s="1">
        <v>1</v>
      </c>
    </row>
    <row r="35" spans="1:4" x14ac:dyDescent="0.25">
      <c r="A35" s="1" t="s">
        <v>5</v>
      </c>
      <c r="B35" s="1">
        <f>SUM(D4:D13)</f>
        <v>1</v>
      </c>
      <c r="C35" s="1" t="s">
        <v>23</v>
      </c>
      <c r="D35" s="1">
        <v>1</v>
      </c>
    </row>
    <row r="36" spans="1:4" x14ac:dyDescent="0.25">
      <c r="A36" s="1" t="s">
        <v>6</v>
      </c>
      <c r="B36" s="1">
        <f>SUM(E4:E13)</f>
        <v>0</v>
      </c>
      <c r="C36" s="1" t="s">
        <v>23</v>
      </c>
      <c r="D36" s="1">
        <v>1</v>
      </c>
    </row>
    <row r="37" spans="1:4" x14ac:dyDescent="0.25">
      <c r="A37" s="1" t="s">
        <v>7</v>
      </c>
      <c r="B37" s="1">
        <f>SUM(F4:F13)</f>
        <v>0</v>
      </c>
      <c r="C37" s="1" t="s">
        <v>23</v>
      </c>
      <c r="D37" s="1">
        <v>1</v>
      </c>
    </row>
    <row r="38" spans="1:4" x14ac:dyDescent="0.25">
      <c r="A38" s="1" t="s">
        <v>8</v>
      </c>
      <c r="B38" s="1">
        <f>SUM(G4:G13)</f>
        <v>1</v>
      </c>
      <c r="C38" s="1" t="s">
        <v>23</v>
      </c>
      <c r="D38" s="1">
        <v>1</v>
      </c>
    </row>
    <row r="39" spans="1:4" x14ac:dyDescent="0.25">
      <c r="A39" s="1" t="s">
        <v>9</v>
      </c>
      <c r="B39" s="1">
        <f>SUM(H4:H13)</f>
        <v>1.000000000000002</v>
      </c>
      <c r="C39" s="1" t="s">
        <v>23</v>
      </c>
      <c r="D39" s="1">
        <v>1</v>
      </c>
    </row>
    <row r="40" spans="1:4" x14ac:dyDescent="0.25">
      <c r="A40" s="1" t="s">
        <v>10</v>
      </c>
      <c r="B40" s="1">
        <f>SUM(I4:I13)</f>
        <v>0</v>
      </c>
      <c r="C40" s="1" t="s">
        <v>23</v>
      </c>
      <c r="D40" s="1">
        <v>1</v>
      </c>
    </row>
    <row r="42" spans="1:4" x14ac:dyDescent="0.25">
      <c r="A42" s="1" t="s">
        <v>30</v>
      </c>
      <c r="B42" s="1">
        <f>SUM(D4:E13)</f>
        <v>1</v>
      </c>
      <c r="C42" s="1" t="s">
        <v>24</v>
      </c>
      <c r="D42" s="1">
        <v>1</v>
      </c>
    </row>
    <row r="43" spans="1:4" x14ac:dyDescent="0.25">
      <c r="A43" s="1" t="s">
        <v>31</v>
      </c>
      <c r="B43" s="1">
        <f>SUM(F4:I13)</f>
        <v>2.0000000000000018</v>
      </c>
      <c r="C43" s="1" t="s">
        <v>24</v>
      </c>
      <c r="D43" s="1">
        <v>2</v>
      </c>
    </row>
    <row r="45" spans="1:4" x14ac:dyDescent="0.25">
      <c r="A45" s="1" t="s">
        <v>25</v>
      </c>
      <c r="B45" s="1">
        <f>SUM(B4:I13)</f>
        <v>5.0000000000000018</v>
      </c>
      <c r="C45" s="1" t="s">
        <v>24</v>
      </c>
      <c r="D45" s="1">
        <v>5</v>
      </c>
    </row>
    <row r="50" spans="1:9" x14ac:dyDescent="0.25">
      <c r="A50" s="1" t="s">
        <v>27</v>
      </c>
    </row>
    <row r="52" spans="1:9" x14ac:dyDescent="0.25">
      <c r="B52" s="6" t="s">
        <v>3</v>
      </c>
      <c r="C52" s="1" t="s">
        <v>4</v>
      </c>
      <c r="D52" s="1" t="s">
        <v>5</v>
      </c>
      <c r="E52" s="1" t="s">
        <v>6</v>
      </c>
      <c r="F52" s="1" t="s">
        <v>7</v>
      </c>
      <c r="G52" s="1" t="s">
        <v>8</v>
      </c>
      <c r="H52" s="1" t="s">
        <v>9</v>
      </c>
      <c r="I52" s="1" t="s">
        <v>10</v>
      </c>
    </row>
    <row r="53" spans="1:9" x14ac:dyDescent="0.25">
      <c r="A53" s="1" t="s">
        <v>11</v>
      </c>
      <c r="B53" s="1">
        <v>4.3</v>
      </c>
      <c r="C53" s="1">
        <v>0</v>
      </c>
      <c r="D53" s="1">
        <v>0</v>
      </c>
      <c r="E53" s="1">
        <v>0</v>
      </c>
      <c r="F53" s="1">
        <v>0</v>
      </c>
      <c r="G53" s="1">
        <v>3.6</v>
      </c>
      <c r="H53" s="1">
        <v>0</v>
      </c>
      <c r="I53" s="1">
        <v>3</v>
      </c>
    </row>
    <row r="54" spans="1:9" x14ac:dyDescent="0.25">
      <c r="A54" s="1" t="s">
        <v>12</v>
      </c>
      <c r="B54" s="1">
        <v>3.8</v>
      </c>
      <c r="C54" s="1">
        <v>0</v>
      </c>
      <c r="D54" s="1">
        <v>0</v>
      </c>
      <c r="E54" s="1">
        <v>3.7</v>
      </c>
      <c r="F54" s="1">
        <v>0</v>
      </c>
      <c r="G54" s="1">
        <v>0</v>
      </c>
      <c r="H54" s="1">
        <v>3.2</v>
      </c>
      <c r="I54" s="1">
        <v>0</v>
      </c>
    </row>
    <row r="55" spans="1:9" x14ac:dyDescent="0.25">
      <c r="A55" s="1" t="s">
        <v>13</v>
      </c>
      <c r="B55" s="1">
        <v>3.5</v>
      </c>
      <c r="C55" s="1">
        <v>3.5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3.5</v>
      </c>
    </row>
    <row r="56" spans="1:9" x14ac:dyDescent="0.25">
      <c r="A56" s="1" t="s">
        <v>14</v>
      </c>
      <c r="B56" s="1">
        <v>3.5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 ht="30" x14ac:dyDescent="0.25">
      <c r="A57" s="2" t="s">
        <v>20</v>
      </c>
      <c r="B57" s="1">
        <v>4.5999999999999996</v>
      </c>
      <c r="C57" s="1">
        <v>0</v>
      </c>
      <c r="D57" s="1">
        <v>0</v>
      </c>
      <c r="E57" s="1">
        <v>0</v>
      </c>
      <c r="F57" s="1">
        <v>3.7</v>
      </c>
      <c r="G57" s="1">
        <v>0</v>
      </c>
      <c r="H57" s="1">
        <v>0</v>
      </c>
      <c r="I57" s="1">
        <v>0</v>
      </c>
    </row>
    <row r="58" spans="1:9" ht="30" x14ac:dyDescent="0.25">
      <c r="A58" s="2" t="s">
        <v>15</v>
      </c>
      <c r="B58" s="1">
        <v>2.7</v>
      </c>
      <c r="C58" s="1">
        <v>3.3</v>
      </c>
      <c r="D58" s="1">
        <v>0</v>
      </c>
      <c r="E58" s="1">
        <v>0</v>
      </c>
      <c r="F58" s="1">
        <v>0</v>
      </c>
      <c r="G58" s="1">
        <v>0</v>
      </c>
      <c r="H58" s="1">
        <v>3.4</v>
      </c>
      <c r="I58" s="1">
        <v>0</v>
      </c>
    </row>
    <row r="59" spans="1:9" x14ac:dyDescent="0.25">
      <c r="A59" s="1" t="s">
        <v>16</v>
      </c>
      <c r="B59" s="1">
        <v>0</v>
      </c>
      <c r="C59" s="1">
        <v>0</v>
      </c>
      <c r="D59" s="1">
        <v>4.4000000000000004</v>
      </c>
      <c r="E59" s="1">
        <v>3.5</v>
      </c>
      <c r="F59" s="1">
        <v>0</v>
      </c>
      <c r="G59" s="1">
        <v>0</v>
      </c>
      <c r="H59" s="1">
        <v>0</v>
      </c>
      <c r="I59" s="1">
        <v>0</v>
      </c>
    </row>
    <row r="60" spans="1:9" x14ac:dyDescent="0.25">
      <c r="A60" s="1" t="s">
        <v>17</v>
      </c>
      <c r="B60" s="1">
        <v>0</v>
      </c>
      <c r="C60" s="1">
        <v>0</v>
      </c>
      <c r="D60" s="1">
        <v>3.1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</row>
    <row r="61" spans="1:9" x14ac:dyDescent="0.25">
      <c r="A61" s="1" t="s">
        <v>18</v>
      </c>
      <c r="B61" s="1">
        <v>0</v>
      </c>
      <c r="C61" s="1">
        <v>0</v>
      </c>
      <c r="D61" s="1">
        <v>0</v>
      </c>
      <c r="E61" s="1">
        <v>0</v>
      </c>
      <c r="F61" s="1">
        <v>3</v>
      </c>
      <c r="G61" s="1">
        <v>0</v>
      </c>
      <c r="H61" s="1">
        <v>0</v>
      </c>
      <c r="I61" s="1">
        <v>0</v>
      </c>
    </row>
    <row r="62" spans="1:9" ht="30" x14ac:dyDescent="0.25">
      <c r="A62" s="2" t="s">
        <v>19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3.9</v>
      </c>
      <c r="H62" s="1">
        <v>0</v>
      </c>
      <c r="I62" s="1">
        <v>0</v>
      </c>
    </row>
    <row r="65" spans="1:14" x14ac:dyDescent="0.25">
      <c r="A65" s="1" t="s">
        <v>27</v>
      </c>
    </row>
    <row r="66" spans="1:14" x14ac:dyDescent="0.25">
      <c r="B66" s="1" t="s">
        <v>26</v>
      </c>
      <c r="D66" s="1">
        <f>SUMPRODUCT(B53:I62,B4:I13)</f>
        <v>19.300000000000004</v>
      </c>
    </row>
    <row r="79" spans="1:14" x14ac:dyDescent="0.25">
      <c r="N79" s="1">
        <f>MAX($D$66)</f>
        <v>19.300000000000004</v>
      </c>
    </row>
    <row r="80" spans="1:14" x14ac:dyDescent="0.25">
      <c r="N80" s="1">
        <f>COUNT($B$4:$I$13,$M$6:$M$10)</f>
        <v>85</v>
      </c>
    </row>
    <row r="81" spans="14:14" x14ac:dyDescent="0.25">
      <c r="N81" s="1" t="b">
        <f>$N$8&lt;=$M$8*5</f>
        <v>1</v>
      </c>
    </row>
    <row r="82" spans="14:14" x14ac:dyDescent="0.25">
      <c r="N82" s="1" t="b">
        <f>$N$9&lt;=$M$9*5</f>
        <v>1</v>
      </c>
    </row>
    <row r="83" spans="14:14" x14ac:dyDescent="0.25">
      <c r="N83" s="1" t="b">
        <f>$N$7&lt;=$M$7*5</f>
        <v>1</v>
      </c>
    </row>
    <row r="84" spans="14:14" x14ac:dyDescent="0.25">
      <c r="N84" s="1" t="b">
        <f>$N$6&lt;=$M$6*5</f>
        <v>1</v>
      </c>
    </row>
    <row r="85" spans="14:14" x14ac:dyDescent="0.25">
      <c r="N85" s="1" t="b">
        <f>$M$12&lt;=3</f>
        <v>1</v>
      </c>
    </row>
    <row r="86" spans="14:14" x14ac:dyDescent="0.25">
      <c r="N86" s="1" t="b">
        <f t="array" ref="N86">($M$6:$M$10=0)+($M$6:$M$10=1)=1</f>
        <v>1</v>
      </c>
    </row>
    <row r="87" spans="14:14" x14ac:dyDescent="0.25">
      <c r="N87" s="1" t="b">
        <f>$O$10&lt;=$M$10*5</f>
        <v>1</v>
      </c>
    </row>
    <row r="88" spans="14:14" x14ac:dyDescent="0.25">
      <c r="N88" s="1" t="b">
        <f>$B$18&lt;=1</f>
        <v>1</v>
      </c>
    </row>
    <row r="89" spans="14:14" x14ac:dyDescent="0.25">
      <c r="N89" s="1" t="b">
        <f>$B$23&lt;=1</f>
        <v>1</v>
      </c>
    </row>
    <row r="90" spans="14:14" x14ac:dyDescent="0.25">
      <c r="N90" s="1" t="b">
        <f>$B$42=1</f>
        <v>1</v>
      </c>
    </row>
    <row r="91" spans="14:14" x14ac:dyDescent="0.25">
      <c r="N91" s="1" t="b">
        <f>$B$45=5</f>
        <v>1</v>
      </c>
    </row>
    <row r="92" spans="14:14" x14ac:dyDescent="0.25">
      <c r="N92" s="1" t="b">
        <f>$B$37&lt;=1</f>
        <v>1</v>
      </c>
    </row>
    <row r="93" spans="14:14" x14ac:dyDescent="0.25">
      <c r="N93" s="1" t="b">
        <f>$B$43=2</f>
        <v>1</v>
      </c>
    </row>
    <row r="94" spans="14:14" x14ac:dyDescent="0.25">
      <c r="N94" s="1" t="b">
        <f>$B$33=1</f>
        <v>1</v>
      </c>
    </row>
    <row r="95" spans="14:14" x14ac:dyDescent="0.25">
      <c r="N95" s="1" t="b">
        <f>$B$40&lt;=1</f>
        <v>1</v>
      </c>
    </row>
    <row r="96" spans="14:14" x14ac:dyDescent="0.25">
      <c r="N96" s="1" t="b">
        <f>$B$39&lt;=1</f>
        <v>1</v>
      </c>
    </row>
    <row r="97" spans="14:14" x14ac:dyDescent="0.25">
      <c r="N97" s="1" t="b">
        <f>$B$38&lt;=1</f>
        <v>1</v>
      </c>
    </row>
    <row r="98" spans="14:14" x14ac:dyDescent="0.25">
      <c r="N98" s="1" t="b">
        <f>$B$36&lt;=1</f>
        <v>1</v>
      </c>
    </row>
    <row r="99" spans="14:14" x14ac:dyDescent="0.25">
      <c r="N99" s="1" t="b">
        <f>$B$35&lt;=1</f>
        <v>1</v>
      </c>
    </row>
    <row r="100" spans="14:14" x14ac:dyDescent="0.25">
      <c r="N100" s="1" t="b">
        <f>$B$20&lt;=1</f>
        <v>1</v>
      </c>
    </row>
    <row r="101" spans="14:14" x14ac:dyDescent="0.25">
      <c r="N101" s="1" t="b">
        <f>$B$17&lt;=1</f>
        <v>1</v>
      </c>
    </row>
    <row r="102" spans="14:14" x14ac:dyDescent="0.25">
      <c r="N102" s="1" t="b">
        <f>$B$34=1</f>
        <v>1</v>
      </c>
    </row>
    <row r="103" spans="14:14" x14ac:dyDescent="0.25">
      <c r="N103" s="1" t="b">
        <f>$B$25&lt;=1</f>
        <v>1</v>
      </c>
    </row>
    <row r="104" spans="14:14" x14ac:dyDescent="0.25">
      <c r="N104" s="1" t="b">
        <f>$B$24&lt;=1</f>
        <v>1</v>
      </c>
    </row>
    <row r="105" spans="14:14" x14ac:dyDescent="0.25">
      <c r="N105" s="1" t="b">
        <f>$B$21&lt;=1</f>
        <v>1</v>
      </c>
    </row>
    <row r="106" spans="14:14" x14ac:dyDescent="0.25">
      <c r="N106" s="1" t="b">
        <f>$B$19&lt;=1</f>
        <v>1</v>
      </c>
    </row>
    <row r="107" spans="14:14" x14ac:dyDescent="0.25">
      <c r="N107" s="1" t="b">
        <f>$B$22&lt;=1</f>
        <v>1</v>
      </c>
    </row>
    <row r="108" spans="14:14" x14ac:dyDescent="0.25">
      <c r="N108" s="1">
        <f>{32767,32767,0.000001,0.01,TRUE,FALSE,TRUE,1,1,1,0.0001,TRUE}</f>
        <v>32767</v>
      </c>
    </row>
    <row r="109" spans="14:14" x14ac:dyDescent="0.25">
      <c r="N109" s="1">
        <f>{0,0,2,100,0,FALSE,TRUE,0.075,0,0,FALSE,30}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Answer Report 1</vt:lpstr>
      <vt:lpstr>Sensitivity Report 1</vt:lpstr>
      <vt:lpstr>Sensitivity Report 2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2015-12-05T07:59:54Z</dcterms:modified>
</cp:coreProperties>
</file>