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dbowman/Library/Mobile Documents/com~apple~CloudDocs/4637/"/>
    </mc:Choice>
  </mc:AlternateContent>
  <bookViews>
    <workbookView xWindow="240" yWindow="680" windowWidth="25360" windowHeight="14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" l="1"/>
  <c r="J36" i="1"/>
  <c r="K35" i="1"/>
  <c r="J35" i="1"/>
  <c r="K34" i="1"/>
  <c r="J34" i="1"/>
  <c r="G31" i="1"/>
  <c r="F31" i="1"/>
  <c r="E31" i="1"/>
  <c r="D31" i="1"/>
  <c r="C31" i="1"/>
  <c r="B31" i="1"/>
  <c r="A31" i="1"/>
  <c r="G29" i="1"/>
  <c r="F29" i="1"/>
  <c r="E29" i="1"/>
  <c r="D29" i="1"/>
  <c r="C29" i="1"/>
  <c r="B29" i="1"/>
  <c r="A29" i="1"/>
  <c r="G26" i="1"/>
  <c r="F26" i="1"/>
  <c r="E26" i="1"/>
  <c r="D26" i="1"/>
  <c r="C26" i="1"/>
  <c r="B26" i="1"/>
  <c r="A26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A17" i="1"/>
  <c r="A24" i="1"/>
  <c r="A23" i="1"/>
  <c r="A22" i="1"/>
  <c r="A21" i="1"/>
  <c r="A20" i="1"/>
  <c r="A19" i="1"/>
  <c r="A18" i="1"/>
  <c r="K13" i="1"/>
  <c r="K12" i="1"/>
  <c r="K11" i="1"/>
  <c r="K9" i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  <c r="G9" i="1"/>
  <c r="G8" i="1"/>
  <c r="G7" i="1"/>
  <c r="G6" i="1"/>
  <c r="G5" i="1"/>
  <c r="G4" i="1"/>
  <c r="G3" i="1"/>
  <c r="G2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<sst xmlns="http://schemas.openxmlformats.org/spreadsheetml/2006/main" count="38" uniqueCount="27">
  <si>
    <t>A</t>
  </si>
  <si>
    <t>B</t>
  </si>
  <si>
    <t>C</t>
  </si>
  <si>
    <t>AB</t>
  </si>
  <si>
    <t>AC</t>
  </si>
  <si>
    <t>ABC</t>
  </si>
  <si>
    <t>run 1</t>
  </si>
  <si>
    <t>run 2</t>
  </si>
  <si>
    <t>average=Y</t>
  </si>
  <si>
    <t>BC</t>
  </si>
  <si>
    <t>est var</t>
  </si>
  <si>
    <t>estimated variance of Y</t>
  </si>
  <si>
    <t>estimated variance of effects</t>
  </si>
  <si>
    <t>estimated standard deviation of effects</t>
  </si>
  <si>
    <t>degrees of freedom</t>
  </si>
  <si>
    <t>(n-1)*2^k</t>
  </si>
  <si>
    <t>estimated effects</t>
  </si>
  <si>
    <t>Effect</t>
  </si>
  <si>
    <t>to test H_0: effect = 0</t>
  </si>
  <si>
    <t>p-value</t>
  </si>
  <si>
    <t>Only Main effects are significant</t>
  </si>
  <si>
    <t>High mean</t>
  </si>
  <si>
    <t>Low mean</t>
  </si>
  <si>
    <t>From sign of estimate</t>
  </si>
  <si>
    <t>As factor A goes from high to low the mean yield increases</t>
  </si>
  <si>
    <t>As factor B goes from high to low, the mean yield decreases</t>
  </si>
  <si>
    <t>As factor C goes from high to low, the mean yield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</si>
</sst>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8" workbookViewId="0">
      <selection activeCell="A36" sqref="A36"/>
    </sheetView>
  </sheetViews>
  <sheetFormatPr baseColWidth="10" defaultRowHeight="16" x14ac:dyDescent="0.2"/>
  <cols>
    <col min="1" max="1" width="12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4" x14ac:dyDescent="0.2">
      <c r="A2">
        <v>-1</v>
      </c>
      <c r="B2">
        <v>-1</v>
      </c>
      <c r="C2">
        <v>-1</v>
      </c>
      <c r="D2">
        <f>A2*B2</f>
        <v>1</v>
      </c>
      <c r="E2">
        <f>A2*C2</f>
        <v>1</v>
      </c>
      <c r="F2">
        <f>B2*C2</f>
        <v>1</v>
      </c>
      <c r="G2">
        <f>A2*B2*C2</f>
        <v>-1</v>
      </c>
      <c r="H2">
        <v>51</v>
      </c>
      <c r="I2">
        <v>54</v>
      </c>
      <c r="J2">
        <f>AVERAGE(H2:I2)</f>
        <v>52.5</v>
      </c>
      <c r="K2">
        <f>_xlfn.VAR.S(H2:I2)</f>
        <v>4.5</v>
      </c>
    </row>
    <row r="3" spans="1:14" x14ac:dyDescent="0.2">
      <c r="A3">
        <v>1</v>
      </c>
      <c r="B3">
        <v>-1</v>
      </c>
      <c r="C3">
        <v>-1</v>
      </c>
      <c r="D3">
        <f t="shared" ref="D3:D9" si="0">A3*B3</f>
        <v>-1</v>
      </c>
      <c r="E3">
        <f t="shared" ref="E3:E9" si="1">A3*C3</f>
        <v>-1</v>
      </c>
      <c r="F3">
        <f t="shared" ref="F3:F9" si="2">B3*C3</f>
        <v>1</v>
      </c>
      <c r="G3">
        <f t="shared" ref="G3:G9" si="3">A3*B3*C3</f>
        <v>1</v>
      </c>
      <c r="H3">
        <v>41</v>
      </c>
      <c r="I3">
        <v>43</v>
      </c>
      <c r="J3">
        <f t="shared" ref="J3:J9" si="4">AVERAGE(H3:I3)</f>
        <v>42</v>
      </c>
      <c r="K3">
        <f t="shared" ref="K3:K9" si="5">_xlfn.VAR.S(H3:I3)</f>
        <v>2</v>
      </c>
    </row>
    <row r="4" spans="1:14" x14ac:dyDescent="0.2">
      <c r="A4">
        <v>-1</v>
      </c>
      <c r="B4">
        <v>1</v>
      </c>
      <c r="C4">
        <v>-1</v>
      </c>
      <c r="D4">
        <f t="shared" si="0"/>
        <v>-1</v>
      </c>
      <c r="E4">
        <f t="shared" si="1"/>
        <v>1</v>
      </c>
      <c r="F4">
        <f t="shared" si="2"/>
        <v>-1</v>
      </c>
      <c r="G4">
        <f t="shared" si="3"/>
        <v>1</v>
      </c>
      <c r="H4">
        <v>54</v>
      </c>
      <c r="I4">
        <v>60</v>
      </c>
      <c r="J4">
        <f t="shared" si="4"/>
        <v>57</v>
      </c>
      <c r="K4">
        <f t="shared" si="5"/>
        <v>18</v>
      </c>
    </row>
    <row r="5" spans="1:14" x14ac:dyDescent="0.2">
      <c r="A5">
        <v>1</v>
      </c>
      <c r="B5">
        <v>1</v>
      </c>
      <c r="C5">
        <v>-1</v>
      </c>
      <c r="D5">
        <f t="shared" si="0"/>
        <v>1</v>
      </c>
      <c r="E5">
        <f t="shared" si="1"/>
        <v>-1</v>
      </c>
      <c r="F5">
        <f t="shared" si="2"/>
        <v>-1</v>
      </c>
      <c r="G5">
        <f t="shared" si="3"/>
        <v>-1</v>
      </c>
      <c r="H5">
        <v>44</v>
      </c>
      <c r="I5">
        <v>43</v>
      </c>
      <c r="J5">
        <f t="shared" si="4"/>
        <v>43.5</v>
      </c>
      <c r="K5">
        <f t="shared" si="5"/>
        <v>0.5</v>
      </c>
    </row>
    <row r="6" spans="1:14" x14ac:dyDescent="0.2">
      <c r="A6">
        <v>-1</v>
      </c>
      <c r="B6">
        <v>-1</v>
      </c>
      <c r="C6">
        <v>1</v>
      </c>
      <c r="D6">
        <f t="shared" si="0"/>
        <v>1</v>
      </c>
      <c r="E6">
        <f t="shared" si="1"/>
        <v>-1</v>
      </c>
      <c r="F6">
        <f t="shared" si="2"/>
        <v>-1</v>
      </c>
      <c r="G6">
        <f t="shared" si="3"/>
        <v>1</v>
      </c>
      <c r="H6">
        <v>50</v>
      </c>
      <c r="I6">
        <v>48</v>
      </c>
      <c r="J6">
        <f t="shared" si="4"/>
        <v>49</v>
      </c>
      <c r="K6">
        <f t="shared" si="5"/>
        <v>2</v>
      </c>
    </row>
    <row r="7" spans="1:14" x14ac:dyDescent="0.2">
      <c r="A7">
        <v>1</v>
      </c>
      <c r="B7">
        <v>-1</v>
      </c>
      <c r="C7">
        <v>1</v>
      </c>
      <c r="D7">
        <f t="shared" si="0"/>
        <v>-1</v>
      </c>
      <c r="E7">
        <f t="shared" si="1"/>
        <v>1</v>
      </c>
      <c r="F7">
        <f t="shared" si="2"/>
        <v>-1</v>
      </c>
      <c r="G7">
        <f t="shared" si="3"/>
        <v>-1</v>
      </c>
      <c r="H7">
        <v>39</v>
      </c>
      <c r="I7">
        <v>39</v>
      </c>
      <c r="J7">
        <f t="shared" si="4"/>
        <v>39</v>
      </c>
      <c r="K7">
        <f t="shared" si="5"/>
        <v>0</v>
      </c>
    </row>
    <row r="8" spans="1:14" x14ac:dyDescent="0.2">
      <c r="A8">
        <v>-1</v>
      </c>
      <c r="B8">
        <v>1</v>
      </c>
      <c r="C8">
        <v>1</v>
      </c>
      <c r="D8">
        <f t="shared" si="0"/>
        <v>-1</v>
      </c>
      <c r="E8">
        <f t="shared" si="1"/>
        <v>-1</v>
      </c>
      <c r="F8">
        <f t="shared" si="2"/>
        <v>1</v>
      </c>
      <c r="G8">
        <f t="shared" si="3"/>
        <v>-1</v>
      </c>
      <c r="H8">
        <v>53</v>
      </c>
      <c r="I8">
        <v>51</v>
      </c>
      <c r="J8">
        <f t="shared" si="4"/>
        <v>52</v>
      </c>
      <c r="K8">
        <f t="shared" si="5"/>
        <v>2</v>
      </c>
    </row>
    <row r="9" spans="1:14" x14ac:dyDescent="0.2">
      <c r="A9">
        <v>1</v>
      </c>
      <c r="B9">
        <v>1</v>
      </c>
      <c r="C9">
        <v>1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1</v>
      </c>
      <c r="H9">
        <v>41</v>
      </c>
      <c r="I9">
        <v>44</v>
      </c>
      <c r="J9">
        <f t="shared" si="4"/>
        <v>42.5</v>
      </c>
      <c r="K9">
        <f t="shared" si="5"/>
        <v>4.5</v>
      </c>
    </row>
    <row r="11" spans="1:14" x14ac:dyDescent="0.2">
      <c r="K11">
        <f>AVERAGE(K2:K9)</f>
        <v>4.1875</v>
      </c>
      <c r="L11" t="s">
        <v>11</v>
      </c>
    </row>
    <row r="12" spans="1:14" x14ac:dyDescent="0.2">
      <c r="K12">
        <f>K11/4</f>
        <v>1.046875</v>
      </c>
      <c r="L12" t="s">
        <v>12</v>
      </c>
    </row>
    <row r="13" spans="1:14" x14ac:dyDescent="0.2">
      <c r="K13">
        <f>SQRT(K12)</f>
        <v>1.0231690964840563</v>
      </c>
      <c r="L13" t="s">
        <v>13</v>
      </c>
    </row>
    <row r="14" spans="1:14" x14ac:dyDescent="0.2">
      <c r="K14">
        <v>8</v>
      </c>
      <c r="L14" t="s">
        <v>14</v>
      </c>
      <c r="N14" t="s">
        <v>15</v>
      </c>
    </row>
    <row r="15" spans="1:14" x14ac:dyDescent="0.2">
      <c r="A15" t="s">
        <v>16</v>
      </c>
    </row>
    <row r="16" spans="1:14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9</v>
      </c>
      <c r="G16" t="s">
        <v>5</v>
      </c>
    </row>
    <row r="17" spans="1:9" x14ac:dyDescent="0.2">
      <c r="A17">
        <f>A2*$J2</f>
        <v>-52.5</v>
      </c>
      <c r="B17">
        <f t="shared" ref="B17:G17" si="6">B2*$J2</f>
        <v>-52.5</v>
      </c>
      <c r="C17">
        <f t="shared" si="6"/>
        <v>-52.5</v>
      </c>
      <c r="D17">
        <f t="shared" si="6"/>
        <v>52.5</v>
      </c>
      <c r="E17">
        <f t="shared" si="6"/>
        <v>52.5</v>
      </c>
      <c r="F17">
        <f t="shared" si="6"/>
        <v>52.5</v>
      </c>
      <c r="G17">
        <f t="shared" si="6"/>
        <v>-52.5</v>
      </c>
    </row>
    <row r="18" spans="1:9" x14ac:dyDescent="0.2">
      <c r="A18">
        <f t="shared" ref="A18:A24" si="7">A3*J3</f>
        <v>42</v>
      </c>
      <c r="B18">
        <f t="shared" ref="B18:G18" si="8">B3*$J3</f>
        <v>-42</v>
      </c>
      <c r="C18">
        <f t="shared" si="8"/>
        <v>-42</v>
      </c>
      <c r="D18">
        <f t="shared" si="8"/>
        <v>-42</v>
      </c>
      <c r="E18">
        <f t="shared" si="8"/>
        <v>-42</v>
      </c>
      <c r="F18">
        <f t="shared" si="8"/>
        <v>42</v>
      </c>
      <c r="G18">
        <f t="shared" si="8"/>
        <v>42</v>
      </c>
    </row>
    <row r="19" spans="1:9" x14ac:dyDescent="0.2">
      <c r="A19">
        <f t="shared" si="7"/>
        <v>-57</v>
      </c>
      <c r="B19">
        <f t="shared" ref="B19:G19" si="9">B4*$J4</f>
        <v>57</v>
      </c>
      <c r="C19">
        <f t="shared" si="9"/>
        <v>-57</v>
      </c>
      <c r="D19">
        <f t="shared" si="9"/>
        <v>-57</v>
      </c>
      <c r="E19">
        <f t="shared" si="9"/>
        <v>57</v>
      </c>
      <c r="F19">
        <f t="shared" si="9"/>
        <v>-57</v>
      </c>
      <c r="G19">
        <f t="shared" si="9"/>
        <v>57</v>
      </c>
    </row>
    <row r="20" spans="1:9" x14ac:dyDescent="0.2">
      <c r="A20">
        <f t="shared" si="7"/>
        <v>43.5</v>
      </c>
      <c r="B20">
        <f t="shared" ref="B20:G20" si="10">B5*$J5</f>
        <v>43.5</v>
      </c>
      <c r="C20">
        <f t="shared" si="10"/>
        <v>-43.5</v>
      </c>
      <c r="D20">
        <f t="shared" si="10"/>
        <v>43.5</v>
      </c>
      <c r="E20">
        <f t="shared" si="10"/>
        <v>-43.5</v>
      </c>
      <c r="F20">
        <f t="shared" si="10"/>
        <v>-43.5</v>
      </c>
      <c r="G20">
        <f t="shared" si="10"/>
        <v>-43.5</v>
      </c>
    </row>
    <row r="21" spans="1:9" x14ac:dyDescent="0.2">
      <c r="A21">
        <f t="shared" si="7"/>
        <v>-49</v>
      </c>
      <c r="B21">
        <f t="shared" ref="B21:G21" si="11">B6*$J6</f>
        <v>-49</v>
      </c>
      <c r="C21">
        <f t="shared" si="11"/>
        <v>49</v>
      </c>
      <c r="D21">
        <f t="shared" si="11"/>
        <v>49</v>
      </c>
      <c r="E21">
        <f t="shared" si="11"/>
        <v>-49</v>
      </c>
      <c r="F21">
        <f t="shared" si="11"/>
        <v>-49</v>
      </c>
      <c r="G21">
        <f t="shared" si="11"/>
        <v>49</v>
      </c>
    </row>
    <row r="22" spans="1:9" x14ac:dyDescent="0.2">
      <c r="A22">
        <f t="shared" si="7"/>
        <v>39</v>
      </c>
      <c r="B22">
        <f t="shared" ref="B22:G22" si="12">B7*$J7</f>
        <v>-39</v>
      </c>
      <c r="C22">
        <f t="shared" si="12"/>
        <v>39</v>
      </c>
      <c r="D22">
        <f t="shared" si="12"/>
        <v>-39</v>
      </c>
      <c r="E22">
        <f t="shared" si="12"/>
        <v>39</v>
      </c>
      <c r="F22">
        <f t="shared" si="12"/>
        <v>-39</v>
      </c>
      <c r="G22">
        <f t="shared" si="12"/>
        <v>-39</v>
      </c>
    </row>
    <row r="23" spans="1:9" x14ac:dyDescent="0.2">
      <c r="A23">
        <f t="shared" si="7"/>
        <v>-52</v>
      </c>
      <c r="B23">
        <f t="shared" ref="B23:G23" si="13">B8*$J8</f>
        <v>52</v>
      </c>
      <c r="C23">
        <f t="shared" si="13"/>
        <v>52</v>
      </c>
      <c r="D23">
        <f t="shared" si="13"/>
        <v>-52</v>
      </c>
      <c r="E23">
        <f t="shared" si="13"/>
        <v>-52</v>
      </c>
      <c r="F23">
        <f t="shared" si="13"/>
        <v>52</v>
      </c>
      <c r="G23">
        <f t="shared" si="13"/>
        <v>-52</v>
      </c>
    </row>
    <row r="24" spans="1:9" x14ac:dyDescent="0.2">
      <c r="A24">
        <f t="shared" si="7"/>
        <v>42.5</v>
      </c>
      <c r="B24">
        <f t="shared" ref="B24:G24" si="14">B9*$J9</f>
        <v>42.5</v>
      </c>
      <c r="C24">
        <f t="shared" si="14"/>
        <v>42.5</v>
      </c>
      <c r="D24">
        <f t="shared" si="14"/>
        <v>42.5</v>
      </c>
      <c r="E24">
        <f t="shared" si="14"/>
        <v>42.5</v>
      </c>
      <c r="F24">
        <f t="shared" si="14"/>
        <v>42.5</v>
      </c>
      <c r="G24">
        <f t="shared" si="14"/>
        <v>42.5</v>
      </c>
    </row>
    <row r="25" spans="1:9" x14ac:dyDescent="0.2">
      <c r="A25" t="s">
        <v>17</v>
      </c>
    </row>
    <row r="26" spans="1:9" x14ac:dyDescent="0.2">
      <c r="A26">
        <f>SUM(A17:A24)/4</f>
        <v>-10.875</v>
      </c>
      <c r="B26">
        <f t="shared" ref="B26:G26" si="15">SUM(B17:B24)/4</f>
        <v>3.125</v>
      </c>
      <c r="C26">
        <f t="shared" si="15"/>
        <v>-3.125</v>
      </c>
      <c r="D26">
        <f t="shared" si="15"/>
        <v>-0.625</v>
      </c>
      <c r="E26">
        <f t="shared" si="15"/>
        <v>1.125</v>
      </c>
      <c r="F26">
        <f t="shared" si="15"/>
        <v>0.125</v>
      </c>
      <c r="G26">
        <f t="shared" si="15"/>
        <v>0.875</v>
      </c>
    </row>
    <row r="28" spans="1:9" x14ac:dyDescent="0.2">
      <c r="A28" t="s">
        <v>18</v>
      </c>
    </row>
    <row r="29" spans="1:9" x14ac:dyDescent="0.2">
      <c r="A29">
        <f>A26/$K13</f>
        <v>-10.628741658998553</v>
      </c>
      <c r="B29">
        <f t="shared" ref="B29:G29" si="16">B26/$K13</f>
        <v>3.0542361089076304</v>
      </c>
      <c r="C29">
        <f t="shared" si="16"/>
        <v>-3.0542361089076304</v>
      </c>
      <c r="D29">
        <f t="shared" si="16"/>
        <v>-0.61084722178152606</v>
      </c>
      <c r="E29">
        <f t="shared" si="16"/>
        <v>1.0995249992067471</v>
      </c>
      <c r="F29">
        <f t="shared" si="16"/>
        <v>0.12216944435630522</v>
      </c>
      <c r="G29">
        <f t="shared" si="16"/>
        <v>0.85518611049413651</v>
      </c>
    </row>
    <row r="30" spans="1:9" x14ac:dyDescent="0.2">
      <c r="A30" t="s">
        <v>19</v>
      </c>
    </row>
    <row r="31" spans="1:9" x14ac:dyDescent="0.2">
      <c r="A31">
        <f>2*(1-_xlfn.T.DIST(ABS(A29),8,TRUE))</f>
        <v>5.3743939296690968E-6</v>
      </c>
      <c r="B31">
        <f t="shared" ref="B31:G31" si="17">2*(1-_xlfn.T.DIST(ABS(B29),8,TRUE))</f>
        <v>1.5719569451396964E-2</v>
      </c>
      <c r="C31">
        <f t="shared" si="17"/>
        <v>1.5719569451396964E-2</v>
      </c>
      <c r="D31">
        <f t="shared" si="17"/>
        <v>0.55825250198300802</v>
      </c>
      <c r="E31">
        <f t="shared" si="17"/>
        <v>0.30352271308687828</v>
      </c>
      <c r="F31">
        <f t="shared" si="17"/>
        <v>0.90577799800250869</v>
      </c>
      <c r="G31">
        <f t="shared" si="17"/>
        <v>0.41732255730063716</v>
      </c>
      <c r="I31" t="s">
        <v>20</v>
      </c>
    </row>
    <row r="33" spans="1:11" x14ac:dyDescent="0.2">
      <c r="A33" t="s">
        <v>23</v>
      </c>
      <c r="I33" t="s">
        <v>17</v>
      </c>
      <c r="J33" t="s">
        <v>21</v>
      </c>
      <c r="K33" t="s">
        <v>22</v>
      </c>
    </row>
    <row r="34" spans="1:11" x14ac:dyDescent="0.2">
      <c r="A34" t="s">
        <v>24</v>
      </c>
      <c r="I34" t="s">
        <v>0</v>
      </c>
      <c r="J34">
        <f>(A18+A20+A22+A24)/4</f>
        <v>41.75</v>
      </c>
      <c r="K34">
        <f>ABS(A17+A19+A21+A23)/4</f>
        <v>52.625</v>
      </c>
    </row>
    <row r="35" spans="1:11" x14ac:dyDescent="0.2">
      <c r="A35" t="s">
        <v>25</v>
      </c>
      <c r="I35" t="s">
        <v>1</v>
      </c>
      <c r="J35">
        <f>(B19+B20+B23+B24)/4</f>
        <v>48.75</v>
      </c>
      <c r="K35">
        <f>ABS(B17+B18+B21+B22)/4</f>
        <v>45.625</v>
      </c>
    </row>
    <row r="36" spans="1:11" x14ac:dyDescent="0.2">
      <c r="A36" t="s">
        <v>26</v>
      </c>
      <c r="I36" t="s">
        <v>2</v>
      </c>
      <c r="J36">
        <f>AVERAGE(C21:C24)</f>
        <v>45.625</v>
      </c>
      <c r="K36">
        <f>ABS(AVERAGE(C17:C20))</f>
        <v>48.75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2017-11-19T21:23:20Z</dcterms:created>
  <dcterms:modified xsi:type="dcterms:W3CDTF">2017-11-19T22:01:39Z</dcterms:modified>
</cp:coreProperties>
</file>