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filterPrivacy="1" autoCompressPictures="0"/>
  <xr:revisionPtr revIDLastSave="0" documentId="13_ncr:1_{0FE443B7-530E-A640-B0C9-9D7231705F25}" xr6:coauthVersionLast="47" xr6:coauthVersionMax="47" xr10:uidLastSave="{00000000-0000-0000-0000-000000000000}"/>
  <bookViews>
    <workbookView xWindow="0" yWindow="460" windowWidth="26280" windowHeight="21940" tabRatio="861" xr2:uid="{00000000-000D-0000-FFFF-FFFF00000000}"/>
  </bookViews>
  <sheets>
    <sheet name="datasheet" sheetId="2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E81" i="20" l="1"/>
  <c r="BD81" i="20"/>
  <c r="BE80" i="20"/>
  <c r="BD80" i="20"/>
  <c r="BE79" i="20"/>
  <c r="BD79" i="20"/>
  <c r="BE78" i="20"/>
  <c r="BD78" i="20"/>
  <c r="BE77" i="20"/>
  <c r="BD77" i="20"/>
  <c r="BE76" i="20"/>
  <c r="BD76" i="20"/>
  <c r="BE75" i="20"/>
  <c r="BD75" i="20"/>
  <c r="BE74" i="20"/>
  <c r="BD74" i="20"/>
  <c r="BE73" i="20"/>
  <c r="BD73" i="20"/>
  <c r="BE72" i="20"/>
  <c r="BD72" i="20"/>
  <c r="BE71" i="20"/>
  <c r="BD71" i="20"/>
  <c r="BE70" i="20"/>
  <c r="BD70" i="20"/>
  <c r="BE69" i="20"/>
  <c r="BD69" i="20"/>
  <c r="BE68" i="20"/>
  <c r="BD68" i="20"/>
  <c r="BE67" i="20"/>
  <c r="BD67" i="20"/>
  <c r="BE66" i="20"/>
  <c r="BD66" i="20"/>
  <c r="BE65" i="20"/>
  <c r="BD65" i="20"/>
  <c r="BE64" i="20"/>
  <c r="BD64" i="20"/>
  <c r="BE63" i="20"/>
  <c r="BD63" i="20"/>
  <c r="BE62" i="20"/>
  <c r="BD62" i="20"/>
  <c r="BE61" i="20"/>
  <c r="BD61" i="20"/>
  <c r="BE60" i="20"/>
  <c r="BD60" i="20"/>
  <c r="BE59" i="20"/>
  <c r="BD59" i="20"/>
  <c r="BE58" i="20"/>
  <c r="BD58" i="20"/>
  <c r="BE57" i="20"/>
  <c r="BD57" i="20"/>
  <c r="BE56" i="20"/>
  <c r="BD56" i="20"/>
  <c r="BE55" i="20"/>
  <c r="BD55" i="20"/>
  <c r="BE54" i="20"/>
  <c r="BD54" i="20"/>
  <c r="BE53" i="20"/>
  <c r="BD53" i="20"/>
  <c r="BE52" i="20"/>
  <c r="BD52" i="20"/>
  <c r="BE51" i="20"/>
  <c r="BD51" i="20"/>
  <c r="BE50" i="20"/>
  <c r="BD50" i="20"/>
  <c r="BE49" i="20"/>
  <c r="BD49" i="20"/>
  <c r="BE48" i="20"/>
  <c r="BD48" i="20"/>
  <c r="BE47" i="20"/>
  <c r="BD47" i="20"/>
  <c r="BE46" i="20"/>
  <c r="BD46" i="20"/>
  <c r="BE45" i="20"/>
  <c r="BD45" i="20"/>
  <c r="BE44" i="20"/>
  <c r="BD44" i="20"/>
  <c r="BE43" i="20"/>
  <c r="BD43" i="20"/>
  <c r="BE42" i="20"/>
  <c r="BD42" i="20"/>
  <c r="BE41" i="20"/>
  <c r="BD41" i="20"/>
  <c r="BE40" i="20"/>
  <c r="BD40" i="20"/>
  <c r="BE39" i="20"/>
  <c r="BD39" i="20"/>
  <c r="BE38" i="20"/>
  <c r="BD38" i="20"/>
  <c r="BE37" i="20"/>
  <c r="BD37" i="20"/>
  <c r="BE36" i="20"/>
  <c r="BD36" i="20"/>
  <c r="BE35" i="20"/>
  <c r="BD35" i="20"/>
  <c r="BE34" i="20"/>
  <c r="BD34" i="20"/>
  <c r="BE33" i="20"/>
  <c r="BD33" i="20"/>
  <c r="BE32" i="20"/>
  <c r="BD32" i="20"/>
  <c r="BE31" i="20"/>
  <c r="BD31" i="20"/>
  <c r="BE30" i="20"/>
  <c r="BD30" i="20"/>
  <c r="BE29" i="20"/>
  <c r="BD29" i="20"/>
  <c r="BE28" i="20"/>
  <c r="BD28" i="20"/>
  <c r="BE27" i="20"/>
  <c r="BD27" i="20"/>
  <c r="BE26" i="20"/>
  <c r="BD26" i="20"/>
  <c r="BE25" i="20"/>
  <c r="BD25" i="20"/>
  <c r="BE24" i="20"/>
  <c r="BD24" i="20"/>
  <c r="BE23" i="20"/>
  <c r="BD23" i="20"/>
  <c r="BE22" i="20"/>
  <c r="BD22" i="20"/>
  <c r="BE21" i="20"/>
  <c r="BD21" i="20"/>
  <c r="BE20" i="20"/>
  <c r="BD20" i="20"/>
  <c r="BE19" i="20"/>
  <c r="BD19" i="20"/>
  <c r="BE18" i="20"/>
  <c r="BD18" i="20"/>
  <c r="BE17" i="20"/>
  <c r="BD17" i="20"/>
  <c r="BE16" i="20"/>
  <c r="BD16" i="20"/>
  <c r="BE15" i="20"/>
  <c r="BD15" i="20"/>
  <c r="BE14" i="20"/>
  <c r="BD14" i="20"/>
  <c r="BE13" i="20"/>
  <c r="BD13" i="20"/>
  <c r="BE12" i="20"/>
  <c r="BD12" i="20"/>
  <c r="BE11" i="20"/>
  <c r="BD11" i="20"/>
  <c r="BE10" i="20"/>
  <c r="BD10" i="20"/>
  <c r="BE9" i="20"/>
  <c r="BD9" i="20"/>
  <c r="BE8" i="20"/>
  <c r="BD8" i="20"/>
  <c r="BE7" i="20"/>
  <c r="BD7" i="20"/>
  <c r="BE6" i="20"/>
  <c r="BD6" i="20"/>
  <c r="BE5" i="20"/>
  <c r="BD5" i="20"/>
  <c r="BE4" i="20"/>
  <c r="BD4" i="20"/>
  <c r="BE3" i="20"/>
  <c r="BD3" i="20"/>
  <c r="BE2" i="20"/>
  <c r="BD2" i="20"/>
  <c r="AU81" i="20"/>
  <c r="AT81" i="20"/>
  <c r="AU80" i="20"/>
  <c r="AT80" i="20"/>
  <c r="AU79" i="20"/>
  <c r="AT79" i="20"/>
  <c r="AU78" i="20"/>
  <c r="AT78" i="20"/>
  <c r="AU77" i="20"/>
  <c r="AT77" i="20"/>
  <c r="AU76" i="20"/>
  <c r="AT76" i="20"/>
  <c r="AU75" i="20"/>
  <c r="AT75" i="20"/>
  <c r="AU74" i="20"/>
  <c r="AT74" i="20"/>
  <c r="AU73" i="20"/>
  <c r="AT73" i="20"/>
  <c r="AU72" i="20"/>
  <c r="AT72" i="20"/>
  <c r="AU71" i="20"/>
  <c r="AT71" i="20"/>
  <c r="AU70" i="20"/>
  <c r="AT70" i="20"/>
  <c r="AU69" i="20"/>
  <c r="AT69" i="20"/>
  <c r="AU68" i="20"/>
  <c r="AT68" i="20"/>
  <c r="AU67" i="20"/>
  <c r="AT67" i="20"/>
  <c r="AU66" i="20"/>
  <c r="AT66" i="20"/>
  <c r="AU65" i="20"/>
  <c r="AT65" i="20"/>
  <c r="AU64" i="20"/>
  <c r="AT64" i="20"/>
  <c r="AU63" i="20"/>
  <c r="AT63" i="20"/>
  <c r="AU62" i="20"/>
  <c r="AT62" i="20"/>
  <c r="AU61" i="20"/>
  <c r="AT61" i="20"/>
  <c r="AU60" i="20"/>
  <c r="AT60" i="20"/>
  <c r="AU59" i="20"/>
  <c r="AT59" i="20"/>
  <c r="AU58" i="20"/>
  <c r="AT58" i="20"/>
  <c r="AU57" i="20"/>
  <c r="AT57" i="20"/>
  <c r="AU56" i="20"/>
  <c r="AT56" i="20"/>
  <c r="AU55" i="20"/>
  <c r="AT55" i="20"/>
  <c r="AU54" i="20"/>
  <c r="AT54" i="20"/>
  <c r="AU53" i="20"/>
  <c r="AT53" i="20"/>
  <c r="AU52" i="20"/>
  <c r="AT52" i="20"/>
  <c r="AU51" i="20"/>
  <c r="AT51" i="20"/>
  <c r="AU50" i="20"/>
  <c r="AT50" i="20"/>
  <c r="AU49" i="20"/>
  <c r="AT49" i="20"/>
  <c r="AU48" i="20"/>
  <c r="AT48" i="20"/>
  <c r="AU47" i="20"/>
  <c r="AT47" i="20"/>
  <c r="AU46" i="20"/>
  <c r="AT46" i="20"/>
  <c r="AU45" i="20"/>
  <c r="AT45" i="20"/>
  <c r="AU44" i="20"/>
  <c r="AT44" i="20"/>
  <c r="AU43" i="20"/>
  <c r="AT43" i="20"/>
  <c r="AU42" i="20"/>
  <c r="AT42" i="20"/>
  <c r="AU41" i="20"/>
  <c r="AT41" i="20"/>
  <c r="AU40" i="20"/>
  <c r="AT40" i="20"/>
  <c r="AU39" i="20"/>
  <c r="AT39" i="20"/>
  <c r="AU38" i="20"/>
  <c r="AT38" i="20"/>
  <c r="AU37" i="20"/>
  <c r="AT37" i="20"/>
  <c r="AU36" i="20"/>
  <c r="AT36" i="20"/>
  <c r="AU35" i="20"/>
  <c r="AT35" i="20"/>
  <c r="AU34" i="20"/>
  <c r="AT34" i="20"/>
  <c r="AU33" i="20"/>
  <c r="AT33" i="20"/>
  <c r="AU32" i="20"/>
  <c r="AT32" i="20"/>
  <c r="AU31" i="20"/>
  <c r="AT31" i="20"/>
  <c r="AU30" i="20"/>
  <c r="AT30" i="20"/>
  <c r="AU29" i="20"/>
  <c r="AT29" i="20"/>
  <c r="AU28" i="20"/>
  <c r="AT28" i="20"/>
  <c r="AU27" i="20"/>
  <c r="AT27" i="20"/>
  <c r="AU26" i="20"/>
  <c r="AT26" i="20"/>
  <c r="AU25" i="20"/>
  <c r="AT25" i="20"/>
  <c r="AU24" i="20"/>
  <c r="AT24" i="20"/>
  <c r="AU23" i="20"/>
  <c r="AT23" i="20"/>
  <c r="AU22" i="20"/>
  <c r="AT22" i="20"/>
  <c r="AU21" i="20"/>
  <c r="AT21" i="20"/>
  <c r="AU20" i="20"/>
  <c r="AT20" i="20"/>
  <c r="AU19" i="20"/>
  <c r="AT19" i="20"/>
  <c r="AU18" i="20"/>
  <c r="AT18" i="20"/>
  <c r="AU17" i="20"/>
  <c r="AT17" i="20"/>
  <c r="AU16" i="20"/>
  <c r="AT16" i="20"/>
  <c r="AU15" i="20"/>
  <c r="AT15" i="20"/>
  <c r="AU14" i="20"/>
  <c r="AT14" i="20"/>
  <c r="AU13" i="20"/>
  <c r="AT13" i="20"/>
  <c r="AU12" i="20"/>
  <c r="AT12" i="20"/>
  <c r="AU11" i="20"/>
  <c r="AT11" i="20"/>
  <c r="AU10" i="20"/>
  <c r="AT10" i="20"/>
  <c r="AU9" i="20"/>
  <c r="AT9" i="20"/>
  <c r="AU8" i="20"/>
  <c r="AT8" i="20"/>
  <c r="AU7" i="20"/>
  <c r="AT7" i="20"/>
  <c r="AU6" i="20"/>
  <c r="AT6" i="20"/>
  <c r="AU5" i="20"/>
  <c r="AT5" i="20"/>
  <c r="AU4" i="20"/>
  <c r="AT4" i="20"/>
  <c r="AU3" i="20"/>
  <c r="AT3" i="20"/>
  <c r="AU2" i="20"/>
  <c r="AT2" i="20"/>
  <c r="AJ3" i="20"/>
  <c r="AK3" i="20"/>
  <c r="AJ4" i="20"/>
  <c r="AK4" i="20"/>
  <c r="AJ5" i="20"/>
  <c r="AK5" i="20"/>
  <c r="AJ6" i="20"/>
  <c r="AK6" i="20"/>
  <c r="AJ7" i="20"/>
  <c r="AK7" i="20"/>
  <c r="AJ8" i="20"/>
  <c r="AK8" i="20"/>
  <c r="AJ9" i="20"/>
  <c r="AK9" i="20"/>
  <c r="AJ10" i="20"/>
  <c r="AK10" i="20"/>
  <c r="AJ11" i="20"/>
  <c r="AK11" i="20"/>
  <c r="AJ12" i="20"/>
  <c r="AK12" i="20"/>
  <c r="AJ13" i="20"/>
  <c r="AK13" i="20"/>
  <c r="AJ14" i="20"/>
  <c r="AK14" i="20"/>
  <c r="AJ15" i="20"/>
  <c r="AK15" i="20"/>
  <c r="AJ16" i="20"/>
  <c r="AK16" i="20"/>
  <c r="AJ17" i="20"/>
  <c r="AK17" i="20"/>
  <c r="AJ18" i="20"/>
  <c r="AK18" i="20"/>
  <c r="AJ19" i="20"/>
  <c r="AK19" i="20"/>
  <c r="AJ20" i="20"/>
  <c r="AK20" i="20"/>
  <c r="AJ21" i="20"/>
  <c r="AK21" i="20"/>
  <c r="AJ22" i="20"/>
  <c r="AK22" i="20"/>
  <c r="AJ23" i="20"/>
  <c r="AK23" i="20"/>
  <c r="AJ24" i="20"/>
  <c r="AK24" i="20"/>
  <c r="AJ25" i="20"/>
  <c r="AK25" i="20"/>
  <c r="AJ26" i="20"/>
  <c r="AK26" i="20"/>
  <c r="AJ27" i="20"/>
  <c r="AK27" i="20"/>
  <c r="AJ28" i="20"/>
  <c r="AK28" i="20"/>
  <c r="AJ29" i="20"/>
  <c r="AK29" i="20"/>
  <c r="AJ30" i="20"/>
  <c r="AK30" i="20"/>
  <c r="AJ31" i="20"/>
  <c r="AK31" i="20"/>
  <c r="AJ32" i="20"/>
  <c r="AK32" i="20"/>
  <c r="AJ33" i="20"/>
  <c r="AK33" i="20"/>
  <c r="AJ34" i="20"/>
  <c r="AK34" i="20"/>
  <c r="AJ35" i="20"/>
  <c r="AK35" i="20"/>
  <c r="AJ36" i="20"/>
  <c r="AK36" i="20"/>
  <c r="AJ37" i="20"/>
  <c r="AK37" i="20"/>
  <c r="AJ38" i="20"/>
  <c r="AK38" i="20"/>
  <c r="AJ39" i="20"/>
  <c r="AK39" i="20"/>
  <c r="AJ40" i="20"/>
  <c r="AK40" i="20"/>
  <c r="AJ41" i="20"/>
  <c r="AK41" i="20"/>
  <c r="AJ42" i="20"/>
  <c r="AK42" i="20"/>
  <c r="AJ43" i="20"/>
  <c r="AK43" i="20"/>
  <c r="AJ44" i="20"/>
  <c r="AK44" i="20"/>
  <c r="AJ45" i="20"/>
  <c r="AK45" i="20"/>
  <c r="AJ46" i="20"/>
  <c r="AK46" i="20"/>
  <c r="AJ47" i="20"/>
  <c r="AK47" i="20"/>
  <c r="AJ48" i="20"/>
  <c r="AK48" i="20"/>
  <c r="AJ49" i="20"/>
  <c r="AK49" i="20"/>
  <c r="AJ50" i="20"/>
  <c r="AK50" i="20"/>
  <c r="AJ51" i="20"/>
  <c r="AK51" i="20"/>
  <c r="AJ52" i="20"/>
  <c r="AK52" i="20"/>
  <c r="AJ53" i="20"/>
  <c r="AK53" i="20"/>
  <c r="AJ54" i="20"/>
  <c r="AK54" i="20"/>
  <c r="AJ55" i="20"/>
  <c r="AK55" i="20"/>
  <c r="AJ56" i="20"/>
  <c r="AK56" i="20"/>
  <c r="AJ57" i="20"/>
  <c r="AK57" i="20"/>
  <c r="AJ58" i="20"/>
  <c r="AK58" i="20"/>
  <c r="AJ59" i="20"/>
  <c r="AK59" i="20"/>
  <c r="AJ60" i="20"/>
  <c r="AK60" i="20"/>
  <c r="AJ61" i="20"/>
  <c r="AK61" i="20"/>
  <c r="AJ62" i="20"/>
  <c r="AK62" i="20"/>
  <c r="AJ63" i="20"/>
  <c r="AK63" i="20"/>
  <c r="AJ64" i="20"/>
  <c r="AK64" i="20"/>
  <c r="AJ65" i="20"/>
  <c r="AK65" i="20"/>
  <c r="AJ66" i="20"/>
  <c r="AK66" i="20"/>
  <c r="AJ67" i="20"/>
  <c r="AK67" i="20"/>
  <c r="AJ68" i="20"/>
  <c r="AK68" i="20"/>
  <c r="AJ69" i="20"/>
  <c r="AK69" i="20"/>
  <c r="AJ70" i="20"/>
  <c r="AK70" i="20"/>
  <c r="AJ71" i="20"/>
  <c r="AK71" i="20"/>
  <c r="AJ72" i="20"/>
  <c r="AK72" i="20"/>
  <c r="AJ73" i="20"/>
  <c r="AK73" i="20"/>
  <c r="AJ74" i="20"/>
  <c r="AK74" i="20"/>
  <c r="AJ75" i="20"/>
  <c r="AK75" i="20"/>
  <c r="AJ76" i="20"/>
  <c r="AK76" i="20"/>
  <c r="AJ77" i="20"/>
  <c r="AK77" i="20"/>
  <c r="AJ78" i="20"/>
  <c r="AK78" i="20"/>
  <c r="AJ79" i="20"/>
  <c r="AK79" i="20"/>
  <c r="AJ80" i="20"/>
  <c r="AK80" i="20"/>
  <c r="AJ81" i="20"/>
  <c r="AK81" i="20"/>
  <c r="AK2" i="20"/>
  <c r="AJ2" i="20"/>
  <c r="BC3" i="20"/>
  <c r="BC4" i="20"/>
  <c r="BC5" i="20"/>
  <c r="BC6" i="20"/>
  <c r="BC7" i="20"/>
  <c r="BC8" i="20"/>
  <c r="BC9" i="20"/>
  <c r="BC10" i="20"/>
  <c r="BC11" i="20"/>
  <c r="BC12" i="20"/>
  <c r="BC13" i="20"/>
  <c r="BC14" i="20"/>
  <c r="BC15" i="20"/>
  <c r="BC16" i="20"/>
  <c r="BC17" i="20"/>
  <c r="BC18" i="20"/>
  <c r="BC19" i="20"/>
  <c r="BC20" i="20"/>
  <c r="BC21" i="20"/>
  <c r="BC22" i="20"/>
  <c r="BC23" i="20"/>
  <c r="BC24" i="20"/>
  <c r="BC25" i="20"/>
  <c r="BC26" i="20"/>
  <c r="BC27" i="20"/>
  <c r="BC28" i="20"/>
  <c r="BC29" i="20"/>
  <c r="BC30" i="20"/>
  <c r="BC31" i="20"/>
  <c r="BC32" i="20"/>
  <c r="BC33" i="20"/>
  <c r="BC34" i="20"/>
  <c r="BC35" i="20"/>
  <c r="BC36" i="20"/>
  <c r="BC37" i="20"/>
  <c r="BC38" i="20"/>
  <c r="BC39" i="20"/>
  <c r="BC40" i="20"/>
  <c r="BC41" i="20"/>
  <c r="BC42" i="20"/>
  <c r="BC43" i="20"/>
  <c r="BC44" i="20"/>
  <c r="BC45" i="20"/>
  <c r="BC46" i="20"/>
  <c r="BC47" i="20"/>
  <c r="BC48" i="20"/>
  <c r="BC49" i="20"/>
  <c r="BC50" i="20"/>
  <c r="BC51" i="20"/>
  <c r="BC52" i="20"/>
  <c r="BC53" i="20"/>
  <c r="BC54" i="20"/>
  <c r="BC55" i="20"/>
  <c r="BC56" i="20"/>
  <c r="BC57" i="20"/>
  <c r="BC58" i="20"/>
  <c r="BC59" i="20"/>
  <c r="BC60" i="20"/>
  <c r="BC61" i="20"/>
  <c r="BC62" i="20"/>
  <c r="BC63" i="20"/>
  <c r="BC64" i="20"/>
  <c r="BC65" i="20"/>
  <c r="BC66" i="20"/>
  <c r="BC67" i="20"/>
  <c r="BC68" i="20"/>
  <c r="BC69" i="20"/>
  <c r="BC70" i="20"/>
  <c r="BC71" i="20"/>
  <c r="BC72" i="20"/>
  <c r="BC73" i="20"/>
  <c r="BC74" i="20"/>
  <c r="BC75" i="20"/>
  <c r="BC76" i="20"/>
  <c r="BC77" i="20"/>
  <c r="BC78" i="20"/>
  <c r="BC79" i="20"/>
  <c r="BC80" i="20"/>
  <c r="BC81" i="20"/>
  <c r="BC2" i="20"/>
  <c r="AS3" i="20"/>
  <c r="AS4" i="20"/>
  <c r="AS5" i="20"/>
  <c r="AS6" i="20"/>
  <c r="AS7" i="20"/>
  <c r="AS8" i="20"/>
  <c r="AS9" i="20"/>
  <c r="AS10" i="20"/>
  <c r="AS11" i="20"/>
  <c r="AS12" i="20"/>
  <c r="AS13" i="20"/>
  <c r="AS14" i="20"/>
  <c r="AS15" i="20"/>
  <c r="AS16" i="20"/>
  <c r="AS17" i="20"/>
  <c r="AS18" i="20"/>
  <c r="AS19" i="20"/>
  <c r="AS20" i="20"/>
  <c r="AS21" i="20"/>
  <c r="AS22" i="20"/>
  <c r="AS23" i="20"/>
  <c r="AS24" i="20"/>
  <c r="AS25" i="20"/>
  <c r="AS26" i="20"/>
  <c r="AS27" i="20"/>
  <c r="AS28" i="20"/>
  <c r="AS29" i="20"/>
  <c r="AS30" i="20"/>
  <c r="AS31" i="20"/>
  <c r="AS32" i="20"/>
  <c r="AS33" i="20"/>
  <c r="AS34" i="20"/>
  <c r="AS35" i="20"/>
  <c r="AS36" i="20"/>
  <c r="AS37" i="20"/>
  <c r="AS38" i="20"/>
  <c r="AS39" i="20"/>
  <c r="AS40" i="20"/>
  <c r="AS41" i="20"/>
  <c r="AS42" i="20"/>
  <c r="AS43" i="20"/>
  <c r="AS44" i="20"/>
  <c r="AS45" i="20"/>
  <c r="AS46" i="20"/>
  <c r="AS47" i="20"/>
  <c r="AS48" i="20"/>
  <c r="AS49" i="20"/>
  <c r="AS50" i="20"/>
  <c r="AS51" i="20"/>
  <c r="AS52" i="20"/>
  <c r="AS53" i="20"/>
  <c r="AS54" i="20"/>
  <c r="AS55" i="20"/>
  <c r="AS56" i="20"/>
  <c r="AS57" i="20"/>
  <c r="AS58" i="20"/>
  <c r="AS59" i="20"/>
  <c r="AS60" i="20"/>
  <c r="AS61" i="20"/>
  <c r="AS62" i="20"/>
  <c r="AS63" i="20"/>
  <c r="AS64" i="20"/>
  <c r="AS65" i="20"/>
  <c r="AS66" i="20"/>
  <c r="AS67" i="20"/>
  <c r="AS68" i="20"/>
  <c r="AS69" i="20"/>
  <c r="AS70" i="20"/>
  <c r="AS71" i="20"/>
  <c r="AS72" i="20"/>
  <c r="AS73" i="20"/>
  <c r="AS74" i="20"/>
  <c r="AS75" i="20"/>
  <c r="AS76" i="20"/>
  <c r="AS77" i="20"/>
  <c r="AS78" i="20"/>
  <c r="AS79" i="20"/>
  <c r="AS80" i="20"/>
  <c r="AS81" i="20"/>
  <c r="AS2" i="20"/>
  <c r="AI3" i="20"/>
  <c r="AI4" i="20"/>
  <c r="AI5" i="20"/>
  <c r="AI6" i="20"/>
  <c r="AI7" i="20"/>
  <c r="AI8" i="20"/>
  <c r="AI9" i="20"/>
  <c r="AI10" i="20"/>
  <c r="AI11" i="20"/>
  <c r="AI12" i="20"/>
  <c r="AI13" i="20"/>
  <c r="AI14" i="20"/>
  <c r="AI15" i="20"/>
  <c r="AI16" i="20"/>
  <c r="AI17" i="20"/>
  <c r="AI18" i="20"/>
  <c r="AI19" i="20"/>
  <c r="AI20" i="20"/>
  <c r="AI21" i="20"/>
  <c r="AI22" i="20"/>
  <c r="AI23" i="20"/>
  <c r="AI24" i="20"/>
  <c r="AI25" i="20"/>
  <c r="AI26" i="20"/>
  <c r="AI27" i="20"/>
  <c r="AI28" i="20"/>
  <c r="AI29" i="20"/>
  <c r="AI30" i="20"/>
  <c r="AI31" i="20"/>
  <c r="AI32" i="20"/>
  <c r="AI33" i="20"/>
  <c r="AI34" i="20"/>
  <c r="AI35" i="20"/>
  <c r="AI36" i="20"/>
  <c r="AI37" i="20"/>
  <c r="AI38" i="20"/>
  <c r="AI39" i="20"/>
  <c r="AI40" i="20"/>
  <c r="AI41" i="20"/>
  <c r="AI42" i="20"/>
  <c r="AI43" i="20"/>
  <c r="AI44" i="20"/>
  <c r="AI45" i="20"/>
  <c r="AI46" i="20"/>
  <c r="AI47" i="20"/>
  <c r="AI48" i="20"/>
  <c r="AI49" i="20"/>
  <c r="AI50" i="20"/>
  <c r="AI51" i="20"/>
  <c r="AI52" i="20"/>
  <c r="AI53" i="20"/>
  <c r="AI54" i="20"/>
  <c r="AI55" i="20"/>
  <c r="AI56" i="20"/>
  <c r="AI57" i="20"/>
  <c r="AI58" i="20"/>
  <c r="AI59" i="20"/>
  <c r="AI60" i="20"/>
  <c r="AI61" i="20"/>
  <c r="AI62" i="20"/>
  <c r="AI63" i="20"/>
  <c r="AI64" i="20"/>
  <c r="AI65" i="20"/>
  <c r="AI66" i="20"/>
  <c r="AI67" i="20"/>
  <c r="AI68" i="20"/>
  <c r="AI69" i="20"/>
  <c r="AI70" i="20"/>
  <c r="AI71" i="20"/>
  <c r="AI72" i="20"/>
  <c r="AI73" i="20"/>
  <c r="AI74" i="20"/>
  <c r="AI75" i="20"/>
  <c r="AI76" i="20"/>
  <c r="AI77" i="20"/>
  <c r="AI78" i="20"/>
  <c r="AI79" i="20"/>
  <c r="AI80" i="20"/>
  <c r="AI81" i="20"/>
  <c r="AI2" i="20"/>
  <c r="BB81" i="20"/>
  <c r="BB80" i="20"/>
  <c r="BB79" i="20"/>
  <c r="BB78" i="20"/>
  <c r="BB77" i="20"/>
  <c r="BB76" i="20"/>
  <c r="BB75" i="20"/>
  <c r="BB74" i="20"/>
  <c r="BB73" i="20"/>
  <c r="BB72" i="20"/>
  <c r="BB71" i="20"/>
  <c r="BB70" i="20"/>
  <c r="BB69" i="20"/>
  <c r="BB68" i="20"/>
  <c r="BB67" i="20"/>
  <c r="BB66" i="20"/>
  <c r="BB65" i="20"/>
  <c r="BB64" i="20"/>
  <c r="BB63" i="20"/>
  <c r="BB62" i="20"/>
  <c r="BB61" i="20"/>
  <c r="BB60" i="20"/>
  <c r="BB59" i="20"/>
  <c r="BB58" i="20"/>
  <c r="BB57" i="20"/>
  <c r="BB56" i="20"/>
  <c r="BB55" i="20"/>
  <c r="BB54" i="20"/>
  <c r="BB53" i="20"/>
  <c r="BB52" i="20"/>
  <c r="BB51" i="20"/>
  <c r="BB50" i="20"/>
  <c r="BB49" i="20"/>
  <c r="BB48" i="20"/>
  <c r="BB47" i="20"/>
  <c r="BB46" i="20"/>
  <c r="BB45" i="20"/>
  <c r="BB44" i="20"/>
  <c r="BB43" i="20"/>
  <c r="BB42" i="20"/>
  <c r="BB41" i="20"/>
  <c r="BB40" i="20"/>
  <c r="BB39" i="20"/>
  <c r="BB38" i="20"/>
  <c r="BB37" i="20"/>
  <c r="BB36" i="20"/>
  <c r="BB35" i="20"/>
  <c r="BB34" i="20"/>
  <c r="BB33" i="20"/>
  <c r="BB32" i="20"/>
  <c r="BB31" i="20"/>
  <c r="BB30" i="20"/>
  <c r="BB29" i="20"/>
  <c r="BB28" i="20"/>
  <c r="BB27" i="20"/>
  <c r="BB26" i="20"/>
  <c r="BB25" i="20"/>
  <c r="BB24" i="20"/>
  <c r="BB23" i="20"/>
  <c r="BB22" i="20"/>
  <c r="BB21" i="20"/>
  <c r="BB20" i="20"/>
  <c r="BB19" i="20"/>
  <c r="BB18" i="20"/>
  <c r="BB17" i="20"/>
  <c r="BB16" i="20"/>
  <c r="BB15" i="20"/>
  <c r="BB14" i="20"/>
  <c r="BB13" i="20"/>
  <c r="BB12" i="20"/>
  <c r="BB11" i="20"/>
  <c r="BB10" i="20"/>
  <c r="BB9" i="20"/>
  <c r="BB8" i="20"/>
  <c r="BB7" i="20"/>
  <c r="BB6" i="20"/>
  <c r="BB5" i="20"/>
  <c r="BB4" i="20"/>
  <c r="BB3" i="20"/>
  <c r="BB2" i="20"/>
  <c r="AR81" i="20"/>
  <c r="AR80" i="20"/>
  <c r="AR79" i="20"/>
  <c r="AR78" i="20"/>
  <c r="AR77" i="20"/>
  <c r="AR76" i="20"/>
  <c r="AR75" i="20"/>
  <c r="AR74" i="20"/>
  <c r="AR73" i="20"/>
  <c r="AR72" i="20"/>
  <c r="AR71" i="20"/>
  <c r="AR70" i="20"/>
  <c r="AR69" i="20"/>
  <c r="AR68" i="20"/>
  <c r="AR67" i="20"/>
  <c r="AR66" i="20"/>
  <c r="AR65" i="20"/>
  <c r="AR64" i="20"/>
  <c r="AR63" i="20"/>
  <c r="AR62" i="20"/>
  <c r="AR61" i="20"/>
  <c r="AR60" i="20"/>
  <c r="AR59" i="20"/>
  <c r="AR58" i="20"/>
  <c r="AR57" i="20"/>
  <c r="AR56" i="20"/>
  <c r="AR55" i="20"/>
  <c r="AR54" i="20"/>
  <c r="AR53" i="20"/>
  <c r="AR52" i="20"/>
  <c r="AR51" i="20"/>
  <c r="AR50" i="20"/>
  <c r="AR49" i="20"/>
  <c r="AR48" i="20"/>
  <c r="AR47" i="20"/>
  <c r="AR46" i="20"/>
  <c r="AR45" i="20"/>
  <c r="AR44" i="20"/>
  <c r="AR43" i="20"/>
  <c r="AR42" i="20"/>
  <c r="AR41" i="20"/>
  <c r="AR40" i="20"/>
  <c r="AR39" i="20"/>
  <c r="AR38" i="20"/>
  <c r="AR37" i="20"/>
  <c r="AR36" i="20"/>
  <c r="AR35" i="20"/>
  <c r="AR34" i="20"/>
  <c r="AR33" i="20"/>
  <c r="AR32" i="20"/>
  <c r="AR31" i="20"/>
  <c r="AR30" i="20"/>
  <c r="AR29" i="20"/>
  <c r="AR28" i="20"/>
  <c r="AR27" i="20"/>
  <c r="AR26" i="20"/>
  <c r="AR25" i="20"/>
  <c r="AR24" i="20"/>
  <c r="AR23" i="20"/>
  <c r="AR22" i="20"/>
  <c r="AR21" i="20"/>
  <c r="AR20" i="20"/>
  <c r="AR19" i="20"/>
  <c r="AR18" i="20"/>
  <c r="AR17" i="20"/>
  <c r="AR16" i="20"/>
  <c r="AR15" i="20"/>
  <c r="AR14" i="20"/>
  <c r="AR13" i="20"/>
  <c r="AR12" i="20"/>
  <c r="AR11" i="20"/>
  <c r="AR10" i="20"/>
  <c r="AR9" i="20"/>
  <c r="AR8" i="20"/>
  <c r="AR7" i="20"/>
  <c r="AR6" i="20"/>
  <c r="AR5" i="20"/>
  <c r="AR4" i="20"/>
  <c r="AR3" i="20"/>
  <c r="AR2" i="20"/>
  <c r="AH3" i="20"/>
  <c r="AH4" i="20"/>
  <c r="AH5" i="20"/>
  <c r="AH6" i="20"/>
  <c r="AH7" i="20"/>
  <c r="AH8" i="20"/>
  <c r="AH9" i="20"/>
  <c r="AH10" i="20"/>
  <c r="AH11" i="20"/>
  <c r="AH12" i="20"/>
  <c r="AH13" i="20"/>
  <c r="AH14" i="20"/>
  <c r="AH15" i="20"/>
  <c r="AH16" i="20"/>
  <c r="AH17" i="20"/>
  <c r="AH18" i="20"/>
  <c r="AH19" i="20"/>
  <c r="AH20" i="20"/>
  <c r="AH21" i="20"/>
  <c r="AH22" i="20"/>
  <c r="AH23" i="20"/>
  <c r="AH24" i="20"/>
  <c r="AH25" i="20"/>
  <c r="AH26" i="20"/>
  <c r="AH27" i="20"/>
  <c r="AH28" i="20"/>
  <c r="AH29" i="20"/>
  <c r="AH30" i="20"/>
  <c r="AH31" i="20"/>
  <c r="AH32" i="20"/>
  <c r="AH33" i="20"/>
  <c r="AH34" i="20"/>
  <c r="AH35" i="20"/>
  <c r="AH36" i="20"/>
  <c r="AH37" i="20"/>
  <c r="AH38" i="20"/>
  <c r="AH39" i="20"/>
  <c r="AH40" i="20"/>
  <c r="AH41" i="20"/>
  <c r="AH42" i="20"/>
  <c r="AH43" i="20"/>
  <c r="AH44" i="20"/>
  <c r="AH45" i="20"/>
  <c r="AH46" i="20"/>
  <c r="AH47" i="20"/>
  <c r="AH48" i="20"/>
  <c r="AH49" i="20"/>
  <c r="AH50" i="20"/>
  <c r="AH51" i="20"/>
  <c r="AH52" i="20"/>
  <c r="AH53" i="20"/>
  <c r="AH54" i="20"/>
  <c r="AH55" i="20"/>
  <c r="AH56" i="20"/>
  <c r="AH57" i="20"/>
  <c r="AH58" i="20"/>
  <c r="AH59" i="20"/>
  <c r="AH60" i="20"/>
  <c r="AH61" i="20"/>
  <c r="AH62" i="20"/>
  <c r="AH63" i="20"/>
  <c r="AH64" i="20"/>
  <c r="AH65" i="20"/>
  <c r="AH66" i="20"/>
  <c r="AH67" i="20"/>
  <c r="AH68" i="20"/>
  <c r="AH69" i="20"/>
  <c r="AH70" i="20"/>
  <c r="AH71" i="20"/>
  <c r="AH72" i="20"/>
  <c r="AH73" i="20"/>
  <c r="AH74" i="20"/>
  <c r="AH75" i="20"/>
  <c r="AH76" i="20"/>
  <c r="AH77" i="20"/>
  <c r="AH78" i="20"/>
  <c r="AH79" i="20"/>
  <c r="AH80" i="20"/>
  <c r="AH81" i="20"/>
  <c r="AH2" i="20"/>
  <c r="BA81" i="20"/>
  <c r="BA80" i="20"/>
  <c r="BA79" i="20"/>
  <c r="BA78" i="20"/>
  <c r="BA77" i="20"/>
  <c r="BA76" i="20"/>
  <c r="BA75" i="20"/>
  <c r="BA74" i="20"/>
  <c r="BA73" i="20"/>
  <c r="BA72" i="20"/>
  <c r="BA71" i="20"/>
  <c r="BA70" i="20"/>
  <c r="BA69" i="20"/>
  <c r="BA68" i="20"/>
  <c r="BA67" i="20"/>
  <c r="BA66" i="20"/>
  <c r="BA65" i="20"/>
  <c r="BA64" i="20"/>
  <c r="BA63" i="20"/>
  <c r="BA62" i="20"/>
  <c r="BA61" i="20"/>
  <c r="BA60" i="20"/>
  <c r="BA59" i="20"/>
  <c r="BA58" i="20"/>
  <c r="BA57" i="20"/>
  <c r="BA56" i="20"/>
  <c r="BA55" i="20"/>
  <c r="BA54" i="20"/>
  <c r="BA53" i="20"/>
  <c r="BA52" i="20"/>
  <c r="BA51" i="20"/>
  <c r="BA50" i="20"/>
  <c r="BA49" i="20"/>
  <c r="BA48" i="20"/>
  <c r="BA47" i="20"/>
  <c r="BA46" i="20"/>
  <c r="BA45" i="20"/>
  <c r="BA44" i="20"/>
  <c r="BA43" i="20"/>
  <c r="BA42" i="20"/>
  <c r="BA41" i="20"/>
  <c r="BA40" i="20"/>
  <c r="BA39" i="20"/>
  <c r="BA38" i="20"/>
  <c r="BA37" i="20"/>
  <c r="BA36" i="20"/>
  <c r="BA35" i="20"/>
  <c r="BA34" i="20"/>
  <c r="BA33" i="20"/>
  <c r="BA32" i="20"/>
  <c r="BA31" i="20"/>
  <c r="BA30" i="20"/>
  <c r="BA29" i="20"/>
  <c r="BA28" i="20"/>
  <c r="BA27" i="20"/>
  <c r="BA26" i="20"/>
  <c r="BA25" i="20"/>
  <c r="BA24" i="20"/>
  <c r="BA23" i="20"/>
  <c r="BA22" i="20"/>
  <c r="BA21" i="20"/>
  <c r="BA20" i="20"/>
  <c r="BA19" i="20"/>
  <c r="BA18" i="20"/>
  <c r="BA17" i="20"/>
  <c r="BA16" i="20"/>
  <c r="BA15" i="20"/>
  <c r="BA14" i="20"/>
  <c r="BA13" i="20"/>
  <c r="BA12" i="20"/>
  <c r="BA11" i="20"/>
  <c r="BA10" i="20"/>
  <c r="BA9" i="20"/>
  <c r="BA8" i="20"/>
  <c r="BA7" i="20"/>
  <c r="BA6" i="20"/>
  <c r="BA5" i="20"/>
  <c r="BA4" i="20"/>
  <c r="BA3" i="20"/>
  <c r="BA2" i="20"/>
  <c r="AQ81" i="20"/>
  <c r="AQ80" i="20"/>
  <c r="AQ79" i="20"/>
  <c r="AQ78" i="20"/>
  <c r="AQ77" i="20"/>
  <c r="AQ76" i="20"/>
  <c r="AQ75" i="20"/>
  <c r="AQ74" i="20"/>
  <c r="AQ73" i="20"/>
  <c r="AQ72" i="20"/>
  <c r="AQ71" i="20"/>
  <c r="AQ70" i="20"/>
  <c r="AQ69" i="20"/>
  <c r="AQ68" i="20"/>
  <c r="AQ67" i="20"/>
  <c r="AQ66" i="20"/>
  <c r="AQ65" i="20"/>
  <c r="AQ64" i="20"/>
  <c r="AQ63" i="20"/>
  <c r="AQ62" i="20"/>
  <c r="AQ61" i="20"/>
  <c r="AQ60" i="20"/>
  <c r="AQ59" i="20"/>
  <c r="AQ58" i="20"/>
  <c r="AQ57" i="20"/>
  <c r="AQ56" i="20"/>
  <c r="AQ55" i="20"/>
  <c r="AQ54" i="20"/>
  <c r="AQ53" i="20"/>
  <c r="AQ52" i="20"/>
  <c r="AQ51" i="20"/>
  <c r="AQ50" i="20"/>
  <c r="AQ49" i="20"/>
  <c r="AQ48" i="20"/>
  <c r="AQ47" i="20"/>
  <c r="AQ46" i="20"/>
  <c r="AQ45" i="20"/>
  <c r="AQ44" i="20"/>
  <c r="AQ43" i="20"/>
  <c r="AQ42" i="20"/>
  <c r="AQ41" i="20"/>
  <c r="AQ40" i="20"/>
  <c r="AQ39" i="20"/>
  <c r="AQ38" i="20"/>
  <c r="AQ37" i="20"/>
  <c r="AQ36" i="20"/>
  <c r="AQ35" i="20"/>
  <c r="AQ34" i="20"/>
  <c r="AQ33" i="20"/>
  <c r="AQ32" i="20"/>
  <c r="AQ31" i="20"/>
  <c r="AQ30" i="20"/>
  <c r="AQ29" i="20"/>
  <c r="AQ28" i="20"/>
  <c r="AQ27" i="20"/>
  <c r="AQ26" i="20"/>
  <c r="AQ25" i="20"/>
  <c r="AQ24" i="20"/>
  <c r="AQ23" i="20"/>
  <c r="AQ22" i="20"/>
  <c r="AQ21" i="20"/>
  <c r="AQ20" i="20"/>
  <c r="AQ19" i="20"/>
  <c r="AQ18" i="20"/>
  <c r="AQ17" i="20"/>
  <c r="AQ16" i="20"/>
  <c r="AQ15" i="20"/>
  <c r="AQ14" i="20"/>
  <c r="AQ13" i="20"/>
  <c r="AQ12" i="20"/>
  <c r="AQ11" i="20"/>
  <c r="AQ10" i="20"/>
  <c r="AQ9" i="20"/>
  <c r="AQ8" i="20"/>
  <c r="AQ7" i="20"/>
  <c r="AQ6" i="20"/>
  <c r="AQ5" i="20"/>
  <c r="AQ4" i="20"/>
  <c r="AQ3" i="20"/>
  <c r="AQ2" i="20"/>
  <c r="AG3" i="20"/>
  <c r="AG4" i="20"/>
  <c r="AG5" i="20"/>
  <c r="AG6" i="20"/>
  <c r="AG7" i="20"/>
  <c r="AG8" i="20"/>
  <c r="AG9" i="20"/>
  <c r="AG10" i="20"/>
  <c r="AG11" i="20"/>
  <c r="AG12" i="20"/>
  <c r="AG13" i="20"/>
  <c r="AG14" i="20"/>
  <c r="AG15" i="20"/>
  <c r="AG16" i="20"/>
  <c r="AG17" i="20"/>
  <c r="AG18" i="20"/>
  <c r="AG19" i="20"/>
  <c r="AG20" i="20"/>
  <c r="AG21" i="20"/>
  <c r="AG22" i="20"/>
  <c r="AG23" i="20"/>
  <c r="AG24" i="20"/>
  <c r="AG25" i="20"/>
  <c r="AG26" i="20"/>
  <c r="AG27" i="20"/>
  <c r="AG28" i="20"/>
  <c r="AG29" i="20"/>
  <c r="AG30" i="20"/>
  <c r="AG31" i="20"/>
  <c r="AG32" i="20"/>
  <c r="AG33" i="20"/>
  <c r="AG34" i="20"/>
  <c r="AG35" i="20"/>
  <c r="AG36" i="20"/>
  <c r="AG37" i="20"/>
  <c r="AG38" i="20"/>
  <c r="AG39" i="20"/>
  <c r="AG40" i="20"/>
  <c r="AG41" i="20"/>
  <c r="AG42" i="20"/>
  <c r="AG43" i="20"/>
  <c r="AG44" i="20"/>
  <c r="AG45" i="20"/>
  <c r="AG46" i="20"/>
  <c r="AG47" i="20"/>
  <c r="AG48" i="20"/>
  <c r="AG49" i="20"/>
  <c r="AG50" i="20"/>
  <c r="AG51" i="20"/>
  <c r="AG52" i="20"/>
  <c r="AG53" i="20"/>
  <c r="AG54" i="20"/>
  <c r="AG55" i="20"/>
  <c r="AG56" i="20"/>
  <c r="AG57" i="20"/>
  <c r="AG58" i="20"/>
  <c r="AG59" i="20"/>
  <c r="AG60" i="20"/>
  <c r="AG61" i="20"/>
  <c r="AG62" i="20"/>
  <c r="AG63" i="20"/>
  <c r="AG64" i="20"/>
  <c r="AG65" i="20"/>
  <c r="AG66" i="20"/>
  <c r="AG67" i="20"/>
  <c r="AG68" i="20"/>
  <c r="AG69" i="20"/>
  <c r="AG70" i="20"/>
  <c r="AG71" i="20"/>
  <c r="AG72" i="20"/>
  <c r="AG73" i="20"/>
  <c r="AG74" i="20"/>
  <c r="AG75" i="20"/>
  <c r="AG76" i="20"/>
  <c r="AG77" i="20"/>
  <c r="AG78" i="20"/>
  <c r="AG79" i="20"/>
  <c r="AG80" i="20"/>
  <c r="AG81" i="20"/>
  <c r="AG2" i="20"/>
  <c r="AZ81" i="20"/>
  <c r="AZ80" i="20"/>
  <c r="AZ79" i="20"/>
  <c r="AZ78" i="20"/>
  <c r="AZ77" i="20"/>
  <c r="AZ76" i="20"/>
  <c r="AZ75" i="20"/>
  <c r="AZ74" i="20"/>
  <c r="AZ73" i="20"/>
  <c r="AZ72" i="20"/>
  <c r="AZ71" i="20"/>
  <c r="AZ70" i="20"/>
  <c r="AZ69" i="20"/>
  <c r="AZ68" i="20"/>
  <c r="AZ67" i="20"/>
  <c r="AZ66" i="20"/>
  <c r="AZ65" i="20"/>
  <c r="AZ64" i="20"/>
  <c r="AZ63" i="20"/>
  <c r="AZ62" i="20"/>
  <c r="AZ61" i="20"/>
  <c r="AZ60" i="20"/>
  <c r="AZ59" i="20"/>
  <c r="AZ58" i="20"/>
  <c r="AZ57" i="20"/>
  <c r="AZ56" i="20"/>
  <c r="AZ55" i="20"/>
  <c r="AZ54" i="20"/>
  <c r="AZ53" i="20"/>
  <c r="AZ52" i="20"/>
  <c r="AZ51" i="20"/>
  <c r="AZ50" i="20"/>
  <c r="AZ49" i="20"/>
  <c r="AZ48" i="20"/>
  <c r="AZ47" i="20"/>
  <c r="AZ46" i="20"/>
  <c r="AZ45" i="20"/>
  <c r="AZ44" i="20"/>
  <c r="AZ43" i="20"/>
  <c r="AZ42" i="20"/>
  <c r="AZ41" i="20"/>
  <c r="AZ40" i="20"/>
  <c r="AZ39" i="20"/>
  <c r="AZ38" i="20"/>
  <c r="AZ37" i="20"/>
  <c r="AZ36" i="20"/>
  <c r="AZ35" i="20"/>
  <c r="AZ34" i="20"/>
  <c r="AZ33" i="20"/>
  <c r="AZ32" i="20"/>
  <c r="AZ31" i="20"/>
  <c r="AZ30" i="20"/>
  <c r="AZ29" i="20"/>
  <c r="AZ28" i="20"/>
  <c r="AZ27" i="20"/>
  <c r="AZ26" i="20"/>
  <c r="AZ25" i="20"/>
  <c r="AZ24" i="20"/>
  <c r="AZ23" i="20"/>
  <c r="AZ22" i="20"/>
  <c r="AZ21" i="20"/>
  <c r="AZ20" i="20"/>
  <c r="AZ19" i="20"/>
  <c r="AZ18" i="20"/>
  <c r="AZ17" i="20"/>
  <c r="AZ16" i="20"/>
  <c r="AZ15" i="20"/>
  <c r="AZ14" i="20"/>
  <c r="AZ13" i="20"/>
  <c r="AZ12" i="20"/>
  <c r="AZ11" i="20"/>
  <c r="AZ10" i="20"/>
  <c r="AZ9" i="20"/>
  <c r="AZ8" i="20"/>
  <c r="AZ7" i="20"/>
  <c r="AZ6" i="20"/>
  <c r="AZ5" i="20"/>
  <c r="AZ4" i="20"/>
  <c r="AZ3" i="20"/>
  <c r="AZ2" i="20"/>
  <c r="AP81" i="20"/>
  <c r="AP80" i="20"/>
  <c r="AP79" i="20"/>
  <c r="AP78" i="20"/>
  <c r="AP77" i="20"/>
  <c r="AP76" i="20"/>
  <c r="AP75" i="20"/>
  <c r="AP74" i="20"/>
  <c r="AP73" i="20"/>
  <c r="AP72" i="20"/>
  <c r="AP71" i="20"/>
  <c r="AP70" i="20"/>
  <c r="AP69" i="20"/>
  <c r="AP68" i="20"/>
  <c r="AP67" i="20"/>
  <c r="AP66" i="20"/>
  <c r="AP65" i="20"/>
  <c r="AP64" i="20"/>
  <c r="AP63" i="20"/>
  <c r="AP62" i="20"/>
  <c r="AP61" i="20"/>
  <c r="AP60" i="20"/>
  <c r="AP59" i="20"/>
  <c r="AP58" i="20"/>
  <c r="AP57" i="20"/>
  <c r="AP56" i="20"/>
  <c r="AP55" i="20"/>
  <c r="AP54" i="20"/>
  <c r="AP53" i="20"/>
  <c r="AP52" i="20"/>
  <c r="AP51" i="20"/>
  <c r="AP50" i="20"/>
  <c r="AP49" i="20"/>
  <c r="AP48" i="20"/>
  <c r="AP47" i="20"/>
  <c r="AP46" i="20"/>
  <c r="AP45" i="20"/>
  <c r="AP44" i="20"/>
  <c r="AP43" i="20"/>
  <c r="AP42" i="20"/>
  <c r="AP41" i="20"/>
  <c r="AP40" i="20"/>
  <c r="AP39" i="20"/>
  <c r="AP38" i="20"/>
  <c r="AP37" i="20"/>
  <c r="AP36" i="20"/>
  <c r="AP35" i="20"/>
  <c r="AP34" i="20"/>
  <c r="AP33" i="20"/>
  <c r="AP32" i="20"/>
  <c r="AP31" i="20"/>
  <c r="AP30" i="20"/>
  <c r="AP29" i="20"/>
  <c r="AP28" i="20"/>
  <c r="AP27" i="20"/>
  <c r="AP26" i="20"/>
  <c r="AP25" i="20"/>
  <c r="AP24" i="20"/>
  <c r="AP23" i="20"/>
  <c r="AP22" i="20"/>
  <c r="AP21" i="20"/>
  <c r="AP20" i="20"/>
  <c r="AP19" i="20"/>
  <c r="AP18" i="20"/>
  <c r="AP17" i="20"/>
  <c r="AP16" i="20"/>
  <c r="AP15" i="20"/>
  <c r="AP14" i="20"/>
  <c r="AP13" i="20"/>
  <c r="AP12" i="20"/>
  <c r="AP11" i="20"/>
  <c r="AP10" i="20"/>
  <c r="AP9" i="20"/>
  <c r="AP8" i="20"/>
  <c r="AP7" i="20"/>
  <c r="AP6" i="20"/>
  <c r="AP5" i="20"/>
  <c r="AP4" i="20"/>
  <c r="AP3" i="20"/>
  <c r="AP2" i="20"/>
  <c r="AF3" i="20"/>
  <c r="AF4" i="20"/>
  <c r="AF5" i="20"/>
  <c r="AF6" i="20"/>
  <c r="AF7" i="20"/>
  <c r="AF8" i="20"/>
  <c r="AF9" i="20"/>
  <c r="AF10" i="20"/>
  <c r="AF11" i="20"/>
  <c r="AF12" i="20"/>
  <c r="AF13" i="20"/>
  <c r="AF14" i="20"/>
  <c r="AF15" i="20"/>
  <c r="AF16" i="20"/>
  <c r="AF17" i="20"/>
  <c r="AF18" i="20"/>
  <c r="AF19" i="20"/>
  <c r="AF20" i="20"/>
  <c r="AF21" i="20"/>
  <c r="AF22" i="20"/>
  <c r="AF23" i="20"/>
  <c r="AF24" i="20"/>
  <c r="AF25" i="20"/>
  <c r="AF26" i="20"/>
  <c r="AF27" i="20"/>
  <c r="AF28" i="20"/>
  <c r="AF29" i="20"/>
  <c r="AF30" i="20"/>
  <c r="AF31" i="20"/>
  <c r="AF32" i="20"/>
  <c r="AF33" i="20"/>
  <c r="AF34" i="20"/>
  <c r="AF35" i="20"/>
  <c r="AF36" i="20"/>
  <c r="AF37" i="20"/>
  <c r="AF38" i="20"/>
  <c r="AF39" i="20"/>
  <c r="AF40" i="20"/>
  <c r="AF41" i="20"/>
  <c r="AF42" i="20"/>
  <c r="AF43" i="20"/>
  <c r="AF44" i="20"/>
  <c r="AF45" i="20"/>
  <c r="AF46" i="20"/>
  <c r="AF47" i="20"/>
  <c r="AF48" i="20"/>
  <c r="AF49" i="20"/>
  <c r="AF50" i="20"/>
  <c r="AF51" i="20"/>
  <c r="AF52" i="20"/>
  <c r="AF53" i="20"/>
  <c r="AF54" i="20"/>
  <c r="AF55" i="20"/>
  <c r="AF56" i="20"/>
  <c r="AF57" i="20"/>
  <c r="AF58" i="20"/>
  <c r="AF59" i="20"/>
  <c r="AF60" i="20"/>
  <c r="AF61" i="20"/>
  <c r="AF62" i="20"/>
  <c r="AF63" i="20"/>
  <c r="AF64" i="20"/>
  <c r="AF65" i="20"/>
  <c r="AF66" i="20"/>
  <c r="AF67" i="20"/>
  <c r="AF68" i="20"/>
  <c r="AF69" i="20"/>
  <c r="AF70" i="20"/>
  <c r="AF71" i="20"/>
  <c r="AF72" i="20"/>
  <c r="AF73" i="20"/>
  <c r="AF74" i="20"/>
  <c r="AF75" i="20"/>
  <c r="AF76" i="20"/>
  <c r="AF77" i="20"/>
  <c r="AF78" i="20"/>
  <c r="AF79" i="20"/>
  <c r="AF80" i="20"/>
  <c r="AF81" i="20"/>
  <c r="AF2" i="20"/>
  <c r="O34" i="20"/>
  <c r="O33" i="20"/>
  <c r="O81" i="20"/>
  <c r="O80" i="20"/>
  <c r="O79" i="20"/>
  <c r="O32" i="20"/>
  <c r="O31" i="20"/>
  <c r="O30" i="20"/>
  <c r="O29" i="20"/>
  <c r="O78" i="20"/>
  <c r="O77" i="20"/>
  <c r="O28" i="20"/>
  <c r="O76" i="20"/>
  <c r="O27" i="20"/>
  <c r="O75" i="20"/>
  <c r="O74" i="20"/>
  <c r="O26" i="20"/>
  <c r="O25" i="20"/>
  <c r="O73" i="20"/>
  <c r="O24" i="20"/>
  <c r="O72" i="20"/>
  <c r="O23" i="20"/>
  <c r="O71" i="20"/>
  <c r="O22" i="20"/>
  <c r="O70" i="20"/>
  <c r="O21" i="20"/>
  <c r="O69" i="20"/>
  <c r="O68" i="20"/>
  <c r="O67" i="20"/>
  <c r="O66" i="20"/>
  <c r="O65" i="20"/>
  <c r="O20" i="20"/>
  <c r="O19" i="20"/>
  <c r="O64" i="20"/>
  <c r="O63" i="20"/>
  <c r="O62" i="20"/>
  <c r="O18" i="20"/>
  <c r="O61" i="20"/>
  <c r="O60" i="20"/>
  <c r="O17" i="20"/>
  <c r="O59" i="20"/>
  <c r="O58" i="20"/>
  <c r="O57" i="20"/>
  <c r="O56" i="20"/>
  <c r="O55" i="20"/>
  <c r="O16" i="20"/>
  <c r="O54" i="20"/>
  <c r="O53" i="20"/>
  <c r="O15" i="20"/>
  <c r="O52" i="20"/>
  <c r="O51" i="20"/>
  <c r="O14" i="20"/>
  <c r="O50" i="20"/>
  <c r="O13" i="20"/>
  <c r="O49" i="20"/>
  <c r="O48" i="20"/>
  <c r="O12" i="20"/>
  <c r="O11" i="20"/>
  <c r="O10" i="20"/>
  <c r="O9" i="20"/>
  <c r="O47" i="20"/>
  <c r="O46" i="20"/>
  <c r="O45" i="20"/>
  <c r="O8" i="20"/>
  <c r="O44" i="20"/>
  <c r="O43" i="20"/>
  <c r="O42" i="20"/>
  <c r="O41" i="20"/>
  <c r="O40" i="20"/>
  <c r="O7" i="20"/>
  <c r="O6" i="20"/>
  <c r="O39" i="20"/>
  <c r="O38" i="20"/>
  <c r="O37" i="20"/>
  <c r="O5" i="20"/>
  <c r="O4" i="20"/>
  <c r="O3" i="20"/>
  <c r="O36" i="20"/>
  <c r="O35" i="20"/>
  <c r="O2" i="20"/>
</calcChain>
</file>

<file path=xl/sharedStrings.xml><?xml version="1.0" encoding="utf-8"?>
<sst xmlns="http://schemas.openxmlformats.org/spreadsheetml/2006/main" count="937" uniqueCount="67">
  <si>
    <t>I</t>
  </si>
  <si>
    <t>N</t>
  </si>
  <si>
    <t>T</t>
  </si>
  <si>
    <t>P</t>
  </si>
  <si>
    <t>E</t>
  </si>
  <si>
    <t>S</t>
  </si>
  <si>
    <t>J</t>
  </si>
  <si>
    <t>F</t>
  </si>
  <si>
    <t xml:space="preserve">T </t>
  </si>
  <si>
    <t>18 KM/H
DUTY FACTOR</t>
  </si>
  <si>
    <t>18 KM/H
CONTACT TIME</t>
  </si>
  <si>
    <t>18 KM/H
FLIGHT TIME</t>
  </si>
  <si>
    <t>18 KM/H
SPEED</t>
  </si>
  <si>
    <t>15 KM/H
DUTY FACTOR</t>
  </si>
  <si>
    <t>15 KM/H
CONTACT TIME</t>
  </si>
  <si>
    <t>15 KM/H
FLIGHT TIME</t>
  </si>
  <si>
    <t>15 KM/H
SPEED</t>
  </si>
  <si>
    <t>12 KM/H
DUTY FACTOR</t>
  </si>
  <si>
    <t>12 KM/H
CONTACT TIME</t>
  </si>
  <si>
    <t>12 KM/H
FLIGHT TIME</t>
  </si>
  <si>
    <t>12 KM/H
SPEED</t>
  </si>
  <si>
    <t>HOP
JUMP POWER</t>
  </si>
  <si>
    <t>HOP
CONTACT TIME</t>
  </si>
  <si>
    <t>CMJ
JUMP HEIGHT</t>
  </si>
  <si>
    <t>MBTI INTERVIEW 
J / P</t>
  </si>
  <si>
    <t>MBTI INTERVIEW 
T / F</t>
  </si>
  <si>
    <t>MBTI INTERVIEW 
S / N</t>
  </si>
  <si>
    <t>MBTI INTERVIEW 
E / I</t>
  </si>
  <si>
    <t>MBTI SURVEY 
J / P</t>
  </si>
  <si>
    <t>MBTI SURVEY 
T / F</t>
  </si>
  <si>
    <t>MBTI SURVEY 
S / N</t>
  </si>
  <si>
    <t>MBTI SURVEY 
E / I</t>
  </si>
  <si>
    <t>VOLO OBSERV
T / F</t>
  </si>
  <si>
    <t>VOLO OBSERV
S / N</t>
  </si>
  <si>
    <t xml:space="preserve">CYRILLE 
V®SCORE </t>
  </si>
  <si>
    <t>CYRILLE 
STRIKE PATTERN</t>
  </si>
  <si>
    <t>CYRILLE 
FOOT POSITION</t>
  </si>
  <si>
    <t>CYRILLE 
PELVIS POSITION</t>
  </si>
  <si>
    <t>CYRILLE 
ARMS</t>
  </si>
  <si>
    <t>CYRILLE 
OSCILLATION</t>
  </si>
  <si>
    <t>CENTER PRESSURE ANTE-POST MEAN</t>
  </si>
  <si>
    <t>FOOT QUALITY</t>
  </si>
  <si>
    <t>HEIGHT</t>
  </si>
  <si>
    <t>WEIGHT</t>
  </si>
  <si>
    <t>AGE</t>
  </si>
  <si>
    <t>NUMBER TRAINING</t>
  </si>
  <si>
    <t>TIME TRAINING</t>
  </si>
  <si>
    <t>M</t>
  </si>
  <si>
    <t>GENDER</t>
  </si>
  <si>
    <t>12 KM/H  SF</t>
  </si>
  <si>
    <t>12 KM/H Fmax</t>
  </si>
  <si>
    <t>12 KM/H ∆L</t>
  </si>
  <si>
    <t>12 KM/H Kleg</t>
  </si>
  <si>
    <t>15 KM/H SF</t>
  </si>
  <si>
    <t>15 KM/H Fmax</t>
  </si>
  <si>
    <t>15 KM/H ∆L</t>
  </si>
  <si>
    <t>15 KM/H Kleg</t>
  </si>
  <si>
    <t>18 KM/H SF</t>
  </si>
  <si>
    <t>18 KM/H Fmax</t>
  </si>
  <si>
    <t>18 KM/H ∆L</t>
  </si>
  <si>
    <t>18 KM/H Kleg</t>
  </si>
  <si>
    <t>12 KM/H ∆z</t>
  </si>
  <si>
    <t>12 KM/H Kvert</t>
  </si>
  <si>
    <t>15 KM/H ∆z</t>
  </si>
  <si>
    <t>15 KM/H Kvert</t>
  </si>
  <si>
    <t>18 KM/H Kvert</t>
  </si>
  <si>
    <t>18 KM/H ∆z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</si>
</sst>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venir Book"/>
      <family val="2"/>
    </font>
    <font>
      <sz val="10"/>
      <color rgb="FFFF0000"/>
      <name val="Avenir Book"/>
      <family val="2"/>
    </font>
    <font>
      <sz val="10"/>
      <color theme="0"/>
      <name val="Avenir Book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D85D"/>
        <bgColor indexed="64"/>
      </patternFill>
    </fill>
    <fill>
      <patternFill patternType="solid">
        <fgColor rgb="FF62A8E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7A377"/>
        <bgColor indexed="64"/>
      </patternFill>
    </fill>
    <fill>
      <patternFill patternType="solid">
        <fgColor rgb="FFD2BA88"/>
        <bgColor indexed="64"/>
      </patternFill>
    </fill>
    <fill>
      <patternFill patternType="solid">
        <fgColor rgb="FFE2DF0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7B7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2" fillId="7" borderId="7" applyNumberFormat="0" applyAlignment="0" applyProtection="0"/>
    <xf numFmtId="0" fontId="15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2" fillId="0" borderId="0" xfId="46" applyFont="1" applyBorder="1" applyAlignment="1">
      <alignment horizontal="center" vertical="center"/>
    </xf>
    <xf numFmtId="0" fontId="23" fillId="0" borderId="0" xfId="46" applyFont="1" applyFill="1" applyBorder="1" applyAlignment="1">
      <alignment horizontal="center" vertical="center"/>
    </xf>
    <xf numFmtId="0" fontId="22" fillId="0" borderId="0" xfId="46" applyFont="1" applyFill="1" applyBorder="1" applyAlignment="1">
      <alignment horizontal="center" vertical="center"/>
    </xf>
    <xf numFmtId="165" fontId="22" fillId="0" borderId="0" xfId="46" applyNumberFormat="1" applyFont="1" applyFill="1" applyBorder="1" applyAlignment="1">
      <alignment horizontal="center" vertical="center"/>
    </xf>
    <xf numFmtId="164" fontId="22" fillId="0" borderId="0" xfId="46" applyNumberFormat="1" applyFont="1" applyFill="1" applyBorder="1" applyAlignment="1">
      <alignment horizontal="center" vertical="center"/>
    </xf>
    <xf numFmtId="1" fontId="22" fillId="0" borderId="0" xfId="46" applyNumberFormat="1" applyFont="1" applyFill="1" applyBorder="1" applyAlignment="1">
      <alignment horizontal="center" vertical="center"/>
    </xf>
    <xf numFmtId="2" fontId="22" fillId="0" borderId="0" xfId="46" applyNumberFormat="1" applyFont="1" applyFill="1" applyBorder="1" applyAlignment="1">
      <alignment horizontal="center" vertical="center"/>
    </xf>
    <xf numFmtId="0" fontId="22" fillId="0" borderId="0" xfId="46" applyFont="1" applyBorder="1" applyAlignment="1">
      <alignment horizontal="center" vertical="center" wrapText="1"/>
    </xf>
    <xf numFmtId="0" fontId="24" fillId="35" borderId="0" xfId="46" applyFont="1" applyFill="1" applyBorder="1" applyAlignment="1">
      <alignment horizontal="center" vertical="center" wrapText="1"/>
    </xf>
    <xf numFmtId="0" fontId="24" fillId="36" borderId="0" xfId="46" applyFont="1" applyFill="1" applyBorder="1" applyAlignment="1">
      <alignment horizontal="center" vertical="center" wrapText="1"/>
    </xf>
    <xf numFmtId="0" fontId="24" fillId="33" borderId="0" xfId="46" applyFont="1" applyFill="1" applyBorder="1" applyAlignment="1">
      <alignment horizontal="center" vertical="center" wrapText="1"/>
    </xf>
    <xf numFmtId="0" fontId="24" fillId="37" borderId="0" xfId="46" applyFont="1" applyFill="1" applyBorder="1" applyAlignment="1">
      <alignment horizontal="center" vertical="center" wrapText="1"/>
    </xf>
    <xf numFmtId="0" fontId="24" fillId="38" borderId="0" xfId="46" applyFont="1" applyFill="1" applyBorder="1" applyAlignment="1">
      <alignment horizontal="center" vertical="center" wrapText="1"/>
    </xf>
    <xf numFmtId="0" fontId="24" fillId="39" borderId="0" xfId="46" applyFont="1" applyFill="1" applyBorder="1" applyAlignment="1">
      <alignment horizontal="center" vertical="center" wrapText="1"/>
    </xf>
    <xf numFmtId="0" fontId="24" fillId="40" borderId="0" xfId="46" applyFont="1" applyFill="1" applyBorder="1" applyAlignment="1">
      <alignment horizontal="center" vertical="center" wrapText="1"/>
    </xf>
    <xf numFmtId="0" fontId="24" fillId="41" borderId="0" xfId="46" applyFont="1" applyFill="1" applyBorder="1" applyAlignment="1">
      <alignment horizontal="center" vertical="center" wrapText="1"/>
    </xf>
    <xf numFmtId="0" fontId="24" fillId="42" borderId="0" xfId="46" applyFont="1" applyFill="1" applyBorder="1" applyAlignment="1">
      <alignment horizontal="center" vertical="center" wrapText="1"/>
    </xf>
    <xf numFmtId="0" fontId="24" fillId="43" borderId="0" xfId="46" applyFont="1" applyFill="1" applyBorder="1" applyAlignment="1">
      <alignment horizontal="center" vertical="center" wrapText="1"/>
    </xf>
    <xf numFmtId="0" fontId="22" fillId="0" borderId="0" xfId="46" applyFont="1" applyAlignment="1">
      <alignment horizontal="center" vertical="center"/>
    </xf>
    <xf numFmtId="0" fontId="23" fillId="0" borderId="0" xfId="46" applyFont="1" applyBorder="1" applyAlignment="1">
      <alignment horizontal="center" vertical="center"/>
    </xf>
    <xf numFmtId="0" fontId="24" fillId="44" borderId="0" xfId="46" applyFont="1" applyFill="1" applyBorder="1" applyAlignment="1">
      <alignment horizontal="center" vertical="center" wrapText="1"/>
    </xf>
    <xf numFmtId="0" fontId="24" fillId="34" borderId="0" xfId="46" applyFont="1" applyFill="1" applyBorder="1" applyAlignment="1">
      <alignment horizontal="center" vertical="center" wrapText="1"/>
    </xf>
    <xf numFmtId="1" fontId="23" fillId="0" borderId="0" xfId="46" applyNumberFormat="1" applyFont="1" applyFill="1" applyBorder="1" applyAlignment="1">
      <alignment horizontal="center" vertical="center"/>
    </xf>
    <xf numFmtId="164" fontId="23" fillId="0" borderId="0" xfId="46" applyNumberFormat="1" applyFont="1" applyFill="1" applyBorder="1" applyAlignment="1">
      <alignment horizontal="center" vertical="center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7" xr:uid="{8FC6EA84-50B5-9F47-A501-5D27FEFF8176}"/>
    <cellStyle name="Normal 3" xfId="46" xr:uid="{967B1E1A-51DA-8A45-8730-87CEB645F26D}"/>
    <cellStyle name="Normal 3 2" xfId="48" xr:uid="{B59287D1-3B57-964E-95AF-A4381EBBED5B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colors>
    <mruColors>
      <color rgb="FFFFD85D"/>
      <color rgb="FF009999"/>
      <color rgb="FFFF6600"/>
      <color rgb="FF996600"/>
      <color rgb="FFFFCC66"/>
      <color rgb="FF9060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481A3-0D73-874D-828E-C3E21F1748BC}">
  <sheetPr>
    <tabColor rgb="FF92D050"/>
  </sheetPr>
  <dimension ref="A1:BE81"/>
  <sheetViews>
    <sheetView tabSelected="1" zoomScale="80" zoomScaleNormal="80" zoomScalePageLayoutView="80" workbookViewId="0">
      <selection activeCell="BD2" sqref="BD2:BE81"/>
    </sheetView>
  </sheetViews>
  <sheetFormatPr baseColWidth="10" defaultColWidth="10.83203125" defaultRowHeight="15" x14ac:dyDescent="0.2"/>
  <cols>
    <col min="1" max="1" width="15.6640625" style="20" customWidth="1"/>
    <col min="2" max="27" width="15.6640625" style="1" customWidth="1"/>
    <col min="28" max="57" width="14.33203125" style="1" customWidth="1"/>
    <col min="58" max="16384" width="10.83203125" style="1"/>
  </cols>
  <sheetData>
    <row r="1" spans="1:57" s="8" customFormat="1" ht="34" customHeight="1" x14ac:dyDescent="0.2">
      <c r="A1" s="12" t="s">
        <v>26</v>
      </c>
      <c r="B1" s="18" t="s">
        <v>48</v>
      </c>
      <c r="C1" s="18" t="s">
        <v>46</v>
      </c>
      <c r="D1" s="18" t="s">
        <v>45</v>
      </c>
      <c r="E1" s="18" t="s">
        <v>44</v>
      </c>
      <c r="F1" s="18" t="s">
        <v>43</v>
      </c>
      <c r="G1" s="18" t="s">
        <v>42</v>
      </c>
      <c r="H1" s="17" t="s">
        <v>40</v>
      </c>
      <c r="I1" s="22" t="s">
        <v>41</v>
      </c>
      <c r="J1" s="16" t="s">
        <v>39</v>
      </c>
      <c r="K1" s="16" t="s">
        <v>38</v>
      </c>
      <c r="L1" s="16" t="s">
        <v>37</v>
      </c>
      <c r="M1" s="16" t="s">
        <v>36</v>
      </c>
      <c r="N1" s="16" t="s">
        <v>35</v>
      </c>
      <c r="O1" s="15" t="s">
        <v>34</v>
      </c>
      <c r="P1" s="14" t="s">
        <v>33</v>
      </c>
      <c r="Q1" s="14" t="s">
        <v>32</v>
      </c>
      <c r="R1" s="13" t="s">
        <v>31</v>
      </c>
      <c r="S1" s="13" t="s">
        <v>30</v>
      </c>
      <c r="T1" s="13" t="s">
        <v>29</v>
      </c>
      <c r="U1" s="13" t="s">
        <v>28</v>
      </c>
      <c r="V1" s="12" t="s">
        <v>27</v>
      </c>
      <c r="W1" s="12" t="s">
        <v>25</v>
      </c>
      <c r="X1" s="12" t="s">
        <v>24</v>
      </c>
      <c r="Y1" s="11" t="s">
        <v>23</v>
      </c>
      <c r="Z1" s="10" t="s">
        <v>22</v>
      </c>
      <c r="AA1" s="10" t="s">
        <v>21</v>
      </c>
      <c r="AB1" s="9" t="s">
        <v>20</v>
      </c>
      <c r="AC1" s="9" t="s">
        <v>19</v>
      </c>
      <c r="AD1" s="9" t="s">
        <v>18</v>
      </c>
      <c r="AE1" s="9" t="s">
        <v>17</v>
      </c>
      <c r="AF1" s="9" t="s">
        <v>49</v>
      </c>
      <c r="AG1" s="9" t="s">
        <v>50</v>
      </c>
      <c r="AH1" s="9" t="s">
        <v>61</v>
      </c>
      <c r="AI1" s="9" t="s">
        <v>51</v>
      </c>
      <c r="AJ1" s="9" t="s">
        <v>62</v>
      </c>
      <c r="AK1" s="9" t="s">
        <v>52</v>
      </c>
      <c r="AL1" s="16" t="s">
        <v>16</v>
      </c>
      <c r="AM1" s="16" t="s">
        <v>15</v>
      </c>
      <c r="AN1" s="16" t="s">
        <v>14</v>
      </c>
      <c r="AO1" s="16" t="s">
        <v>13</v>
      </c>
      <c r="AP1" s="16" t="s">
        <v>53</v>
      </c>
      <c r="AQ1" s="16" t="s">
        <v>54</v>
      </c>
      <c r="AR1" s="16" t="s">
        <v>63</v>
      </c>
      <c r="AS1" s="16" t="s">
        <v>55</v>
      </c>
      <c r="AT1" s="16" t="s">
        <v>64</v>
      </c>
      <c r="AU1" s="16" t="s">
        <v>56</v>
      </c>
      <c r="AV1" s="21" t="s">
        <v>12</v>
      </c>
      <c r="AW1" s="21" t="s">
        <v>11</v>
      </c>
      <c r="AX1" s="21" t="s">
        <v>10</v>
      </c>
      <c r="AY1" s="21" t="s">
        <v>9</v>
      </c>
      <c r="AZ1" s="21" t="s">
        <v>57</v>
      </c>
      <c r="BA1" s="21" t="s">
        <v>58</v>
      </c>
      <c r="BB1" s="21" t="s">
        <v>66</v>
      </c>
      <c r="BC1" s="21" t="s">
        <v>59</v>
      </c>
      <c r="BD1" s="21" t="s">
        <v>65</v>
      </c>
      <c r="BE1" s="21" t="s">
        <v>60</v>
      </c>
    </row>
    <row r="2" spans="1:57" s="3" customFormat="1" ht="17" customHeight="1" x14ac:dyDescent="0.2">
      <c r="A2" s="3" t="s">
        <v>1</v>
      </c>
      <c r="B2" s="3" t="s">
        <v>47</v>
      </c>
      <c r="C2" s="6"/>
      <c r="D2" s="6"/>
      <c r="E2" s="6">
        <v>28</v>
      </c>
      <c r="F2" s="6">
        <v>90</v>
      </c>
      <c r="G2" s="6">
        <v>182</v>
      </c>
      <c r="H2" s="7">
        <v>0.40661029871754761</v>
      </c>
      <c r="I2" s="6">
        <v>3.5</v>
      </c>
      <c r="J2" s="3">
        <v>3</v>
      </c>
      <c r="K2" s="3">
        <v>2</v>
      </c>
      <c r="L2" s="3">
        <v>3</v>
      </c>
      <c r="M2" s="3">
        <v>3</v>
      </c>
      <c r="N2" s="3">
        <v>3</v>
      </c>
      <c r="O2" s="3">
        <f t="shared" ref="O2:O33" si="0">SUM(J2:N2)</f>
        <v>14</v>
      </c>
      <c r="P2" s="3" t="s">
        <v>5</v>
      </c>
      <c r="Q2" s="3" t="s">
        <v>7</v>
      </c>
      <c r="R2" s="3" t="s">
        <v>0</v>
      </c>
      <c r="S2" s="3" t="s">
        <v>1</v>
      </c>
      <c r="T2" s="3" t="s">
        <v>2</v>
      </c>
      <c r="U2" s="3" t="s">
        <v>3</v>
      </c>
      <c r="V2" s="3" t="s">
        <v>0</v>
      </c>
      <c r="W2" s="3" t="s">
        <v>2</v>
      </c>
      <c r="X2" s="3" t="s">
        <v>3</v>
      </c>
      <c r="Y2" s="6">
        <v>37.9</v>
      </c>
      <c r="Z2" s="5">
        <v>0.156</v>
      </c>
      <c r="AA2" s="6">
        <v>47.05</v>
      </c>
      <c r="AB2" s="4">
        <v>11.47</v>
      </c>
      <c r="AC2" s="5">
        <v>0.10415384615384617</v>
      </c>
      <c r="AD2" s="5">
        <v>0.26771428571428574</v>
      </c>
      <c r="AE2" s="5">
        <v>0.35995862884160756</v>
      </c>
      <c r="AF2" s="5">
        <f xml:space="preserve"> 1 / (AC2+AD2)</f>
        <v>2.6891252955082741</v>
      </c>
      <c r="AG2" s="5">
        <f>$F2 * 9.81 * PI() / 2 * (AC2/AD2 + 1)</f>
        <v>1926.4103785903021</v>
      </c>
      <c r="AH2" s="5">
        <f>AG2*AD2*AD2/$F2/PI()/PI()-9.81*AD2*AD2/8</f>
        <v>6.7548808414824288E-2</v>
      </c>
      <c r="AI2" s="5">
        <f>0.53*$G2/100 - SQRT((0.53*$G2/100) * (0.53*$G2/100) - (12/3.6*AD2/2)*(12/3.6*AD2/2)) + AH2</f>
        <v>0.17694870378613797</v>
      </c>
      <c r="AJ2" s="5">
        <f>AG2/AH2</f>
        <v>28518.791430931167</v>
      </c>
      <c r="AK2" s="5">
        <f>AG2/AI2</f>
        <v>10886.829557782925</v>
      </c>
      <c r="AL2" s="4">
        <v>15.11</v>
      </c>
      <c r="AM2" s="5">
        <v>0.12220096153846155</v>
      </c>
      <c r="AN2" s="5">
        <v>0.22720634920634925</v>
      </c>
      <c r="AO2" s="5">
        <v>0.32513107513696116</v>
      </c>
      <c r="AP2" s="5">
        <f xml:space="preserve"> 1 / (AM2+AN2)</f>
        <v>2.8619893438072586</v>
      </c>
      <c r="AQ2" s="5">
        <f>$F2 * 9.81 * PI() / 2 * (AM2/AN2 + 1)</f>
        <v>2132.764572477427</v>
      </c>
      <c r="AR2" s="5">
        <f>AQ2*AN2*AN2/$F2/PI()/PI()-9.81*AN2*AN2/8</f>
        <v>6.0646223126597426E-2</v>
      </c>
      <c r="AS2" s="5">
        <f>0.53*$G2/100 - SQRT((0.53*$G2/100) * (0.53*$G2/100) - (15/3.6*AN2/2)*(15/3.6*AN2/2)) + AR2</f>
        <v>0.18477243214038655</v>
      </c>
      <c r="AT2" s="5">
        <f>AQ2/AR2</f>
        <v>35167.310716536063</v>
      </c>
      <c r="AU2" s="5">
        <f>AQ2/AS2</f>
        <v>11542.65572938388</v>
      </c>
      <c r="AV2" s="4">
        <v>18.760000000000002</v>
      </c>
      <c r="AW2" s="5">
        <v>0.12925</v>
      </c>
      <c r="AX2" s="5">
        <v>0.20111111111111113</v>
      </c>
      <c r="AY2" s="5">
        <v>0.30438072815942152</v>
      </c>
      <c r="AZ2" s="5">
        <f xml:space="preserve"> 1 / (AW2+AX2)</f>
        <v>3.0269906667787776</v>
      </c>
      <c r="BA2" s="5">
        <f>$F2 * 9.81 * PI() / 2 * (AW2/AX2 + 1)</f>
        <v>2278.1601274717345</v>
      </c>
      <c r="BB2" s="5">
        <f>BA2*AX2*AX2/$F2/PI()/PI()-9.81*AX2*AX2/8</f>
        <v>5.4135813624411708E-2</v>
      </c>
      <c r="BC2" s="5">
        <f>0.53*$G2/100 - SQRT((0.53*$G2/100) * (0.53*$G2/100) - (18/3.6*AX2/2)*(18/3.6*AX2/2)) + BB2</f>
        <v>0.19553008832068203</v>
      </c>
      <c r="BD2" s="5">
        <f>BA2/BB2</f>
        <v>42082.310672882057</v>
      </c>
      <c r="BE2" s="5">
        <f>BA2/BC2</f>
        <v>11651.199807854657</v>
      </c>
    </row>
    <row r="3" spans="1:57" s="3" customFormat="1" ht="17" customHeight="1" x14ac:dyDescent="0.2">
      <c r="A3" s="3" t="s">
        <v>1</v>
      </c>
      <c r="B3" s="3" t="s">
        <v>47</v>
      </c>
      <c r="C3" s="6">
        <v>4</v>
      </c>
      <c r="D3" s="6">
        <v>38</v>
      </c>
      <c r="E3" s="6">
        <v>53</v>
      </c>
      <c r="F3" s="6">
        <v>70</v>
      </c>
      <c r="G3" s="6">
        <v>170</v>
      </c>
      <c r="H3" s="7">
        <v>0.43559342447916671</v>
      </c>
      <c r="I3" s="6">
        <v>6</v>
      </c>
      <c r="J3" s="3">
        <v>3</v>
      </c>
      <c r="K3" s="3">
        <v>5</v>
      </c>
      <c r="L3" s="3">
        <v>4</v>
      </c>
      <c r="M3" s="3">
        <v>3</v>
      </c>
      <c r="N3" s="3">
        <v>3</v>
      </c>
      <c r="O3" s="3">
        <f t="shared" si="0"/>
        <v>18</v>
      </c>
      <c r="P3" s="3" t="s">
        <v>1</v>
      </c>
      <c r="Q3" s="3" t="s">
        <v>7</v>
      </c>
      <c r="R3" s="3" t="s">
        <v>4</v>
      </c>
      <c r="S3" s="3" t="s">
        <v>5</v>
      </c>
      <c r="T3" s="3" t="s">
        <v>7</v>
      </c>
      <c r="U3" s="3" t="s">
        <v>3</v>
      </c>
      <c r="V3" s="3" t="s">
        <v>4</v>
      </c>
      <c r="W3" s="3" t="s">
        <v>7</v>
      </c>
      <c r="X3" s="3" t="s">
        <v>3</v>
      </c>
      <c r="Y3" s="6">
        <v>23.8</v>
      </c>
      <c r="Z3" s="5">
        <v>0.182</v>
      </c>
      <c r="AA3" s="6">
        <v>30.24</v>
      </c>
      <c r="AB3" s="4">
        <v>11.47</v>
      </c>
      <c r="AC3" s="5">
        <v>0.11850000000000001</v>
      </c>
      <c r="AD3" s="5">
        <v>0.22353846153846152</v>
      </c>
      <c r="AE3" s="5">
        <v>0.32677386708647249</v>
      </c>
      <c r="AF3" s="5">
        <f t="shared" ref="AF3:AF66" si="1" xml:space="preserve"> 1 / (AC3+AD3)</f>
        <v>2.9236478128865402</v>
      </c>
      <c r="AG3" s="5">
        <f t="shared" ref="AG3:AG66" si="2">$F3 * 9.81 * PI() / 2 * (AC3/AD3 + 1)</f>
        <v>1650.477510988683</v>
      </c>
      <c r="AH3" s="5">
        <f t="shared" ref="AH3:AH66" si="3">AG3*AD3*AD3/$F3/PI()/PI()-9.81*AD3*AD3/8</f>
        <v>5.8100782196143515E-2</v>
      </c>
      <c r="AI3" s="5">
        <f t="shared" ref="AI3:AI66" si="4">0.53*$G3/100 - SQRT((0.53*$G3/100) * (0.53*$G3/100) - (12/3.6*AD3/2)*(12/3.6*AD3/2)) + AH3</f>
        <v>0.13873684498254019</v>
      </c>
      <c r="AJ3" s="5">
        <f t="shared" ref="AJ3:AJ66" si="5">AG3/AH3</f>
        <v>28407.147866216415</v>
      </c>
      <c r="AK3" s="5">
        <f t="shared" ref="AK3:AK66" si="6">AG3/AI3</f>
        <v>11896.461327172266</v>
      </c>
      <c r="AL3" s="4">
        <v>14.73</v>
      </c>
      <c r="AM3" s="5">
        <v>0.13279375000000002</v>
      </c>
      <c r="AN3" s="5">
        <v>0.21203108003108001</v>
      </c>
      <c r="AO3" s="5">
        <v>0.30744752344541004</v>
      </c>
      <c r="AP3" s="5">
        <f t="shared" ref="AP3:AP66" si="7" xml:space="preserve"> 1 / (AM3+AN3)</f>
        <v>2.90002317962389</v>
      </c>
      <c r="AQ3" s="5">
        <f t="shared" ref="AQ3:AQ66" si="8">$F3 * 9.81 * PI() / 2 * (AM3/AN3 + 1)</f>
        <v>1754.2275597506678</v>
      </c>
      <c r="AR3" s="5">
        <f t="shared" ref="AR3:AR66" si="9">AQ3*AN3*AN3/$F3/PI()/PI()-9.81*AN3*AN3/8</f>
        <v>5.9024224129182692E-2</v>
      </c>
      <c r="AS3" s="5">
        <f t="shared" ref="AS3:AS66" si="10">0.53*$G3/100 - SQRT((0.53*$G3/100) * (0.53*$G3/100) - (15/3.6*AN3/2)*(15/3.6*AN3/2)) + AR3</f>
        <v>0.17473806261068542</v>
      </c>
      <c r="AT3" s="5">
        <f t="shared" ref="AT3:AT66" si="11">AQ3/AR3</f>
        <v>29720.467920277912</v>
      </c>
      <c r="AU3" s="5">
        <f t="shared" ref="AU3:AU66" si="12">AQ3/AS3</f>
        <v>10039.183985111868</v>
      </c>
      <c r="AV3" s="4">
        <v>17.72</v>
      </c>
      <c r="AW3" s="5">
        <v>0.15187500000000001</v>
      </c>
      <c r="AX3" s="5">
        <v>0.18622222222222221</v>
      </c>
      <c r="AY3" s="5">
        <v>0.27539744485067574</v>
      </c>
      <c r="AZ3" s="5">
        <f t="shared" ref="AZ3:AZ66" si="13" xml:space="preserve"> 1 / (AW3+AX3)</f>
        <v>2.9577291213079735</v>
      </c>
      <c r="BA3" s="5">
        <f t="shared" ref="BA3:BA66" si="14">$F3 * 9.81 * PI() / 2 * (AW3/AX3 + 1)</f>
        <v>1958.3802569318009</v>
      </c>
      <c r="BB3" s="5">
        <f t="shared" ref="BB3:BB66" si="15">BA3*AX3*AX3/$F3/PI()/PI()-9.81*AX3*AX3/8</f>
        <v>5.5777200153910932E-2</v>
      </c>
      <c r="BC3" s="5">
        <f t="shared" ref="BC3:BC66" si="16">0.53*$G3/100 - SQRT((0.53*$G3/100) * (0.53*$G3/100) - (18/3.6*AX3/2)*(18/3.6*AX3/2)) + BB3</f>
        <v>0.18537651005092812</v>
      </c>
      <c r="BD3" s="5">
        <f t="shared" ref="BD3:BD66" si="17">BA3/BB3</f>
        <v>35110.766613022344</v>
      </c>
      <c r="BE3" s="5">
        <f t="shared" ref="BE3:BE66" si="18">BA3/BC3</f>
        <v>10564.338795642334</v>
      </c>
    </row>
    <row r="4" spans="1:57" s="3" customFormat="1" ht="17" customHeight="1" x14ac:dyDescent="0.2">
      <c r="A4" s="3" t="s">
        <v>1</v>
      </c>
      <c r="B4" s="3" t="s">
        <v>47</v>
      </c>
      <c r="C4" s="6">
        <v>5</v>
      </c>
      <c r="D4" s="6">
        <v>6</v>
      </c>
      <c r="E4" s="6">
        <v>25</v>
      </c>
      <c r="F4" s="6">
        <v>68</v>
      </c>
      <c r="G4" s="6">
        <v>173</v>
      </c>
      <c r="H4" s="7">
        <v>0.58769233619138328</v>
      </c>
      <c r="I4" s="6">
        <v>3</v>
      </c>
      <c r="J4" s="3">
        <v>1</v>
      </c>
      <c r="K4" s="3">
        <v>1</v>
      </c>
      <c r="L4" s="3">
        <v>2</v>
      </c>
      <c r="M4" s="3">
        <v>2</v>
      </c>
      <c r="N4" s="3">
        <v>2</v>
      </c>
      <c r="O4" s="3">
        <f t="shared" si="0"/>
        <v>8</v>
      </c>
      <c r="P4" s="3" t="s">
        <v>5</v>
      </c>
      <c r="Q4" s="3" t="s">
        <v>2</v>
      </c>
      <c r="R4" s="3" t="s">
        <v>0</v>
      </c>
      <c r="S4" s="3" t="s">
        <v>1</v>
      </c>
      <c r="T4" s="3" t="s">
        <v>2</v>
      </c>
      <c r="U4" s="3" t="s">
        <v>6</v>
      </c>
      <c r="V4" s="3" t="s">
        <v>0</v>
      </c>
      <c r="W4" s="3" t="s">
        <v>7</v>
      </c>
      <c r="X4" s="3" t="s">
        <v>6</v>
      </c>
      <c r="Y4" s="6">
        <v>33.9</v>
      </c>
      <c r="Z4" s="5">
        <v>0.20100000000000001</v>
      </c>
      <c r="AA4" s="6">
        <v>40.08</v>
      </c>
      <c r="AB4" s="4">
        <v>11.49</v>
      </c>
      <c r="AC4" s="5">
        <v>8.6571428571428563E-2</v>
      </c>
      <c r="AD4" s="5">
        <v>0.25086666666666668</v>
      </c>
      <c r="AE4" s="5">
        <v>0.37172250289294684</v>
      </c>
      <c r="AF4" s="5">
        <f t="shared" si="1"/>
        <v>2.96350653382631</v>
      </c>
      <c r="AG4" s="5">
        <f t="shared" si="2"/>
        <v>1409.4476464613056</v>
      </c>
      <c r="AH4" s="5">
        <f t="shared" si="3"/>
        <v>5.4995045778581608E-2</v>
      </c>
      <c r="AI4" s="5">
        <f t="shared" si="4"/>
        <v>0.15587500388902609</v>
      </c>
      <c r="AJ4" s="5">
        <f t="shared" si="5"/>
        <v>25628.629388471745</v>
      </c>
      <c r="AK4" s="5">
        <f t="shared" si="6"/>
        <v>9042.1659104801056</v>
      </c>
      <c r="AL4" s="4">
        <v>15.48</v>
      </c>
      <c r="AM4" s="5">
        <v>0.12527410714285714</v>
      </c>
      <c r="AN4" s="5">
        <v>0.20806515151515154</v>
      </c>
      <c r="AO4" s="5">
        <v>0.31209217953025026</v>
      </c>
      <c r="AP4" s="5">
        <f t="shared" si="7"/>
        <v>2.9999466730258608</v>
      </c>
      <c r="AQ4" s="5">
        <f t="shared" si="8"/>
        <v>1678.7457078474706</v>
      </c>
      <c r="AR4" s="5">
        <f t="shared" si="9"/>
        <v>5.5200937901187908E-2</v>
      </c>
      <c r="AS4" s="5">
        <f t="shared" si="10"/>
        <v>0.16413424358834444</v>
      </c>
      <c r="AT4" s="5">
        <f t="shared" si="11"/>
        <v>30411.543203350979</v>
      </c>
      <c r="AU4" s="5">
        <f t="shared" si="12"/>
        <v>10227.882196586808</v>
      </c>
      <c r="AV4" s="4">
        <v>18.64</v>
      </c>
      <c r="AW4" s="5">
        <v>0.15512499999999999</v>
      </c>
      <c r="AX4" s="5">
        <v>0.17466666666666664</v>
      </c>
      <c r="AY4" s="5">
        <v>0.26481364497789012</v>
      </c>
      <c r="AZ4" s="5">
        <f t="shared" si="13"/>
        <v>3.0322173089071391</v>
      </c>
      <c r="BA4" s="5">
        <f t="shared" si="14"/>
        <v>1978.4607658072659</v>
      </c>
      <c r="BB4" s="5">
        <f t="shared" si="15"/>
        <v>5.252611358759305E-2</v>
      </c>
      <c r="BC4" s="5">
        <f t="shared" si="16"/>
        <v>0.16318307813102415</v>
      </c>
      <c r="BD4" s="5">
        <f t="shared" si="17"/>
        <v>37666.231721255484</v>
      </c>
      <c r="BE4" s="5">
        <f t="shared" si="18"/>
        <v>12124.178489994569</v>
      </c>
    </row>
    <row r="5" spans="1:57" s="3" customFormat="1" ht="17" customHeight="1" x14ac:dyDescent="0.2">
      <c r="A5" s="3" t="s">
        <v>1</v>
      </c>
      <c r="B5" s="3" t="s">
        <v>47</v>
      </c>
      <c r="C5" s="6">
        <v>7</v>
      </c>
      <c r="D5" s="6">
        <v>5</v>
      </c>
      <c r="E5" s="6">
        <v>22</v>
      </c>
      <c r="F5" s="6">
        <v>70</v>
      </c>
      <c r="G5" s="6">
        <v>188</v>
      </c>
      <c r="H5" s="7">
        <v>0.42781799043062185</v>
      </c>
      <c r="I5" s="6">
        <v>8.5</v>
      </c>
      <c r="J5" s="3">
        <v>3</v>
      </c>
      <c r="K5" s="3">
        <v>3</v>
      </c>
      <c r="L5" s="3">
        <v>4</v>
      </c>
      <c r="M5" s="3">
        <v>5</v>
      </c>
      <c r="N5" s="3">
        <v>5</v>
      </c>
      <c r="O5" s="3">
        <f t="shared" si="0"/>
        <v>20</v>
      </c>
      <c r="P5" s="3" t="s">
        <v>1</v>
      </c>
      <c r="Q5" s="3" t="s">
        <v>7</v>
      </c>
      <c r="R5" s="3" t="s">
        <v>4</v>
      </c>
      <c r="S5" s="3" t="s">
        <v>1</v>
      </c>
      <c r="T5" s="3" t="s">
        <v>7</v>
      </c>
      <c r="U5" s="3" t="s">
        <v>3</v>
      </c>
      <c r="V5" s="3" t="s">
        <v>4</v>
      </c>
      <c r="W5" s="3" t="s">
        <v>2</v>
      </c>
      <c r="X5" s="3" t="s">
        <v>3</v>
      </c>
      <c r="Y5" s="6">
        <v>34.700000000000003</v>
      </c>
      <c r="Z5" s="5">
        <v>0.182</v>
      </c>
      <c r="AA5" s="6">
        <v>37.71</v>
      </c>
      <c r="AB5" s="4">
        <v>12.77</v>
      </c>
      <c r="AC5" s="5">
        <v>0.12400000000000001</v>
      </c>
      <c r="AD5" s="5">
        <v>0.2525</v>
      </c>
      <c r="AE5" s="5">
        <v>0.33532536520584327</v>
      </c>
      <c r="AF5" s="5">
        <f t="shared" si="1"/>
        <v>2.6560424966799467</v>
      </c>
      <c r="AG5" s="5">
        <f t="shared" si="2"/>
        <v>1608.3868826145979</v>
      </c>
      <c r="AH5" s="5">
        <f t="shared" si="3"/>
        <v>7.0246784438944124E-2</v>
      </c>
      <c r="AI5" s="5">
        <f t="shared" si="4"/>
        <v>0.16347887892217056</v>
      </c>
      <c r="AJ5" s="5">
        <f t="shared" si="5"/>
        <v>22896.234973040617</v>
      </c>
      <c r="AK5" s="5">
        <f t="shared" si="6"/>
        <v>9838.4995861167044</v>
      </c>
      <c r="AL5" s="4">
        <v>14.96</v>
      </c>
      <c r="AM5" s="5">
        <v>0.14591319444444445</v>
      </c>
      <c r="AN5" s="5">
        <v>0.22903055555555557</v>
      </c>
      <c r="AO5" s="5">
        <v>0.30541988705713263</v>
      </c>
      <c r="AP5" s="5">
        <f t="shared" si="7"/>
        <v>2.6670667266756678</v>
      </c>
      <c r="AQ5" s="5">
        <f t="shared" si="8"/>
        <v>1765.873610922195</v>
      </c>
      <c r="AR5" s="5">
        <f t="shared" si="9"/>
        <v>6.9752333160052915E-2</v>
      </c>
      <c r="AS5" s="5">
        <f t="shared" si="10"/>
        <v>0.1914273996940774</v>
      </c>
      <c r="AT5" s="5">
        <f t="shared" si="11"/>
        <v>25316.3375463046</v>
      </c>
      <c r="AU5" s="5">
        <f t="shared" si="12"/>
        <v>9224.7693577004138</v>
      </c>
      <c r="AV5" s="4">
        <v>17.559999999999999</v>
      </c>
      <c r="AW5" s="5">
        <v>0.15987499999999999</v>
      </c>
      <c r="AX5" s="5">
        <v>0.19522222222222221</v>
      </c>
      <c r="AY5" s="5">
        <v>0.27488559471193336</v>
      </c>
      <c r="AZ5" s="5">
        <f t="shared" si="13"/>
        <v>2.816130167794423</v>
      </c>
      <c r="BA5" s="5">
        <f t="shared" si="14"/>
        <v>1962.0268547365033</v>
      </c>
      <c r="BB5" s="5">
        <f t="shared" si="15"/>
        <v>6.1499995949781783E-2</v>
      </c>
      <c r="BC5" s="5">
        <f t="shared" si="16"/>
        <v>0.18921435966277728</v>
      </c>
      <c r="BD5" s="5">
        <f t="shared" si="17"/>
        <v>31902.877787806832</v>
      </c>
      <c r="BE5" s="5">
        <f t="shared" si="18"/>
        <v>10369.333798096923</v>
      </c>
    </row>
    <row r="6" spans="1:57" s="3" customFormat="1" ht="17" customHeight="1" x14ac:dyDescent="0.2">
      <c r="A6" s="3" t="s">
        <v>1</v>
      </c>
      <c r="B6" s="3" t="s">
        <v>47</v>
      </c>
      <c r="C6" s="6">
        <v>20</v>
      </c>
      <c r="D6" s="6">
        <v>7</v>
      </c>
      <c r="E6" s="6">
        <v>29</v>
      </c>
      <c r="F6" s="6">
        <v>68</v>
      </c>
      <c r="G6" s="6">
        <v>176</v>
      </c>
      <c r="H6" s="7">
        <v>0.40105381537861057</v>
      </c>
      <c r="I6" s="6">
        <v>6</v>
      </c>
      <c r="J6" s="19">
        <v>2</v>
      </c>
      <c r="K6" s="19">
        <v>4</v>
      </c>
      <c r="L6" s="19">
        <v>4</v>
      </c>
      <c r="M6" s="19">
        <v>4</v>
      </c>
      <c r="N6" s="19">
        <v>3</v>
      </c>
      <c r="O6" s="3">
        <f t="shared" si="0"/>
        <v>17</v>
      </c>
      <c r="P6" s="3" t="s">
        <v>1</v>
      </c>
      <c r="Q6" s="3" t="s">
        <v>7</v>
      </c>
      <c r="R6" s="3" t="s">
        <v>0</v>
      </c>
      <c r="S6" s="3" t="s">
        <v>1</v>
      </c>
      <c r="T6" s="3" t="s">
        <v>7</v>
      </c>
      <c r="U6" s="3" t="s">
        <v>3</v>
      </c>
      <c r="V6" s="3" t="s">
        <v>0</v>
      </c>
      <c r="W6" s="3" t="s">
        <v>7</v>
      </c>
      <c r="X6" s="3" t="s">
        <v>3</v>
      </c>
      <c r="Y6" s="6">
        <v>45.3</v>
      </c>
      <c r="Z6" s="5">
        <v>0.161</v>
      </c>
      <c r="AA6" s="6">
        <v>61.06</v>
      </c>
      <c r="AB6" s="4">
        <v>11.63</v>
      </c>
      <c r="AC6" s="5">
        <v>0.1236153846153846</v>
      </c>
      <c r="AD6" s="5">
        <v>0.24535714285714283</v>
      </c>
      <c r="AE6" s="5">
        <v>0.33248700728187874</v>
      </c>
      <c r="AF6" s="5">
        <f t="shared" si="1"/>
        <v>2.7102288803180801</v>
      </c>
      <c r="AG6" s="5">
        <f t="shared" si="2"/>
        <v>1575.7710688375669</v>
      </c>
      <c r="AH6" s="5">
        <f t="shared" si="3"/>
        <v>6.7525057609300998E-2</v>
      </c>
      <c r="AI6" s="5">
        <f t="shared" si="4"/>
        <v>0.16193775840362495</v>
      </c>
      <c r="AJ6" s="5">
        <f t="shared" si="5"/>
        <v>23336.093661036994</v>
      </c>
      <c r="AK6" s="5">
        <f t="shared" si="6"/>
        <v>9730.7205210906104</v>
      </c>
      <c r="AL6" s="4">
        <v>14.96</v>
      </c>
      <c r="AM6" s="5">
        <v>0.14300940170940171</v>
      </c>
      <c r="AN6" s="5">
        <v>0.21026655844155845</v>
      </c>
      <c r="AO6" s="5">
        <v>0.29759533928052784</v>
      </c>
      <c r="AP6" s="5">
        <f t="shared" si="7"/>
        <v>2.830648311231494</v>
      </c>
      <c r="AQ6" s="5">
        <f t="shared" si="8"/>
        <v>1760.5228902637289</v>
      </c>
      <c r="AR6" s="5">
        <f t="shared" si="9"/>
        <v>6.1762420273703732E-2</v>
      </c>
      <c r="AS6" s="5">
        <f t="shared" si="10"/>
        <v>0.17101924120976578</v>
      </c>
      <c r="AT6" s="5">
        <f t="shared" si="11"/>
        <v>28504.758758835389</v>
      </c>
      <c r="AU6" s="5">
        <f t="shared" si="12"/>
        <v>10294.297166857019</v>
      </c>
      <c r="AV6" s="4">
        <v>18.34</v>
      </c>
      <c r="AW6" s="5">
        <v>0.14722222222222223</v>
      </c>
      <c r="AX6" s="5">
        <v>0.17880000000000001</v>
      </c>
      <c r="AY6" s="5">
        <v>0.27421443664371892</v>
      </c>
      <c r="AZ6" s="5">
        <f t="shared" si="13"/>
        <v>3.0672755776702338</v>
      </c>
      <c r="BA6" s="5">
        <f t="shared" si="14"/>
        <v>1910.6339303349394</v>
      </c>
      <c r="BB6" s="5">
        <f t="shared" si="15"/>
        <v>5.1810563651072485E-2</v>
      </c>
      <c r="BC6" s="5">
        <f t="shared" si="16"/>
        <v>0.16588787555699022</v>
      </c>
      <c r="BD6" s="5">
        <f t="shared" si="17"/>
        <v>36877.304466371868</v>
      </c>
      <c r="BE6" s="5">
        <f t="shared" si="18"/>
        <v>11517.622514121278</v>
      </c>
    </row>
    <row r="7" spans="1:57" s="3" customFormat="1" ht="17" customHeight="1" x14ac:dyDescent="0.2">
      <c r="A7" s="3" t="s">
        <v>1</v>
      </c>
      <c r="B7" s="3" t="s">
        <v>47</v>
      </c>
      <c r="C7" s="6">
        <v>8</v>
      </c>
      <c r="D7" s="6">
        <v>1</v>
      </c>
      <c r="E7" s="6">
        <v>20</v>
      </c>
      <c r="F7" s="6">
        <v>52</v>
      </c>
      <c r="G7" s="6">
        <v>168</v>
      </c>
      <c r="H7" s="7">
        <v>0.46022159498207915</v>
      </c>
      <c r="I7" s="6">
        <v>6</v>
      </c>
      <c r="J7" s="3">
        <v>5</v>
      </c>
      <c r="K7" s="3">
        <v>4</v>
      </c>
      <c r="L7" s="3">
        <v>3</v>
      </c>
      <c r="M7" s="3">
        <v>2</v>
      </c>
      <c r="N7" s="3">
        <v>3</v>
      </c>
      <c r="O7" s="3">
        <f t="shared" si="0"/>
        <v>17</v>
      </c>
      <c r="P7" s="3" t="s">
        <v>1</v>
      </c>
      <c r="Q7" s="3" t="s">
        <v>2</v>
      </c>
      <c r="R7" s="3" t="s">
        <v>0</v>
      </c>
      <c r="S7" s="3" t="s">
        <v>1</v>
      </c>
      <c r="T7" s="3" t="s">
        <v>2</v>
      </c>
      <c r="U7" s="3" t="s">
        <v>3</v>
      </c>
      <c r="V7" s="3" t="s">
        <v>0</v>
      </c>
      <c r="W7" s="3" t="s">
        <v>2</v>
      </c>
      <c r="X7" s="3" t="s">
        <v>3</v>
      </c>
      <c r="Y7" s="6">
        <v>35.200000000000003</v>
      </c>
      <c r="Z7" s="5">
        <v>0.19700000000000001</v>
      </c>
      <c r="AA7" s="6">
        <v>40.51</v>
      </c>
      <c r="AB7" s="4">
        <v>12.46</v>
      </c>
      <c r="AC7" s="5">
        <v>9.1416666666666646E-2</v>
      </c>
      <c r="AD7" s="5">
        <v>0.26553846153846156</v>
      </c>
      <c r="AE7" s="5">
        <v>0.37194935799586964</v>
      </c>
      <c r="AF7" s="5">
        <f t="shared" si="1"/>
        <v>2.8014725689144293</v>
      </c>
      <c r="AG7" s="5">
        <f t="shared" si="2"/>
        <v>1077.1555387837377</v>
      </c>
      <c r="AH7" s="5">
        <f t="shared" si="3"/>
        <v>6.1525545612815327E-2</v>
      </c>
      <c r="AI7" s="5">
        <f t="shared" si="4"/>
        <v>0.17930068507464281</v>
      </c>
      <c r="AJ7" s="5">
        <f t="shared" si="5"/>
        <v>17507.452035652877</v>
      </c>
      <c r="AK7" s="5">
        <f t="shared" si="6"/>
        <v>6007.5372179159176</v>
      </c>
      <c r="AL7" s="4">
        <v>15.4</v>
      </c>
      <c r="AM7" s="5">
        <v>0.11107638888888889</v>
      </c>
      <c r="AN7" s="5">
        <v>0.23869572649572651</v>
      </c>
      <c r="AO7" s="5">
        <v>0.34121606039585606</v>
      </c>
      <c r="AP7" s="5">
        <f t="shared" si="7"/>
        <v>2.8590043517345083</v>
      </c>
      <c r="AQ7" s="5">
        <f t="shared" si="8"/>
        <v>1174.1748341139105</v>
      </c>
      <c r="AR7" s="5">
        <f t="shared" si="9"/>
        <v>6.0485989753326225E-2</v>
      </c>
      <c r="AS7" s="5">
        <f t="shared" si="10"/>
        <v>0.21229136948235686</v>
      </c>
      <c r="AT7" s="5">
        <f t="shared" si="11"/>
        <v>19412.343898189094</v>
      </c>
      <c r="AU7" s="5">
        <f t="shared" si="12"/>
        <v>5530.9588749508448</v>
      </c>
      <c r="AV7" s="4">
        <v>17.77</v>
      </c>
      <c r="AW7" s="5">
        <v>0.13</v>
      </c>
      <c r="AX7" s="5">
        <v>0.21344444444444446</v>
      </c>
      <c r="AY7" s="5">
        <v>0.31074086056292466</v>
      </c>
      <c r="AZ7" s="5">
        <f t="shared" si="13"/>
        <v>2.9116790682626981</v>
      </c>
      <c r="BA7" s="5">
        <f t="shared" si="14"/>
        <v>1289.3293478897854</v>
      </c>
      <c r="BB7" s="5">
        <f t="shared" si="15"/>
        <v>5.8587723667446551E-2</v>
      </c>
      <c r="BC7" s="5">
        <f t="shared" si="16"/>
        <v>0.23619649048709565</v>
      </c>
      <c r="BD7" s="5">
        <f t="shared" si="17"/>
        <v>22006.817592167063</v>
      </c>
      <c r="BE7" s="5">
        <f t="shared" si="18"/>
        <v>5458.7150944997911</v>
      </c>
    </row>
    <row r="8" spans="1:57" s="3" customFormat="1" ht="17" customHeight="1" x14ac:dyDescent="0.2">
      <c r="A8" s="3" t="s">
        <v>1</v>
      </c>
      <c r="B8" s="3" t="s">
        <v>47</v>
      </c>
      <c r="C8" s="6">
        <v>11</v>
      </c>
      <c r="D8" s="6">
        <v>26</v>
      </c>
      <c r="E8" s="6">
        <v>32</v>
      </c>
      <c r="F8" s="6">
        <v>82</v>
      </c>
      <c r="G8" s="6">
        <v>185</v>
      </c>
      <c r="H8" s="7">
        <v>0.30360649783069299</v>
      </c>
      <c r="I8" s="6">
        <v>5</v>
      </c>
      <c r="J8" s="19">
        <v>3</v>
      </c>
      <c r="K8" s="19">
        <v>3</v>
      </c>
      <c r="L8" s="19">
        <v>3</v>
      </c>
      <c r="M8" s="19">
        <v>4</v>
      </c>
      <c r="N8" s="19">
        <v>4</v>
      </c>
      <c r="O8" s="3">
        <f t="shared" si="0"/>
        <v>17</v>
      </c>
      <c r="P8" s="3" t="s">
        <v>1</v>
      </c>
      <c r="Q8" s="3" t="s">
        <v>2</v>
      </c>
      <c r="R8" s="3" t="s">
        <v>4</v>
      </c>
      <c r="S8" s="3" t="s">
        <v>5</v>
      </c>
      <c r="T8" s="3" t="s">
        <v>7</v>
      </c>
      <c r="U8" s="3" t="s">
        <v>3</v>
      </c>
      <c r="V8" s="3" t="s">
        <v>4</v>
      </c>
      <c r="W8" s="3" t="s">
        <v>7</v>
      </c>
      <c r="X8" s="3" t="s">
        <v>3</v>
      </c>
      <c r="Y8" s="6">
        <v>29.7</v>
      </c>
      <c r="Z8" s="5">
        <v>0.21299999999999999</v>
      </c>
      <c r="AA8" s="6">
        <v>32.93</v>
      </c>
      <c r="AB8" s="4">
        <v>11.73</v>
      </c>
      <c r="AC8" s="5">
        <v>9.7916666666666652E-2</v>
      </c>
      <c r="AD8" s="5">
        <v>0.27892307692307694</v>
      </c>
      <c r="AE8" s="5">
        <v>0.37008182081072349</v>
      </c>
      <c r="AF8" s="5">
        <f t="shared" si="1"/>
        <v>2.6536479153554358</v>
      </c>
      <c r="AG8" s="5">
        <f t="shared" si="2"/>
        <v>1707.1629976747799</v>
      </c>
      <c r="AH8" s="5">
        <f t="shared" si="3"/>
        <v>6.8708302462865592E-2</v>
      </c>
      <c r="AI8" s="5">
        <f t="shared" si="4"/>
        <v>0.18591549910315036</v>
      </c>
      <c r="AJ8" s="5">
        <f t="shared" si="5"/>
        <v>24846.531444979901</v>
      </c>
      <c r="AK8" s="5">
        <f t="shared" si="6"/>
        <v>9182.4673354834449</v>
      </c>
      <c r="AL8" s="4">
        <v>14.92</v>
      </c>
      <c r="AM8" s="5">
        <v>0.1228625</v>
      </c>
      <c r="AN8" s="5">
        <v>0.23311258741258742</v>
      </c>
      <c r="AO8" s="5">
        <v>0.32742823255831083</v>
      </c>
      <c r="AP8" s="5">
        <f t="shared" si="7"/>
        <v>2.8091853485268352</v>
      </c>
      <c r="AQ8" s="5">
        <f t="shared" si="8"/>
        <v>1929.5525790912411</v>
      </c>
      <c r="AR8" s="5">
        <f t="shared" si="9"/>
        <v>6.2924815134511453E-2</v>
      </c>
      <c r="AS8" s="5">
        <f t="shared" si="10"/>
        <v>0.19164835452723675</v>
      </c>
      <c r="AT8" s="5">
        <f t="shared" si="11"/>
        <v>30664.41395126114</v>
      </c>
      <c r="AU8" s="5">
        <f t="shared" si="12"/>
        <v>10068.192778649796</v>
      </c>
      <c r="AV8" s="4">
        <v>17.04</v>
      </c>
      <c r="AW8" s="5">
        <v>0.13633333333333336</v>
      </c>
      <c r="AX8" s="5">
        <v>0.20080000000000001</v>
      </c>
      <c r="AY8" s="5">
        <v>0.29780502274075532</v>
      </c>
      <c r="AZ8" s="5">
        <f t="shared" si="13"/>
        <v>2.9661854854656906</v>
      </c>
      <c r="BA8" s="5">
        <f t="shared" si="14"/>
        <v>2121.4887001760208</v>
      </c>
      <c r="BB8" s="5">
        <f t="shared" si="15"/>
        <v>5.6251839289318782E-2</v>
      </c>
      <c r="BC8" s="5">
        <f t="shared" si="16"/>
        <v>0.19450707082827337</v>
      </c>
      <c r="BD8" s="5">
        <f t="shared" si="17"/>
        <v>37714.121475470645</v>
      </c>
      <c r="BE8" s="5">
        <f t="shared" si="18"/>
        <v>10907.000404365985</v>
      </c>
    </row>
    <row r="9" spans="1:57" s="3" customFormat="1" ht="17" customHeight="1" x14ac:dyDescent="0.2">
      <c r="A9" s="3" t="s">
        <v>1</v>
      </c>
      <c r="B9" s="3" t="s">
        <v>47</v>
      </c>
      <c r="C9" s="6">
        <v>6</v>
      </c>
      <c r="D9" s="6">
        <v>6</v>
      </c>
      <c r="E9" s="6">
        <v>41</v>
      </c>
      <c r="F9" s="6">
        <v>68</v>
      </c>
      <c r="G9" s="6">
        <v>170</v>
      </c>
      <c r="H9" s="7">
        <v>0.35156181381518742</v>
      </c>
      <c r="I9" s="6">
        <v>5.5</v>
      </c>
      <c r="J9" s="3">
        <v>5</v>
      </c>
      <c r="K9" s="3">
        <v>3</v>
      </c>
      <c r="L9" s="3">
        <v>4</v>
      </c>
      <c r="M9" s="3">
        <v>4</v>
      </c>
      <c r="N9" s="3">
        <v>3</v>
      </c>
      <c r="O9" s="3">
        <f t="shared" si="0"/>
        <v>19</v>
      </c>
      <c r="P9" s="3" t="s">
        <v>1</v>
      </c>
      <c r="Q9" s="3" t="s">
        <v>2</v>
      </c>
      <c r="R9" s="3" t="s">
        <v>0</v>
      </c>
      <c r="S9" s="3" t="s">
        <v>5</v>
      </c>
      <c r="T9" s="3" t="s">
        <v>2</v>
      </c>
      <c r="U9" s="3" t="s">
        <v>6</v>
      </c>
      <c r="V9" s="3" t="s">
        <v>0</v>
      </c>
      <c r="W9" s="3" t="s">
        <v>7</v>
      </c>
      <c r="X9" s="3" t="s">
        <v>3</v>
      </c>
      <c r="Y9" s="6">
        <v>30.8</v>
      </c>
      <c r="Z9" s="5">
        <v>0.152</v>
      </c>
      <c r="AA9" s="6">
        <v>51.38</v>
      </c>
      <c r="AB9" s="4">
        <v>11.58</v>
      </c>
      <c r="AC9" s="5">
        <v>0.12875</v>
      </c>
      <c r="AD9" s="5">
        <v>0.24976923076923077</v>
      </c>
      <c r="AE9" s="5">
        <v>0.32992938068383887</v>
      </c>
      <c r="AF9" s="5">
        <f t="shared" si="1"/>
        <v>2.6418736981151247</v>
      </c>
      <c r="AG9" s="5">
        <f t="shared" si="2"/>
        <v>1587.9865132145642</v>
      </c>
      <c r="AH9" s="5">
        <f t="shared" si="3"/>
        <v>7.1110882995360877E-2</v>
      </c>
      <c r="AI9" s="5">
        <f t="shared" si="4"/>
        <v>0.17304251684612598</v>
      </c>
      <c r="AJ9" s="5">
        <f t="shared" si="5"/>
        <v>22331.131977620938</v>
      </c>
      <c r="AK9" s="5">
        <f t="shared" si="6"/>
        <v>9176.8574692348247</v>
      </c>
      <c r="AL9" s="4">
        <v>14.73</v>
      </c>
      <c r="AM9" s="5">
        <v>0.14684305555555555</v>
      </c>
      <c r="AN9" s="5">
        <v>0.20999003496503499</v>
      </c>
      <c r="AO9" s="5">
        <v>0.29424125808886803</v>
      </c>
      <c r="AP9" s="5">
        <f t="shared" si="7"/>
        <v>2.8024306785592139</v>
      </c>
      <c r="AQ9" s="5">
        <f t="shared" si="8"/>
        <v>1780.5912408141355</v>
      </c>
      <c r="AR9" s="5">
        <f t="shared" si="9"/>
        <v>6.2918639947782795E-2</v>
      </c>
      <c r="AS9" s="5">
        <f t="shared" si="10"/>
        <v>0.17625569490255366</v>
      </c>
      <c r="AT9" s="5">
        <f t="shared" si="11"/>
        <v>28299.900352135348</v>
      </c>
      <c r="AU9" s="5">
        <f t="shared" si="12"/>
        <v>10102.31891683596</v>
      </c>
      <c r="AV9" s="4">
        <v>17.5</v>
      </c>
      <c r="AW9" s="5">
        <v>0.15622222222222223</v>
      </c>
      <c r="AX9" s="5">
        <v>0.18709999999999999</v>
      </c>
      <c r="AY9" s="5">
        <v>0.27248454642545067</v>
      </c>
      <c r="AZ9" s="5">
        <f t="shared" si="13"/>
        <v>2.9127156218647854</v>
      </c>
      <c r="BA9" s="5">
        <f t="shared" si="14"/>
        <v>1922.7637446313331</v>
      </c>
      <c r="BB9" s="5">
        <f t="shared" si="15"/>
        <v>5.7365054759689837E-2</v>
      </c>
      <c r="BC9" s="5">
        <f t="shared" si="16"/>
        <v>0.18829302079143823</v>
      </c>
      <c r="BD9" s="5">
        <f t="shared" si="17"/>
        <v>33518.032061261983</v>
      </c>
      <c r="BE9" s="5">
        <f t="shared" si="18"/>
        <v>10211.550786903952</v>
      </c>
    </row>
    <row r="10" spans="1:57" s="3" customFormat="1" ht="17" customHeight="1" x14ac:dyDescent="0.2">
      <c r="A10" s="3" t="s">
        <v>1</v>
      </c>
      <c r="B10" s="3" t="s">
        <v>47</v>
      </c>
      <c r="C10" s="6">
        <v>5</v>
      </c>
      <c r="D10" s="6">
        <v>4</v>
      </c>
      <c r="E10" s="6">
        <v>40</v>
      </c>
      <c r="F10" s="6">
        <v>78</v>
      </c>
      <c r="G10" s="6">
        <v>175</v>
      </c>
      <c r="H10" s="7">
        <v>0.40137551759834356</v>
      </c>
      <c r="I10" s="6">
        <v>5.5</v>
      </c>
      <c r="J10" s="19">
        <v>5</v>
      </c>
      <c r="K10" s="19">
        <v>4</v>
      </c>
      <c r="L10" s="19">
        <v>4</v>
      </c>
      <c r="M10" s="19">
        <v>4</v>
      </c>
      <c r="N10" s="19">
        <v>4</v>
      </c>
      <c r="O10" s="3">
        <f t="shared" si="0"/>
        <v>21</v>
      </c>
      <c r="P10" s="3" t="s">
        <v>1</v>
      </c>
      <c r="Q10" s="3" t="s">
        <v>2</v>
      </c>
      <c r="R10" s="3" t="s">
        <v>4</v>
      </c>
      <c r="S10" s="3" t="s">
        <v>5</v>
      </c>
      <c r="T10" s="3" t="s">
        <v>2</v>
      </c>
      <c r="U10" s="3" t="s">
        <v>6</v>
      </c>
      <c r="V10" s="3" t="s">
        <v>4</v>
      </c>
      <c r="W10" s="3" t="s">
        <v>2</v>
      </c>
      <c r="X10" s="3" t="s">
        <v>6</v>
      </c>
      <c r="Y10" s="6">
        <v>38.700000000000003</v>
      </c>
      <c r="Z10" s="5">
        <v>0.189</v>
      </c>
      <c r="AA10" s="6">
        <v>40.119999999999997</v>
      </c>
      <c r="AB10" s="4">
        <v>12.54</v>
      </c>
      <c r="AC10" s="5">
        <v>0.12163636363636364</v>
      </c>
      <c r="AD10" s="5">
        <v>0.25333333333333335</v>
      </c>
      <c r="AE10" s="5">
        <v>0.33780507515758851</v>
      </c>
      <c r="AF10" s="5">
        <f t="shared" si="1"/>
        <v>2.6668821722967508</v>
      </c>
      <c r="AG10" s="5">
        <f t="shared" si="2"/>
        <v>1779.0465888888798</v>
      </c>
      <c r="AH10" s="5">
        <f t="shared" si="3"/>
        <v>6.961446340041394E-2</v>
      </c>
      <c r="AI10" s="5">
        <f t="shared" si="4"/>
        <v>0.17129084720762883</v>
      </c>
      <c r="AJ10" s="5">
        <f t="shared" si="5"/>
        <v>25555.703541892148</v>
      </c>
      <c r="AK10" s="5">
        <f t="shared" si="6"/>
        <v>10386.115883544102</v>
      </c>
      <c r="AL10" s="4">
        <v>13.12</v>
      </c>
      <c r="AM10" s="5">
        <v>0.12815909090909092</v>
      </c>
      <c r="AN10" s="5">
        <v>0.24260606060606063</v>
      </c>
      <c r="AO10" s="5">
        <v>0.32716944892830141</v>
      </c>
      <c r="AP10" s="5">
        <f t="shared" si="7"/>
        <v>2.6971251098261169</v>
      </c>
      <c r="AQ10" s="5">
        <f t="shared" si="8"/>
        <v>1836.8798450987433</v>
      </c>
      <c r="AR10" s="5">
        <f t="shared" si="9"/>
        <v>6.8265379774214943E-2</v>
      </c>
      <c r="AS10" s="5">
        <f t="shared" si="10"/>
        <v>0.21807811624922008</v>
      </c>
      <c r="AT10" s="5">
        <f t="shared" si="11"/>
        <v>26907.926846289454</v>
      </c>
      <c r="AU10" s="5">
        <f t="shared" si="12"/>
        <v>8423.0360968431778</v>
      </c>
      <c r="AV10" s="4">
        <v>17.29</v>
      </c>
      <c r="AW10" s="5">
        <v>0.13500000000000001</v>
      </c>
      <c r="AX10" s="5">
        <v>0.21200000000000002</v>
      </c>
      <c r="AY10" s="5">
        <v>0.3054755043227666</v>
      </c>
      <c r="AZ10" s="5">
        <f t="shared" si="13"/>
        <v>2.8818443804034581</v>
      </c>
      <c r="BA10" s="5">
        <f t="shared" si="14"/>
        <v>1967.3294852259949</v>
      </c>
      <c r="BB10" s="5">
        <f t="shared" si="15"/>
        <v>5.9743628231735617E-2</v>
      </c>
      <c r="BC10" s="5">
        <f t="shared" si="16"/>
        <v>0.22608907756544683</v>
      </c>
      <c r="BD10" s="5">
        <f t="shared" si="17"/>
        <v>32929.528109592713</v>
      </c>
      <c r="BE10" s="5">
        <f t="shared" si="18"/>
        <v>8701.5680120880879</v>
      </c>
    </row>
    <row r="11" spans="1:57" s="3" customFormat="1" ht="17" customHeight="1" x14ac:dyDescent="0.2">
      <c r="A11" s="3" t="s">
        <v>1</v>
      </c>
      <c r="B11" s="3" t="s">
        <v>47</v>
      </c>
      <c r="C11" s="6">
        <v>15</v>
      </c>
      <c r="D11" s="6">
        <v>9</v>
      </c>
      <c r="E11" s="6">
        <v>20</v>
      </c>
      <c r="F11" s="6">
        <v>72</v>
      </c>
      <c r="G11" s="6">
        <v>191</v>
      </c>
      <c r="H11" s="7">
        <v>0.36811762893856737</v>
      </c>
      <c r="I11" s="6">
        <v>5</v>
      </c>
      <c r="J11" s="3">
        <v>3</v>
      </c>
      <c r="K11" s="3">
        <v>1</v>
      </c>
      <c r="L11" s="3">
        <v>3</v>
      </c>
      <c r="M11" s="3">
        <v>3</v>
      </c>
      <c r="N11" s="3">
        <v>3</v>
      </c>
      <c r="O11" s="3">
        <f t="shared" si="0"/>
        <v>13</v>
      </c>
      <c r="P11" s="3" t="s">
        <v>5</v>
      </c>
      <c r="Q11" s="3" t="s">
        <v>2</v>
      </c>
      <c r="R11" s="3" t="s">
        <v>4</v>
      </c>
      <c r="S11" s="3" t="s">
        <v>5</v>
      </c>
      <c r="T11" s="3" t="s">
        <v>7</v>
      </c>
      <c r="U11" s="3" t="s">
        <v>6</v>
      </c>
      <c r="V11" s="3" t="s">
        <v>4</v>
      </c>
      <c r="W11" s="3" t="s">
        <v>2</v>
      </c>
      <c r="X11" s="3" t="s">
        <v>6</v>
      </c>
      <c r="Y11" s="6">
        <v>36.799999999999997</v>
      </c>
      <c r="Z11" s="5">
        <v>0.18099999999999999</v>
      </c>
      <c r="AA11" s="6">
        <v>34.619999999999997</v>
      </c>
      <c r="AB11" s="4">
        <v>12.57</v>
      </c>
      <c r="AC11" s="5">
        <v>0.1135</v>
      </c>
      <c r="AD11" s="5">
        <v>0.28272727272727272</v>
      </c>
      <c r="AE11" s="5">
        <v>0.35677411953653781</v>
      </c>
      <c r="AF11" s="5">
        <f t="shared" si="1"/>
        <v>2.5238040610301709</v>
      </c>
      <c r="AG11" s="5">
        <f t="shared" si="2"/>
        <v>1554.8841701060485</v>
      </c>
      <c r="AH11" s="5">
        <f t="shared" si="3"/>
        <v>7.6884651469181262E-2</v>
      </c>
      <c r="AI11" s="5">
        <f t="shared" si="4"/>
        <v>0.19324356700950912</v>
      </c>
      <c r="AJ11" s="5">
        <f t="shared" si="5"/>
        <v>20223.596522763899</v>
      </c>
      <c r="AK11" s="5">
        <f t="shared" si="6"/>
        <v>8046.2402664588353</v>
      </c>
      <c r="AL11" s="4">
        <v>15.23</v>
      </c>
      <c r="AM11" s="5">
        <v>0.12332986111111111</v>
      </c>
      <c r="AN11" s="5">
        <v>0.25549848484848481</v>
      </c>
      <c r="AO11" s="5">
        <v>0.33722197345250282</v>
      </c>
      <c r="AP11" s="5">
        <f t="shared" si="7"/>
        <v>2.6397179901280552</v>
      </c>
      <c r="AQ11" s="5">
        <f t="shared" si="8"/>
        <v>1645.036428354276</v>
      </c>
      <c r="AR11" s="5">
        <f t="shared" si="9"/>
        <v>7.1070343758887516E-2</v>
      </c>
      <c r="AS11" s="5">
        <f t="shared" si="10"/>
        <v>0.22231271966254004</v>
      </c>
      <c r="AT11" s="5">
        <f t="shared" si="11"/>
        <v>23146.594505511453</v>
      </c>
      <c r="AU11" s="5">
        <f t="shared" si="12"/>
        <v>7399.6505051594067</v>
      </c>
      <c r="AV11" s="4">
        <v>17.239999999999998</v>
      </c>
      <c r="AW11" s="5">
        <v>0.13137499999999999</v>
      </c>
      <c r="AX11" s="5">
        <v>0.23266666666666669</v>
      </c>
      <c r="AY11" s="5">
        <v>0.31956048987066499</v>
      </c>
      <c r="AZ11" s="5">
        <f t="shared" si="13"/>
        <v>2.7469383083438248</v>
      </c>
      <c r="BA11" s="5">
        <f t="shared" si="14"/>
        <v>1735.9543759474311</v>
      </c>
      <c r="BB11" s="5">
        <f t="shared" si="15"/>
        <v>6.5861975106043386E-2</v>
      </c>
      <c r="BC11" s="5">
        <f t="shared" si="16"/>
        <v>0.24966020752260074</v>
      </c>
      <c r="BD11" s="5">
        <f t="shared" si="17"/>
        <v>26357.460023820979</v>
      </c>
      <c r="BE11" s="5">
        <f t="shared" si="18"/>
        <v>6953.2681766688111</v>
      </c>
    </row>
    <row r="12" spans="1:57" s="3" customFormat="1" ht="17" customHeight="1" x14ac:dyDescent="0.2">
      <c r="A12" s="3" t="s">
        <v>1</v>
      </c>
      <c r="B12" s="3" t="s">
        <v>47</v>
      </c>
      <c r="C12" s="6">
        <v>5</v>
      </c>
      <c r="D12" s="6">
        <v>4</v>
      </c>
      <c r="E12" s="6">
        <v>34</v>
      </c>
      <c r="F12" s="6">
        <v>69</v>
      </c>
      <c r="G12" s="6">
        <v>179</v>
      </c>
      <c r="H12" s="7">
        <v>0.5988518538953872</v>
      </c>
      <c r="I12" s="6">
        <v>7</v>
      </c>
      <c r="J12" s="19">
        <v>3</v>
      </c>
      <c r="K12" s="19">
        <v>5</v>
      </c>
      <c r="L12" s="19">
        <v>3</v>
      </c>
      <c r="M12" s="19">
        <v>4</v>
      </c>
      <c r="N12" s="19">
        <v>4</v>
      </c>
      <c r="O12" s="3">
        <f t="shared" si="0"/>
        <v>19</v>
      </c>
      <c r="P12" s="3" t="s">
        <v>1</v>
      </c>
      <c r="Q12" s="3" t="s">
        <v>7</v>
      </c>
      <c r="R12" s="3" t="s">
        <v>0</v>
      </c>
      <c r="S12" s="3" t="s">
        <v>1</v>
      </c>
      <c r="T12" s="3" t="s">
        <v>8</v>
      </c>
      <c r="U12" s="3" t="s">
        <v>6</v>
      </c>
      <c r="V12" s="3" t="s">
        <v>0</v>
      </c>
      <c r="W12" s="3" t="s">
        <v>7</v>
      </c>
      <c r="X12" s="3" t="s">
        <v>3</v>
      </c>
      <c r="Y12" s="6">
        <v>36</v>
      </c>
      <c r="Z12" s="5">
        <v>0.22600000000000001</v>
      </c>
      <c r="AA12" s="6">
        <v>31.06</v>
      </c>
      <c r="AB12" s="4">
        <v>12.82</v>
      </c>
      <c r="AC12" s="5">
        <v>0.1095</v>
      </c>
      <c r="AD12" s="5">
        <v>0.25146153846153851</v>
      </c>
      <c r="AE12" s="5">
        <v>0.34832179009057007</v>
      </c>
      <c r="AF12" s="5">
        <f t="shared" si="1"/>
        <v>2.7703782631859348</v>
      </c>
      <c r="AG12" s="5">
        <f t="shared" si="2"/>
        <v>1526.2558299435289</v>
      </c>
      <c r="AH12" s="5">
        <f t="shared" si="3"/>
        <v>6.4177547408212438E-2</v>
      </c>
      <c r="AI12" s="5">
        <f t="shared" si="4"/>
        <v>0.16176960433479934</v>
      </c>
      <c r="AJ12" s="5">
        <f t="shared" si="5"/>
        <v>23781.772466864673</v>
      </c>
      <c r="AK12" s="5">
        <f t="shared" si="6"/>
        <v>9434.7503427453576</v>
      </c>
      <c r="AL12" s="4">
        <v>15.03</v>
      </c>
      <c r="AM12" s="5">
        <v>0.12086250000000001</v>
      </c>
      <c r="AN12" s="5">
        <v>0.23135528360528362</v>
      </c>
      <c r="AO12" s="5">
        <v>0.32842646563319783</v>
      </c>
      <c r="AP12" s="5">
        <f t="shared" si="7"/>
        <v>2.8391524975373188</v>
      </c>
      <c r="AQ12" s="5">
        <f t="shared" si="8"/>
        <v>1618.7129188786084</v>
      </c>
      <c r="AR12" s="5">
        <f t="shared" si="9"/>
        <v>6.1591803449836641E-2</v>
      </c>
      <c r="AS12" s="5">
        <f t="shared" si="10"/>
        <v>0.1931521813556836</v>
      </c>
      <c r="AT12" s="5">
        <f t="shared" si="11"/>
        <v>26281.30413808985</v>
      </c>
      <c r="AU12" s="5">
        <f t="shared" si="12"/>
        <v>8380.5055035738897</v>
      </c>
      <c r="AV12" s="4">
        <v>17.940000000000001</v>
      </c>
      <c r="AW12" s="5">
        <v>0.13275000000000001</v>
      </c>
      <c r="AX12" s="5">
        <v>0.20777777777777776</v>
      </c>
      <c r="AY12" s="5">
        <v>0.30508198058569214</v>
      </c>
      <c r="AZ12" s="5">
        <f t="shared" si="13"/>
        <v>2.9366179949424915</v>
      </c>
      <c r="BA12" s="5">
        <f t="shared" si="14"/>
        <v>1742.5747722021681</v>
      </c>
      <c r="BB12" s="5">
        <f t="shared" si="15"/>
        <v>5.7529910440586474E-2</v>
      </c>
      <c r="BC12" s="5">
        <f t="shared" si="16"/>
        <v>0.21237277018435458</v>
      </c>
      <c r="BD12" s="5">
        <f t="shared" si="17"/>
        <v>30289.891968488242</v>
      </c>
      <c r="BE12" s="5">
        <f t="shared" si="18"/>
        <v>8205.2645953127139</v>
      </c>
    </row>
    <row r="13" spans="1:57" s="3" customFormat="1" ht="17" customHeight="1" x14ac:dyDescent="0.2">
      <c r="A13" s="3" t="s">
        <v>1</v>
      </c>
      <c r="B13" s="3" t="s">
        <v>47</v>
      </c>
      <c r="C13" s="6">
        <v>7</v>
      </c>
      <c r="D13" s="6">
        <v>2</v>
      </c>
      <c r="E13" s="6">
        <v>22</v>
      </c>
      <c r="F13" s="6">
        <v>62</v>
      </c>
      <c r="G13" s="6">
        <v>174</v>
      </c>
      <c r="H13" s="7"/>
      <c r="I13" s="6">
        <v>4</v>
      </c>
      <c r="J13" s="3">
        <v>3</v>
      </c>
      <c r="K13" s="3">
        <v>2</v>
      </c>
      <c r="L13" s="3">
        <v>3</v>
      </c>
      <c r="M13" s="3">
        <v>3</v>
      </c>
      <c r="N13" s="3">
        <v>2</v>
      </c>
      <c r="O13" s="3">
        <f t="shared" si="0"/>
        <v>13</v>
      </c>
      <c r="P13" s="3" t="s">
        <v>5</v>
      </c>
      <c r="Q13" s="3" t="s">
        <v>7</v>
      </c>
      <c r="R13" s="3" t="s">
        <v>4</v>
      </c>
      <c r="S13" s="3" t="s">
        <v>5</v>
      </c>
      <c r="T13" s="3" t="s">
        <v>7</v>
      </c>
      <c r="U13" s="3" t="s">
        <v>6</v>
      </c>
      <c r="V13" s="3" t="s">
        <v>4</v>
      </c>
      <c r="W13" s="3" t="s">
        <v>7</v>
      </c>
      <c r="X13" s="3" t="s">
        <v>6</v>
      </c>
      <c r="Y13" s="6">
        <v>35.5</v>
      </c>
      <c r="Z13" s="5">
        <v>0.157</v>
      </c>
      <c r="AA13" s="6">
        <v>49.95</v>
      </c>
      <c r="AB13" s="4">
        <v>11.58</v>
      </c>
      <c r="AC13" s="5">
        <v>0.11838461538461539</v>
      </c>
      <c r="AD13" s="5">
        <v>0.24928571428571428</v>
      </c>
      <c r="AE13" s="5">
        <v>0.33900711339589934</v>
      </c>
      <c r="AF13" s="5">
        <f t="shared" si="1"/>
        <v>2.7198278438639489</v>
      </c>
      <c r="AG13" s="5">
        <f t="shared" si="2"/>
        <v>1409.0998450045336</v>
      </c>
      <c r="AH13" s="5">
        <f t="shared" si="3"/>
        <v>6.6898501807064012E-2</v>
      </c>
      <c r="AI13" s="5">
        <f t="shared" si="4"/>
        <v>0.1657927413830329</v>
      </c>
      <c r="AJ13" s="5">
        <f t="shared" si="5"/>
        <v>21063.249653458493</v>
      </c>
      <c r="AK13" s="5">
        <f t="shared" si="6"/>
        <v>8499.1648805002496</v>
      </c>
      <c r="AL13" s="4">
        <v>14.84</v>
      </c>
      <c r="AM13" s="5">
        <v>0.13476490384615386</v>
      </c>
      <c r="AN13" s="5">
        <v>0.22261183261183265</v>
      </c>
      <c r="AO13" s="5">
        <v>0.31145260715368789</v>
      </c>
      <c r="AP13" s="5">
        <f t="shared" si="7"/>
        <v>2.7981675861477369</v>
      </c>
      <c r="AQ13" s="5">
        <f t="shared" si="8"/>
        <v>1533.764238826471</v>
      </c>
      <c r="AR13" s="5">
        <f t="shared" si="9"/>
        <v>6.3443951492112738E-2</v>
      </c>
      <c r="AS13" s="5">
        <f t="shared" si="10"/>
        <v>0.1885455178999525</v>
      </c>
      <c r="AT13" s="5">
        <f t="shared" si="11"/>
        <v>24175.105786359261</v>
      </c>
      <c r="AU13" s="5">
        <f t="shared" si="12"/>
        <v>8134.7159874695562</v>
      </c>
      <c r="AV13" s="4">
        <v>17.77</v>
      </c>
      <c r="AW13" s="5">
        <v>0.144875</v>
      </c>
      <c r="AX13" s="5">
        <v>0.19588888888888892</v>
      </c>
      <c r="AY13" s="5">
        <v>0.28742612594253109</v>
      </c>
      <c r="AZ13" s="5">
        <f t="shared" si="13"/>
        <v>2.9345832484206231</v>
      </c>
      <c r="BA13" s="5">
        <f t="shared" si="14"/>
        <v>1661.974426907552</v>
      </c>
      <c r="BB13" s="5">
        <f t="shared" si="15"/>
        <v>5.7166120171132789E-2</v>
      </c>
      <c r="BC13" s="5">
        <f t="shared" si="16"/>
        <v>0.19794114932509668</v>
      </c>
      <c r="BD13" s="5">
        <f t="shared" si="17"/>
        <v>29072.716880772332</v>
      </c>
      <c r="BE13" s="5">
        <f t="shared" si="18"/>
        <v>8396.305834204999</v>
      </c>
    </row>
    <row r="14" spans="1:57" s="3" customFormat="1" ht="17" customHeight="1" x14ac:dyDescent="0.2">
      <c r="A14" s="3" t="s">
        <v>1</v>
      </c>
      <c r="B14" s="3" t="s">
        <v>47</v>
      </c>
      <c r="C14" s="6">
        <v>7</v>
      </c>
      <c r="D14" s="6">
        <v>30</v>
      </c>
      <c r="E14" s="6">
        <v>54</v>
      </c>
      <c r="F14" s="6">
        <v>69</v>
      </c>
      <c r="G14" s="6">
        <v>176</v>
      </c>
      <c r="H14" s="7">
        <v>0.49845060989132839</v>
      </c>
      <c r="I14" s="6">
        <v>6</v>
      </c>
      <c r="J14" s="3">
        <v>3</v>
      </c>
      <c r="K14" s="3">
        <v>2</v>
      </c>
      <c r="L14" s="3">
        <v>3</v>
      </c>
      <c r="M14" s="3">
        <v>2</v>
      </c>
      <c r="N14" s="3">
        <v>3</v>
      </c>
      <c r="O14" s="3">
        <f t="shared" si="0"/>
        <v>13</v>
      </c>
      <c r="P14" s="3" t="s">
        <v>5</v>
      </c>
      <c r="Q14" s="3" t="s">
        <v>2</v>
      </c>
      <c r="R14" s="3" t="s">
        <v>0</v>
      </c>
      <c r="S14" s="3" t="s">
        <v>1</v>
      </c>
      <c r="T14" s="3" t="s">
        <v>7</v>
      </c>
      <c r="U14" s="3" t="s">
        <v>3</v>
      </c>
      <c r="V14" s="3" t="s">
        <v>0</v>
      </c>
      <c r="W14" s="3" t="s">
        <v>7</v>
      </c>
      <c r="X14" s="3" t="s">
        <v>3</v>
      </c>
      <c r="Y14" s="6">
        <v>22.4</v>
      </c>
      <c r="Z14" s="5">
        <v>0.16400000000000001</v>
      </c>
      <c r="AA14" s="6">
        <v>36.700000000000003</v>
      </c>
      <c r="AB14" s="4">
        <v>12.17</v>
      </c>
      <c r="AC14" s="5">
        <v>9.3749999999999986E-2</v>
      </c>
      <c r="AD14" s="5">
        <v>0.27423076923076922</v>
      </c>
      <c r="AE14" s="5">
        <v>0.37261562581656649</v>
      </c>
      <c r="AF14" s="5">
        <f t="shared" si="1"/>
        <v>2.717533315913248</v>
      </c>
      <c r="AG14" s="5">
        <f t="shared" si="2"/>
        <v>1426.7468296775398</v>
      </c>
      <c r="AH14" s="5">
        <f t="shared" si="3"/>
        <v>6.5337282738466382E-2</v>
      </c>
      <c r="AI14" s="5">
        <f t="shared" si="4"/>
        <v>0.18498295201441528</v>
      </c>
      <c r="AJ14" s="5">
        <f t="shared" si="5"/>
        <v>21836.641652034348</v>
      </c>
      <c r="AK14" s="5">
        <f t="shared" si="6"/>
        <v>7712.8557747654331</v>
      </c>
      <c r="AL14" s="4">
        <v>15.19</v>
      </c>
      <c r="AM14" s="5">
        <v>0.12022638888888888</v>
      </c>
      <c r="AN14" s="5">
        <v>0.22856905594405597</v>
      </c>
      <c r="AO14" s="5">
        <v>0.32765487527156334</v>
      </c>
      <c r="AP14" s="5">
        <f t="shared" si="7"/>
        <v>2.8670099188908527</v>
      </c>
      <c r="AQ14" s="5">
        <f t="shared" si="8"/>
        <v>1622.5248056555868</v>
      </c>
      <c r="AR14" s="5">
        <f t="shared" si="9"/>
        <v>6.0409660523391084E-2</v>
      </c>
      <c r="AS14" s="5">
        <f t="shared" si="10"/>
        <v>0.19111042853582222</v>
      </c>
      <c r="AT14" s="5">
        <f t="shared" si="11"/>
        <v>26858.697625478839</v>
      </c>
      <c r="AU14" s="5">
        <f t="shared" si="12"/>
        <v>8489.985701389689</v>
      </c>
      <c r="AV14" s="4">
        <v>18.22</v>
      </c>
      <c r="AW14" s="5">
        <v>0.13455555555555557</v>
      </c>
      <c r="AX14" s="5">
        <v>0.19749999999999998</v>
      </c>
      <c r="AY14" s="5">
        <v>0.29738999498075958</v>
      </c>
      <c r="AZ14" s="5">
        <f t="shared" si="13"/>
        <v>3.0115442529697174</v>
      </c>
      <c r="BA14" s="5">
        <f t="shared" si="14"/>
        <v>1787.646429922748</v>
      </c>
      <c r="BB14" s="5">
        <f t="shared" si="15"/>
        <v>5.456081313552108E-2</v>
      </c>
      <c r="BC14" s="5">
        <f t="shared" si="16"/>
        <v>0.19595271518604973</v>
      </c>
      <c r="BD14" s="5">
        <f t="shared" si="17"/>
        <v>32764.292304121194</v>
      </c>
      <c r="BE14" s="5">
        <f t="shared" si="18"/>
        <v>9122.845928546818</v>
      </c>
    </row>
    <row r="15" spans="1:57" s="3" customFormat="1" ht="17" customHeight="1" x14ac:dyDescent="0.2">
      <c r="A15" s="3" t="s">
        <v>1</v>
      </c>
      <c r="B15" s="3" t="s">
        <v>47</v>
      </c>
      <c r="C15" s="6">
        <v>2</v>
      </c>
      <c r="D15" s="6">
        <v>4</v>
      </c>
      <c r="E15" s="6">
        <v>23</v>
      </c>
      <c r="F15" s="6">
        <v>72</v>
      </c>
      <c r="G15" s="6">
        <v>175</v>
      </c>
      <c r="H15" s="7">
        <v>0.4196021777471054</v>
      </c>
      <c r="I15" s="6">
        <v>5</v>
      </c>
      <c r="J15" s="3">
        <v>4</v>
      </c>
      <c r="K15" s="3">
        <v>4</v>
      </c>
      <c r="L15" s="3">
        <v>5</v>
      </c>
      <c r="M15" s="3">
        <v>3</v>
      </c>
      <c r="N15" s="3">
        <v>3</v>
      </c>
      <c r="O15" s="3">
        <f t="shared" si="0"/>
        <v>19</v>
      </c>
      <c r="P15" s="3" t="s">
        <v>1</v>
      </c>
      <c r="Q15" s="3" t="s">
        <v>2</v>
      </c>
      <c r="R15" s="3" t="s">
        <v>4</v>
      </c>
      <c r="S15" s="3" t="s">
        <v>1</v>
      </c>
      <c r="T15" s="3" t="s">
        <v>2</v>
      </c>
      <c r="U15" s="3" t="s">
        <v>3</v>
      </c>
      <c r="V15" s="3" t="s">
        <v>4</v>
      </c>
      <c r="W15" s="3" t="s">
        <v>2</v>
      </c>
      <c r="X15" s="3" t="s">
        <v>3</v>
      </c>
      <c r="Y15" s="6">
        <v>39.799999999999997</v>
      </c>
      <c r="Z15" s="5">
        <v>0.17699999999999999</v>
      </c>
      <c r="AA15" s="6">
        <v>22.05</v>
      </c>
      <c r="AB15" s="4">
        <v>11.4</v>
      </c>
      <c r="AC15" s="5">
        <v>9.7692307692307676E-2</v>
      </c>
      <c r="AD15" s="5">
        <v>0.27635714285714286</v>
      </c>
      <c r="AE15" s="5">
        <v>0.36941257693494134</v>
      </c>
      <c r="AF15" s="5">
        <f t="shared" si="1"/>
        <v>2.6734433068437209</v>
      </c>
      <c r="AG15" s="5">
        <f t="shared" si="2"/>
        <v>1501.6879917128092</v>
      </c>
      <c r="AH15" s="5">
        <f t="shared" si="3"/>
        <v>6.7741823036475177E-2</v>
      </c>
      <c r="AI15" s="5">
        <f t="shared" si="4"/>
        <v>0.19019010007453346</v>
      </c>
      <c r="AJ15" s="5">
        <f t="shared" si="5"/>
        <v>22167.811912948287</v>
      </c>
      <c r="AK15" s="5">
        <f t="shared" si="6"/>
        <v>7895.721129145596</v>
      </c>
      <c r="AL15" s="4">
        <v>14.5</v>
      </c>
      <c r="AM15" s="5">
        <v>0.12274529914529915</v>
      </c>
      <c r="AN15" s="5">
        <v>0.24097564935064936</v>
      </c>
      <c r="AO15" s="5">
        <v>0.33126446297240641</v>
      </c>
      <c r="AP15" s="5">
        <f t="shared" si="7"/>
        <v>2.7493604757580772</v>
      </c>
      <c r="AQ15" s="5">
        <f t="shared" si="8"/>
        <v>1674.6210136554685</v>
      </c>
      <c r="AR15" s="5">
        <f t="shared" si="9"/>
        <v>6.5638094672678379E-2</v>
      </c>
      <c r="AS15" s="5">
        <f t="shared" si="10"/>
        <v>0.21325379831074481</v>
      </c>
      <c r="AT15" s="5">
        <f t="shared" si="11"/>
        <v>25512.943695370905</v>
      </c>
      <c r="AU15" s="5">
        <f t="shared" si="12"/>
        <v>7852.7136534997535</v>
      </c>
      <c r="AV15" s="4">
        <v>17.14</v>
      </c>
      <c r="AW15" s="5">
        <v>0.13488888888888889</v>
      </c>
      <c r="AX15" s="5">
        <v>0.21100000000000002</v>
      </c>
      <c r="AY15" s="5">
        <v>0.30501124317378736</v>
      </c>
      <c r="AZ15" s="5">
        <f t="shared" si="13"/>
        <v>2.8911018310311594</v>
      </c>
      <c r="BA15" s="5">
        <f t="shared" si="14"/>
        <v>1818.760597145621</v>
      </c>
      <c r="BB15" s="5">
        <f t="shared" si="15"/>
        <v>5.9354516960987716E-2</v>
      </c>
      <c r="BC15" s="5">
        <f t="shared" si="16"/>
        <v>0.22396527205056171</v>
      </c>
      <c r="BD15" s="5">
        <f t="shared" si="17"/>
        <v>30642.32833940925</v>
      </c>
      <c r="BE15" s="5">
        <f t="shared" si="18"/>
        <v>8120.7259522584518</v>
      </c>
    </row>
    <row r="16" spans="1:57" s="3" customFormat="1" ht="17" customHeight="1" x14ac:dyDescent="0.2">
      <c r="A16" s="3" t="s">
        <v>1</v>
      </c>
      <c r="B16" s="3" t="s">
        <v>47</v>
      </c>
      <c r="C16" s="6">
        <v>9</v>
      </c>
      <c r="D16" s="6">
        <v>15</v>
      </c>
      <c r="E16" s="6">
        <v>42</v>
      </c>
      <c r="F16" s="6">
        <v>82</v>
      </c>
      <c r="G16" s="6">
        <v>183</v>
      </c>
      <c r="H16" s="7">
        <v>0.32180938467685488</v>
      </c>
      <c r="I16" s="6">
        <v>3</v>
      </c>
      <c r="J16" s="19">
        <v>1</v>
      </c>
      <c r="K16" s="19">
        <v>1</v>
      </c>
      <c r="L16" s="19">
        <v>3</v>
      </c>
      <c r="M16" s="19">
        <v>3</v>
      </c>
      <c r="N16" s="19">
        <v>3</v>
      </c>
      <c r="O16" s="3">
        <f t="shared" si="0"/>
        <v>11</v>
      </c>
      <c r="P16" s="3" t="s">
        <v>5</v>
      </c>
      <c r="Q16" s="3" t="s">
        <v>7</v>
      </c>
      <c r="R16" s="3" t="s">
        <v>4</v>
      </c>
      <c r="S16" s="3" t="s">
        <v>1</v>
      </c>
      <c r="T16" s="3" t="s">
        <v>7</v>
      </c>
      <c r="U16" s="3" t="s">
        <v>3</v>
      </c>
      <c r="V16" s="3" t="s">
        <v>4</v>
      </c>
      <c r="W16" s="3" t="s">
        <v>7</v>
      </c>
      <c r="X16" s="3" t="s">
        <v>3</v>
      </c>
      <c r="Y16" s="6">
        <v>23.9</v>
      </c>
      <c r="Z16" s="5">
        <v>0.192</v>
      </c>
      <c r="AA16" s="6">
        <v>32.06</v>
      </c>
      <c r="AB16" s="4">
        <v>12.85</v>
      </c>
      <c r="AC16" s="5">
        <v>9.8636363636363633E-2</v>
      </c>
      <c r="AD16" s="5">
        <v>0.26316666666666672</v>
      </c>
      <c r="AE16" s="5">
        <v>0.36368775911889112</v>
      </c>
      <c r="AF16" s="5">
        <f t="shared" si="1"/>
        <v>2.7639348381423003</v>
      </c>
      <c r="AG16" s="5">
        <f t="shared" si="2"/>
        <v>1737.176945770233</v>
      </c>
      <c r="AH16" s="5">
        <f t="shared" si="3"/>
        <v>6.3733324702516303E-2</v>
      </c>
      <c r="AI16" s="5">
        <f t="shared" si="4"/>
        <v>0.16857476991568771</v>
      </c>
      <c r="AJ16" s="5">
        <f t="shared" si="5"/>
        <v>27256.964137344716</v>
      </c>
      <c r="AK16" s="5">
        <f t="shared" si="6"/>
        <v>10305.082703889071</v>
      </c>
      <c r="AL16" s="4">
        <v>14.54</v>
      </c>
      <c r="AM16" s="5">
        <v>0.11160909090909091</v>
      </c>
      <c r="AN16" s="5">
        <v>0.24358207070707072</v>
      </c>
      <c r="AO16" s="5">
        <v>0.34288869914265829</v>
      </c>
      <c r="AP16" s="5">
        <f t="shared" si="7"/>
        <v>2.8153853700916494</v>
      </c>
      <c r="AQ16" s="5">
        <f t="shared" si="8"/>
        <v>1842.5512190395061</v>
      </c>
      <c r="AR16" s="5">
        <f t="shared" si="9"/>
        <v>6.2325586893772697E-2</v>
      </c>
      <c r="AS16" s="5">
        <f t="shared" si="10"/>
        <v>0.20567391180697997</v>
      </c>
      <c r="AT16" s="5">
        <f t="shared" si="11"/>
        <v>29563.31918991694</v>
      </c>
      <c r="AU16" s="5">
        <f t="shared" si="12"/>
        <v>8958.6044377310045</v>
      </c>
      <c r="AV16" s="4">
        <v>18.11</v>
      </c>
      <c r="AW16" s="5">
        <v>0.122</v>
      </c>
      <c r="AX16" s="5">
        <v>0.21388888888888888</v>
      </c>
      <c r="AY16" s="5">
        <v>0.31839232550446572</v>
      </c>
      <c r="AZ16" s="5">
        <f t="shared" si="13"/>
        <v>2.9771749917300694</v>
      </c>
      <c r="BA16" s="5">
        <f t="shared" si="14"/>
        <v>1984.3128743733303</v>
      </c>
      <c r="BB16" s="5">
        <f t="shared" si="15"/>
        <v>5.6069994393620808E-2</v>
      </c>
      <c r="BC16" s="5">
        <f t="shared" si="16"/>
        <v>0.21678635944928482</v>
      </c>
      <c r="BD16" s="5">
        <f t="shared" si="17"/>
        <v>35389.92460821593</v>
      </c>
      <c r="BE16" s="5">
        <f t="shared" si="18"/>
        <v>9153.3105653612038</v>
      </c>
    </row>
    <row r="17" spans="1:57" s="3" customFormat="1" ht="17" customHeight="1" x14ac:dyDescent="0.2">
      <c r="A17" s="3" t="s">
        <v>1</v>
      </c>
      <c r="B17" s="3" t="s">
        <v>47</v>
      </c>
      <c r="C17" s="6">
        <v>8</v>
      </c>
      <c r="D17" s="6">
        <v>10</v>
      </c>
      <c r="E17" s="6">
        <v>26</v>
      </c>
      <c r="F17" s="6">
        <v>70</v>
      </c>
      <c r="G17" s="6">
        <v>182</v>
      </c>
      <c r="H17" s="7">
        <v>0.49881734379512871</v>
      </c>
      <c r="I17" s="6">
        <v>5</v>
      </c>
      <c r="J17" s="3">
        <v>4</v>
      </c>
      <c r="K17" s="3">
        <v>3</v>
      </c>
      <c r="L17" s="3">
        <v>3</v>
      </c>
      <c r="M17" s="3">
        <v>3</v>
      </c>
      <c r="N17" s="3">
        <v>3</v>
      </c>
      <c r="O17" s="3">
        <f t="shared" si="0"/>
        <v>16</v>
      </c>
      <c r="P17" s="3" t="s">
        <v>1</v>
      </c>
      <c r="Q17" s="3" t="s">
        <v>7</v>
      </c>
      <c r="R17" s="3" t="s">
        <v>0</v>
      </c>
      <c r="S17" s="3" t="s">
        <v>5</v>
      </c>
      <c r="T17" s="3" t="s">
        <v>2</v>
      </c>
      <c r="U17" s="3" t="s">
        <v>3</v>
      </c>
      <c r="V17" s="3" t="s">
        <v>0</v>
      </c>
      <c r="W17" s="3" t="s">
        <v>7</v>
      </c>
      <c r="X17" s="3" t="s">
        <v>3</v>
      </c>
      <c r="Y17" s="6">
        <v>34</v>
      </c>
      <c r="Z17" s="5">
        <v>0.14499999999999999</v>
      </c>
      <c r="AA17" s="6">
        <v>41.33</v>
      </c>
      <c r="AB17" s="4">
        <v>12.52</v>
      </c>
      <c r="AC17" s="5">
        <v>0.11463636363636365</v>
      </c>
      <c r="AD17" s="5">
        <v>0.26658333333333334</v>
      </c>
      <c r="AE17" s="5">
        <v>0.34964527731960809</v>
      </c>
      <c r="AF17" s="5">
        <f t="shared" si="1"/>
        <v>2.6231593171836805</v>
      </c>
      <c r="AG17" s="5">
        <f t="shared" si="2"/>
        <v>1542.5145248337722</v>
      </c>
      <c r="AH17" s="5">
        <f t="shared" si="3"/>
        <v>7.1525457153852057E-2</v>
      </c>
      <c r="AI17" s="5">
        <f t="shared" si="4"/>
        <v>0.17994455728369663</v>
      </c>
      <c r="AJ17" s="5">
        <f t="shared" si="5"/>
        <v>21565.95128802611</v>
      </c>
      <c r="AK17" s="5">
        <f t="shared" si="6"/>
        <v>8572.1654942965451</v>
      </c>
      <c r="AL17" s="4">
        <v>15.19</v>
      </c>
      <c r="AM17" s="5">
        <v>0.13952020202020204</v>
      </c>
      <c r="AN17" s="5">
        <v>0.23246250000000002</v>
      </c>
      <c r="AO17" s="5">
        <v>0.31246412633909948</v>
      </c>
      <c r="AP17" s="5">
        <f t="shared" si="7"/>
        <v>2.6882970486775237</v>
      </c>
      <c r="AQ17" s="5">
        <f t="shared" si="8"/>
        <v>1726.0634848677657</v>
      </c>
      <c r="AR17" s="5">
        <f t="shared" si="9"/>
        <v>6.8744547124943087E-2</v>
      </c>
      <c r="AS17" s="5">
        <f t="shared" si="10"/>
        <v>0.19913252559490408</v>
      </c>
      <c r="AT17" s="5">
        <f t="shared" si="11"/>
        <v>25108.369420641444</v>
      </c>
      <c r="AU17" s="5">
        <f t="shared" si="12"/>
        <v>8667.9133893932631</v>
      </c>
      <c r="AV17" s="4">
        <v>17.989999999999998</v>
      </c>
      <c r="AW17" s="5">
        <v>0.157</v>
      </c>
      <c r="AX17" s="5">
        <v>0.19966666666666666</v>
      </c>
      <c r="AY17" s="5">
        <v>0.27990654205607474</v>
      </c>
      <c r="AZ17" s="5">
        <f t="shared" si="13"/>
        <v>2.8037383177570092</v>
      </c>
      <c r="BA17" s="5">
        <f t="shared" si="14"/>
        <v>1926.8321306223031</v>
      </c>
      <c r="BB17" s="5">
        <f t="shared" si="15"/>
        <v>6.2301187416718466E-2</v>
      </c>
      <c r="BC17" s="5">
        <f t="shared" si="16"/>
        <v>0.20150080039906687</v>
      </c>
      <c r="BD17" s="5">
        <f t="shared" si="17"/>
        <v>30927.695129374686</v>
      </c>
      <c r="BE17" s="5">
        <f t="shared" si="18"/>
        <v>9562.4043517755981</v>
      </c>
    </row>
    <row r="18" spans="1:57" s="3" customFormat="1" ht="17" customHeight="1" x14ac:dyDescent="0.2">
      <c r="A18" s="3" t="s">
        <v>1</v>
      </c>
      <c r="B18" s="3" t="s">
        <v>47</v>
      </c>
      <c r="C18" s="6">
        <v>2</v>
      </c>
      <c r="D18" s="6">
        <v>15</v>
      </c>
      <c r="E18" s="6">
        <v>28</v>
      </c>
      <c r="F18" s="6">
        <v>84</v>
      </c>
      <c r="G18" s="6">
        <v>165</v>
      </c>
      <c r="H18" s="7">
        <v>0.44131038892650304</v>
      </c>
      <c r="I18" s="6">
        <v>6</v>
      </c>
      <c r="J18" s="3">
        <v>1</v>
      </c>
      <c r="K18" s="3">
        <v>3</v>
      </c>
      <c r="L18" s="3">
        <v>2</v>
      </c>
      <c r="M18" s="3">
        <v>2</v>
      </c>
      <c r="N18" s="3">
        <v>2</v>
      </c>
      <c r="O18" s="3">
        <f t="shared" si="0"/>
        <v>10</v>
      </c>
      <c r="P18" s="3" t="s">
        <v>5</v>
      </c>
      <c r="Q18" s="3" t="s">
        <v>2</v>
      </c>
      <c r="R18" s="3" t="s">
        <v>0</v>
      </c>
      <c r="S18" s="3" t="s">
        <v>1</v>
      </c>
      <c r="T18" s="3" t="s">
        <v>2</v>
      </c>
      <c r="U18" s="3" t="s">
        <v>3</v>
      </c>
      <c r="V18" s="3" t="s">
        <v>0</v>
      </c>
      <c r="W18" s="3" t="s">
        <v>7</v>
      </c>
      <c r="X18" s="3" t="s">
        <v>3</v>
      </c>
      <c r="Y18" s="6">
        <v>38.6</v>
      </c>
      <c r="Z18" s="5">
        <v>0.182</v>
      </c>
      <c r="AA18" s="6">
        <v>38</v>
      </c>
      <c r="AB18" s="4">
        <v>11.95</v>
      </c>
      <c r="AC18" s="5">
        <v>7.8769230769230758E-2</v>
      </c>
      <c r="AD18" s="5">
        <v>0.27271428571428569</v>
      </c>
      <c r="AE18" s="5">
        <v>0.38794747537908397</v>
      </c>
      <c r="AF18" s="5">
        <f t="shared" si="1"/>
        <v>2.8450836329529472</v>
      </c>
      <c r="AG18" s="5">
        <f t="shared" si="2"/>
        <v>1668.2657927690352</v>
      </c>
      <c r="AH18" s="5">
        <f t="shared" si="3"/>
        <v>5.845871612563612E-2</v>
      </c>
      <c r="AI18" s="5">
        <f t="shared" si="4"/>
        <v>0.18585875187991097</v>
      </c>
      <c r="AJ18" s="5">
        <f t="shared" si="5"/>
        <v>28537.503101910312</v>
      </c>
      <c r="AK18" s="5">
        <f t="shared" si="6"/>
        <v>8975.9872800983449</v>
      </c>
      <c r="AL18" s="4">
        <v>15.19</v>
      </c>
      <c r="AM18" s="5">
        <v>9.740897435897436E-2</v>
      </c>
      <c r="AN18" s="5">
        <v>0.24309675324675323</v>
      </c>
      <c r="AO18" s="5">
        <v>0.35696426453101476</v>
      </c>
      <c r="AP18" s="5">
        <f t="shared" si="7"/>
        <v>2.9368081618817947</v>
      </c>
      <c r="AQ18" s="5">
        <f t="shared" si="8"/>
        <v>1813.0652473471932</v>
      </c>
      <c r="AR18" s="5">
        <f t="shared" si="9"/>
        <v>5.677223258450563E-2</v>
      </c>
      <c r="AS18" s="5">
        <f t="shared" si="10"/>
        <v>0.21835073761471474</v>
      </c>
      <c r="AT18" s="5">
        <f t="shared" si="11"/>
        <v>31935.775022559497</v>
      </c>
      <c r="AU18" s="5">
        <f t="shared" si="12"/>
        <v>8303.4537329861996</v>
      </c>
      <c r="AV18" s="4">
        <v>17.29</v>
      </c>
      <c r="AW18" s="5">
        <v>0.11166666666666668</v>
      </c>
      <c r="AX18" s="5">
        <v>0.21640000000000001</v>
      </c>
      <c r="AY18" s="5">
        <v>0.32981101402154034</v>
      </c>
      <c r="AZ18" s="5">
        <f t="shared" si="13"/>
        <v>3.0481609428977849</v>
      </c>
      <c r="BA18" s="5">
        <f t="shared" si="14"/>
        <v>1962.3344128943006</v>
      </c>
      <c r="BB18" s="5">
        <f t="shared" si="15"/>
        <v>5.3419046463922079E-2</v>
      </c>
      <c r="BC18" s="5">
        <f t="shared" si="16"/>
        <v>0.24084608818365333</v>
      </c>
      <c r="BD18" s="5">
        <f t="shared" si="17"/>
        <v>36734.733073523006</v>
      </c>
      <c r="BE18" s="5">
        <f t="shared" si="18"/>
        <v>8147.6698570995841</v>
      </c>
    </row>
    <row r="19" spans="1:57" s="3" customFormat="1" ht="17" customHeight="1" x14ac:dyDescent="0.2">
      <c r="A19" s="3" t="s">
        <v>1</v>
      </c>
      <c r="B19" s="3" t="s">
        <v>47</v>
      </c>
      <c r="C19" s="6">
        <v>2</v>
      </c>
      <c r="D19" s="6">
        <v>8</v>
      </c>
      <c r="E19" s="6">
        <v>25</v>
      </c>
      <c r="F19" s="6">
        <v>67</v>
      </c>
      <c r="G19" s="6">
        <v>175</v>
      </c>
      <c r="H19" s="7">
        <v>0.29481530081703367</v>
      </c>
      <c r="I19" s="6">
        <v>6.5</v>
      </c>
      <c r="J19" s="3">
        <v>3</v>
      </c>
      <c r="K19" s="3">
        <v>4</v>
      </c>
      <c r="L19" s="3">
        <v>4</v>
      </c>
      <c r="M19" s="3">
        <v>4</v>
      </c>
      <c r="N19" s="3">
        <v>3</v>
      </c>
      <c r="O19" s="3">
        <f t="shared" si="0"/>
        <v>18</v>
      </c>
      <c r="P19" s="3" t="s">
        <v>1</v>
      </c>
      <c r="Q19" s="3" t="s">
        <v>7</v>
      </c>
      <c r="R19" s="3" t="s">
        <v>0</v>
      </c>
      <c r="S19" s="3" t="s">
        <v>1</v>
      </c>
      <c r="T19" s="3" t="s">
        <v>2</v>
      </c>
      <c r="U19" s="3" t="s">
        <v>3</v>
      </c>
      <c r="V19" s="3" t="s">
        <v>0</v>
      </c>
      <c r="W19" s="3" t="s">
        <v>2</v>
      </c>
      <c r="X19" s="3" t="s">
        <v>3</v>
      </c>
      <c r="Y19" s="6">
        <v>36.700000000000003</v>
      </c>
      <c r="Z19" s="5">
        <v>0.19700000000000001</v>
      </c>
      <c r="AA19" s="6">
        <v>42.38</v>
      </c>
      <c r="AB19" s="4">
        <v>11.54</v>
      </c>
      <c r="AC19" s="5">
        <v>9.5000000000000001E-2</v>
      </c>
      <c r="AD19" s="5">
        <v>0.26535714285714296</v>
      </c>
      <c r="AE19" s="5">
        <v>0.36818632309217053</v>
      </c>
      <c r="AF19" s="5">
        <f t="shared" si="1"/>
        <v>2.7750247770069372</v>
      </c>
      <c r="AG19" s="5">
        <f t="shared" si="2"/>
        <v>1402.0581930388882</v>
      </c>
      <c r="AH19" s="5">
        <f t="shared" si="3"/>
        <v>6.2952004785868376E-2</v>
      </c>
      <c r="AI19" s="5">
        <f t="shared" si="4"/>
        <v>0.17518477399809063</v>
      </c>
      <c r="AJ19" s="5">
        <f t="shared" si="5"/>
        <v>22271.859296745159</v>
      </c>
      <c r="AK19" s="5">
        <f t="shared" si="6"/>
        <v>8003.3107960293946</v>
      </c>
      <c r="AL19" s="4">
        <v>14.84</v>
      </c>
      <c r="AM19" s="5">
        <v>0.11809444444444445</v>
      </c>
      <c r="AN19" s="5">
        <v>0.23667337662337667</v>
      </c>
      <c r="AO19" s="5">
        <v>0.33356094122489721</v>
      </c>
      <c r="AP19" s="5">
        <f t="shared" si="7"/>
        <v>2.8187449385631553</v>
      </c>
      <c r="AQ19" s="5">
        <f t="shared" si="8"/>
        <v>1547.5992151856597</v>
      </c>
      <c r="AR19" s="5">
        <f t="shared" si="9"/>
        <v>6.2406465674383405E-2</v>
      </c>
      <c r="AS19" s="5">
        <f t="shared" si="10"/>
        <v>0.20432471689342507</v>
      </c>
      <c r="AT19" s="5">
        <f t="shared" si="11"/>
        <v>24798.699917738137</v>
      </c>
      <c r="AU19" s="5">
        <f t="shared" si="12"/>
        <v>7574.2144108433095</v>
      </c>
      <c r="AV19" s="4">
        <v>17.190000000000001</v>
      </c>
      <c r="AW19" s="5">
        <v>0.1297777777777778</v>
      </c>
      <c r="AX19" s="5">
        <v>0.2117</v>
      </c>
      <c r="AY19" s="5">
        <v>0.30997624703087889</v>
      </c>
      <c r="AZ19" s="5">
        <f t="shared" si="13"/>
        <v>2.9284482478117986</v>
      </c>
      <c r="BA19" s="5">
        <f t="shared" si="14"/>
        <v>1665.3490575515511</v>
      </c>
      <c r="BB19" s="5">
        <f t="shared" si="15"/>
        <v>5.7911708114107105E-2</v>
      </c>
      <c r="BC19" s="5">
        <f t="shared" si="16"/>
        <v>0.22373547276210398</v>
      </c>
      <c r="BD19" s="5">
        <f t="shared" si="17"/>
        <v>28756.690344380939</v>
      </c>
      <c r="BE19" s="5">
        <f t="shared" si="18"/>
        <v>7443.3840865382244</v>
      </c>
    </row>
    <row r="20" spans="1:57" s="3" customFormat="1" ht="17" customHeight="1" x14ac:dyDescent="0.2">
      <c r="A20" s="3" t="s">
        <v>1</v>
      </c>
      <c r="B20" s="3" t="s">
        <v>47</v>
      </c>
      <c r="C20" s="6">
        <v>2</v>
      </c>
      <c r="D20" s="6">
        <v>11</v>
      </c>
      <c r="E20" s="6">
        <v>15</v>
      </c>
      <c r="F20" s="6">
        <v>65</v>
      </c>
      <c r="G20" s="6">
        <v>172</v>
      </c>
      <c r="H20" s="7">
        <v>0.35262862139317991</v>
      </c>
      <c r="I20" s="6">
        <v>6.5</v>
      </c>
      <c r="J20" s="3">
        <v>3</v>
      </c>
      <c r="K20" s="3">
        <v>2</v>
      </c>
      <c r="L20" s="3">
        <v>4</v>
      </c>
      <c r="M20" s="3">
        <v>3</v>
      </c>
      <c r="N20" s="3">
        <v>3</v>
      </c>
      <c r="O20" s="3">
        <f t="shared" si="0"/>
        <v>15</v>
      </c>
      <c r="P20" s="3" t="s">
        <v>5</v>
      </c>
      <c r="Q20" s="3" t="s">
        <v>2</v>
      </c>
      <c r="R20" s="3" t="s">
        <v>4</v>
      </c>
      <c r="S20" s="3" t="s">
        <v>5</v>
      </c>
      <c r="T20" s="3" t="s">
        <v>7</v>
      </c>
      <c r="U20" s="3" t="s">
        <v>3</v>
      </c>
      <c r="V20" s="3" t="s">
        <v>4</v>
      </c>
      <c r="W20" s="3" t="s">
        <v>7</v>
      </c>
      <c r="X20" s="3" t="s">
        <v>3</v>
      </c>
      <c r="Y20" s="6">
        <v>30.4</v>
      </c>
      <c r="Z20" s="5">
        <v>0.17199999999999999</v>
      </c>
      <c r="AA20" s="6">
        <v>37.79</v>
      </c>
      <c r="AB20" s="4">
        <v>11.29</v>
      </c>
      <c r="AC20" s="5">
        <v>0.11458333333333333</v>
      </c>
      <c r="AD20" s="5">
        <v>0.22730769230769235</v>
      </c>
      <c r="AE20" s="5">
        <v>0.33242711165276084</v>
      </c>
      <c r="AF20" s="5">
        <f t="shared" si="1"/>
        <v>2.9249085966063557</v>
      </c>
      <c r="AG20" s="5">
        <f t="shared" si="2"/>
        <v>1506.523148489485</v>
      </c>
      <c r="AH20" s="5">
        <f t="shared" si="3"/>
        <v>5.7977512955420432E-2</v>
      </c>
      <c r="AI20" s="5">
        <f t="shared" si="4"/>
        <v>0.14042725412655388</v>
      </c>
      <c r="AJ20" s="5">
        <f t="shared" si="5"/>
        <v>25984.611475967722</v>
      </c>
      <c r="AK20" s="5">
        <f t="shared" si="6"/>
        <v>10728.139333492894</v>
      </c>
      <c r="AL20" s="4">
        <v>15.27</v>
      </c>
      <c r="AM20" s="5">
        <v>0.11138789682539682</v>
      </c>
      <c r="AN20" s="5">
        <v>0.23023525641025644</v>
      </c>
      <c r="AO20" s="5">
        <v>0.33697255913365898</v>
      </c>
      <c r="AP20" s="5">
        <f t="shared" si="7"/>
        <v>2.9272020661614677</v>
      </c>
      <c r="AQ20" s="5">
        <f t="shared" si="8"/>
        <v>1486.2015476213858</v>
      </c>
      <c r="AR20" s="5">
        <f t="shared" si="9"/>
        <v>5.7801403640218171E-2</v>
      </c>
      <c r="AS20" s="5">
        <f t="shared" si="10"/>
        <v>0.1941956700556467</v>
      </c>
      <c r="AT20" s="5">
        <f t="shared" si="11"/>
        <v>25712.205137303758</v>
      </c>
      <c r="AU20" s="5">
        <f t="shared" si="12"/>
        <v>7653.1137238822848</v>
      </c>
      <c r="AV20" s="4">
        <v>17.29</v>
      </c>
      <c r="AW20" s="5">
        <v>0.1361111111111111</v>
      </c>
      <c r="AX20" s="5">
        <v>0.19030000000000002</v>
      </c>
      <c r="AY20" s="5">
        <v>0.2915035572046159</v>
      </c>
      <c r="AZ20" s="5">
        <f t="shared" si="13"/>
        <v>3.063621200258706</v>
      </c>
      <c r="BA20" s="5">
        <f t="shared" si="14"/>
        <v>1718.0206776648304</v>
      </c>
      <c r="BB20" s="5">
        <f t="shared" si="15"/>
        <v>5.2574857362348702E-2</v>
      </c>
      <c r="BC20" s="5">
        <f t="shared" si="16"/>
        <v>0.18656538114694146</v>
      </c>
      <c r="BD20" s="5">
        <f t="shared" si="17"/>
        <v>32677.609866330989</v>
      </c>
      <c r="BE20" s="5">
        <f t="shared" si="18"/>
        <v>9208.6788401096437</v>
      </c>
    </row>
    <row r="21" spans="1:57" s="3" customFormat="1" ht="17" customHeight="1" x14ac:dyDescent="0.2">
      <c r="A21" s="3" t="s">
        <v>1</v>
      </c>
      <c r="B21" s="3" t="s">
        <v>47</v>
      </c>
      <c r="C21" s="6">
        <v>6</v>
      </c>
      <c r="D21" s="6">
        <v>14</v>
      </c>
      <c r="E21" s="6">
        <v>57</v>
      </c>
      <c r="F21" s="6">
        <v>69</v>
      </c>
      <c r="G21" s="6">
        <v>176</v>
      </c>
      <c r="H21" s="7">
        <v>0.32070630918706172</v>
      </c>
      <c r="I21" s="6">
        <v>5</v>
      </c>
      <c r="J21" s="3">
        <v>3</v>
      </c>
      <c r="K21" s="3">
        <v>4</v>
      </c>
      <c r="L21" s="3">
        <v>3</v>
      </c>
      <c r="M21" s="3">
        <v>3</v>
      </c>
      <c r="N21" s="3">
        <v>3</v>
      </c>
      <c r="O21" s="3">
        <f t="shared" si="0"/>
        <v>16</v>
      </c>
      <c r="P21" s="3" t="s">
        <v>1</v>
      </c>
      <c r="Q21" s="3" t="s">
        <v>2</v>
      </c>
      <c r="R21" s="3" t="s">
        <v>0</v>
      </c>
      <c r="S21" s="3" t="s">
        <v>5</v>
      </c>
      <c r="T21" s="3" t="s">
        <v>7</v>
      </c>
      <c r="U21" s="3" t="s">
        <v>6</v>
      </c>
      <c r="V21" s="3" t="s">
        <v>4</v>
      </c>
      <c r="W21" s="3" t="s">
        <v>7</v>
      </c>
      <c r="X21" s="3" t="s">
        <v>6</v>
      </c>
      <c r="Y21" s="6">
        <v>25.7</v>
      </c>
      <c r="Z21" s="5">
        <v>0.19400000000000001</v>
      </c>
      <c r="AA21" s="6">
        <v>33.380000000000003</v>
      </c>
      <c r="AB21" s="4">
        <v>12.6</v>
      </c>
      <c r="AC21" s="5">
        <v>8.4083333333333329E-2</v>
      </c>
      <c r="AD21" s="5">
        <v>0.25453846153846149</v>
      </c>
      <c r="AE21" s="5">
        <v>0.37584477046852816</v>
      </c>
      <c r="AF21" s="5">
        <f t="shared" si="1"/>
        <v>2.9531471840984387</v>
      </c>
      <c r="AG21" s="5">
        <f t="shared" si="2"/>
        <v>1414.4886522150382</v>
      </c>
      <c r="AH21" s="5">
        <f t="shared" si="3"/>
        <v>5.5124326391238723E-2</v>
      </c>
      <c r="AI21" s="5">
        <f t="shared" si="4"/>
        <v>0.15717520996807338</v>
      </c>
      <c r="AJ21" s="5">
        <f t="shared" si="5"/>
        <v>25659.971646199603</v>
      </c>
      <c r="AK21" s="5">
        <f t="shared" si="6"/>
        <v>8999.4386042325623</v>
      </c>
      <c r="AL21" s="4">
        <v>14.69</v>
      </c>
      <c r="AM21" s="5">
        <v>0.10560037878787878</v>
      </c>
      <c r="AN21" s="5">
        <v>0.2308126456876457</v>
      </c>
      <c r="AO21" s="5">
        <v>0.3430495089295188</v>
      </c>
      <c r="AP21" s="5">
        <f t="shared" si="7"/>
        <v>2.9725365168575824</v>
      </c>
      <c r="AQ21" s="5">
        <f t="shared" si="8"/>
        <v>1549.7126478362759</v>
      </c>
      <c r="AR21" s="5">
        <f t="shared" si="9"/>
        <v>5.5905363960710663E-2</v>
      </c>
      <c r="AS21" s="5">
        <f t="shared" si="10"/>
        <v>0.18939953414488986</v>
      </c>
      <c r="AT21" s="5">
        <f t="shared" si="11"/>
        <v>27720.285461791958</v>
      </c>
      <c r="AU21" s="5">
        <f t="shared" si="12"/>
        <v>8182.2410748420962</v>
      </c>
      <c r="AV21" s="4">
        <v>17.04</v>
      </c>
      <c r="AW21" s="5">
        <v>0.12249999999999998</v>
      </c>
      <c r="AX21" s="5">
        <v>0.20554545454545459</v>
      </c>
      <c r="AY21" s="5">
        <v>0.31328806983511159</v>
      </c>
      <c r="AZ21" s="5">
        <f t="shared" si="13"/>
        <v>3.0483580435083826</v>
      </c>
      <c r="BA21" s="5">
        <f t="shared" si="14"/>
        <v>1696.9307612061416</v>
      </c>
      <c r="BB21" s="5">
        <f t="shared" si="15"/>
        <v>5.3468648500196329E-2</v>
      </c>
      <c r="BC21" s="5">
        <f t="shared" si="16"/>
        <v>0.20777009151814224</v>
      </c>
      <c r="BD21" s="5">
        <f t="shared" si="17"/>
        <v>31736.930122703787</v>
      </c>
      <c r="BE21" s="5">
        <f t="shared" si="18"/>
        <v>8167.3485765296855</v>
      </c>
    </row>
    <row r="22" spans="1:57" s="3" customFormat="1" ht="17" customHeight="1" x14ac:dyDescent="0.2">
      <c r="A22" s="3" t="s">
        <v>1</v>
      </c>
      <c r="B22" s="3" t="s">
        <v>47</v>
      </c>
      <c r="C22" s="6">
        <v>1</v>
      </c>
      <c r="D22" s="6">
        <v>7</v>
      </c>
      <c r="E22" s="6">
        <v>25</v>
      </c>
      <c r="F22" s="6">
        <v>68</v>
      </c>
      <c r="G22" s="6">
        <v>177</v>
      </c>
      <c r="H22" s="7">
        <v>0.32539732678668853</v>
      </c>
      <c r="I22" s="6">
        <v>3.5</v>
      </c>
      <c r="J22" s="3">
        <v>5</v>
      </c>
      <c r="K22" s="3">
        <v>4</v>
      </c>
      <c r="L22" s="3">
        <v>3</v>
      </c>
      <c r="M22" s="3">
        <v>2</v>
      </c>
      <c r="N22" s="3">
        <v>2</v>
      </c>
      <c r="O22" s="3">
        <f t="shared" si="0"/>
        <v>16</v>
      </c>
      <c r="P22" s="3" t="s">
        <v>1</v>
      </c>
      <c r="Q22" s="3" t="s">
        <v>2</v>
      </c>
      <c r="R22" s="3" t="s">
        <v>4</v>
      </c>
      <c r="S22" s="3" t="s">
        <v>1</v>
      </c>
      <c r="T22" s="3" t="s">
        <v>2</v>
      </c>
      <c r="U22" s="3" t="s">
        <v>3</v>
      </c>
      <c r="V22" s="3" t="s">
        <v>0</v>
      </c>
      <c r="W22" s="2" t="s">
        <v>2</v>
      </c>
      <c r="X22" s="3" t="s">
        <v>3</v>
      </c>
      <c r="Y22" s="6">
        <v>32.6</v>
      </c>
      <c r="Z22" s="5">
        <v>0.17</v>
      </c>
      <c r="AA22" s="6">
        <v>38.549999999999997</v>
      </c>
      <c r="AB22" s="4">
        <v>12.22</v>
      </c>
      <c r="AC22" s="5">
        <v>0.11458333333333333</v>
      </c>
      <c r="AD22" s="5">
        <v>0.25253846153846154</v>
      </c>
      <c r="AE22" s="5">
        <v>0.34394370623875958</v>
      </c>
      <c r="AF22" s="5">
        <f t="shared" si="1"/>
        <v>2.723891672923469</v>
      </c>
      <c r="AG22" s="5">
        <f t="shared" si="2"/>
        <v>1523.2824364446185</v>
      </c>
      <c r="AH22" s="5">
        <f t="shared" si="3"/>
        <v>6.6547833825532365E-2</v>
      </c>
      <c r="AI22" s="5">
        <f t="shared" si="4"/>
        <v>0.16627025871097584</v>
      </c>
      <c r="AJ22" s="5">
        <f t="shared" si="5"/>
        <v>22890.037870176049</v>
      </c>
      <c r="AK22" s="5">
        <f t="shared" si="6"/>
        <v>9161.4847312681995</v>
      </c>
      <c r="AL22" s="4">
        <v>14.96</v>
      </c>
      <c r="AM22" s="5">
        <v>0.13634583333333333</v>
      </c>
      <c r="AN22" s="5">
        <v>0.21487703962703963</v>
      </c>
      <c r="AO22" s="5">
        <v>0.30589841404105156</v>
      </c>
      <c r="AP22" s="5">
        <f t="shared" si="7"/>
        <v>2.8471949778533525</v>
      </c>
      <c r="AQ22" s="5">
        <f t="shared" si="8"/>
        <v>1712.7365909417867</v>
      </c>
      <c r="AR22" s="5">
        <f t="shared" si="9"/>
        <v>6.1213056059516123E-2</v>
      </c>
      <c r="AS22" s="5">
        <f t="shared" si="10"/>
        <v>0.17491528347918275</v>
      </c>
      <c r="AT22" s="5">
        <f t="shared" si="11"/>
        <v>27979.922931417281</v>
      </c>
      <c r="AU22" s="5">
        <f t="shared" si="12"/>
        <v>9791.8063926393552</v>
      </c>
      <c r="AV22" s="4">
        <v>18.46</v>
      </c>
      <c r="AW22" s="5">
        <v>0.14899999999999999</v>
      </c>
      <c r="AX22" s="5">
        <v>0.18733333333333335</v>
      </c>
      <c r="AY22" s="5">
        <v>0.27849355797819625</v>
      </c>
      <c r="AZ22" s="5">
        <f t="shared" si="13"/>
        <v>2.9732408325074329</v>
      </c>
      <c r="BA22" s="5">
        <f t="shared" si="14"/>
        <v>1881.2765747356666</v>
      </c>
      <c r="BB22" s="5">
        <f t="shared" si="15"/>
        <v>5.5338846254586349E-2</v>
      </c>
      <c r="BC22" s="5">
        <f t="shared" si="16"/>
        <v>0.18060706852386249</v>
      </c>
      <c r="BD22" s="5">
        <f t="shared" si="17"/>
        <v>33995.587224223185</v>
      </c>
      <c r="BE22" s="5">
        <f t="shared" si="18"/>
        <v>10416.406124697745</v>
      </c>
    </row>
    <row r="23" spans="1:57" s="3" customFormat="1" ht="17" customHeight="1" x14ac:dyDescent="0.2">
      <c r="A23" s="3" t="s">
        <v>1</v>
      </c>
      <c r="B23" s="3" t="s">
        <v>7</v>
      </c>
      <c r="C23" s="6">
        <v>15</v>
      </c>
      <c r="D23" s="6">
        <v>18</v>
      </c>
      <c r="E23" s="6">
        <v>26</v>
      </c>
      <c r="F23" s="6">
        <v>61</v>
      </c>
      <c r="G23" s="6">
        <v>168</v>
      </c>
      <c r="H23" s="7">
        <v>0.42764968789013741</v>
      </c>
      <c r="I23" s="6">
        <v>5</v>
      </c>
      <c r="J23" s="3">
        <v>4</v>
      </c>
      <c r="K23" s="3">
        <v>3</v>
      </c>
      <c r="L23" s="3">
        <v>3</v>
      </c>
      <c r="M23" s="3">
        <v>3</v>
      </c>
      <c r="N23" s="3">
        <v>3</v>
      </c>
      <c r="O23" s="3">
        <f t="shared" si="0"/>
        <v>16</v>
      </c>
      <c r="P23" s="3" t="s">
        <v>1</v>
      </c>
      <c r="Q23" s="3" t="s">
        <v>2</v>
      </c>
      <c r="R23" s="3" t="s">
        <v>4</v>
      </c>
      <c r="S23" s="3" t="s">
        <v>1</v>
      </c>
      <c r="T23" s="3" t="s">
        <v>7</v>
      </c>
      <c r="U23" s="3" t="s">
        <v>6</v>
      </c>
      <c r="V23" s="3" t="s">
        <v>0</v>
      </c>
      <c r="W23" s="3" t="s">
        <v>7</v>
      </c>
      <c r="X23" s="3" t="s">
        <v>3</v>
      </c>
      <c r="Y23" s="6">
        <v>25.7</v>
      </c>
      <c r="Z23" s="5">
        <v>0.182</v>
      </c>
      <c r="AA23" s="6">
        <v>39.450000000000003</v>
      </c>
      <c r="AB23" s="4">
        <v>12.17</v>
      </c>
      <c r="AC23" s="5">
        <v>0.10508333333333335</v>
      </c>
      <c r="AD23" s="5">
        <v>0.26046153846153847</v>
      </c>
      <c r="AE23" s="5">
        <v>0.35626479614204293</v>
      </c>
      <c r="AF23" s="5">
        <f t="shared" si="1"/>
        <v>2.7356422621657166</v>
      </c>
      <c r="AG23" s="5">
        <f t="shared" si="2"/>
        <v>1319.2157071036618</v>
      </c>
      <c r="AH23" s="5">
        <f t="shared" si="3"/>
        <v>6.5463855904813531E-2</v>
      </c>
      <c r="AI23" s="5">
        <f t="shared" si="4"/>
        <v>0.17845333125288987</v>
      </c>
      <c r="AJ23" s="5">
        <f t="shared" si="5"/>
        <v>20151.817959239099</v>
      </c>
      <c r="AK23" s="5">
        <f t="shared" si="6"/>
        <v>7392.4969505566369</v>
      </c>
      <c r="AL23" s="4">
        <v>15.91</v>
      </c>
      <c r="AM23" s="5">
        <v>0.13727430555555556</v>
      </c>
      <c r="AN23" s="5">
        <v>0.22094871794871795</v>
      </c>
      <c r="AO23" s="5">
        <v>0.30839547356185232</v>
      </c>
      <c r="AP23" s="5">
        <f t="shared" si="7"/>
        <v>2.7915570311969922</v>
      </c>
      <c r="AQ23" s="5">
        <f t="shared" si="8"/>
        <v>1523.9851270527975</v>
      </c>
      <c r="AR23" s="5">
        <f t="shared" si="9"/>
        <v>6.3712511694453272E-2</v>
      </c>
      <c r="AS23" s="5">
        <f t="shared" si="10"/>
        <v>0.19192682482352355</v>
      </c>
      <c r="AT23" s="5">
        <f t="shared" si="11"/>
        <v>23919.715084556516</v>
      </c>
      <c r="AU23" s="5">
        <f t="shared" si="12"/>
        <v>7940.4488062265382</v>
      </c>
      <c r="AV23" s="4">
        <v>18.28</v>
      </c>
      <c r="AW23" s="5">
        <v>0.15512499999999999</v>
      </c>
      <c r="AX23" s="5">
        <v>0.18933333333333333</v>
      </c>
      <c r="AY23" s="5">
        <v>0.27482762791822912</v>
      </c>
      <c r="AZ23" s="5">
        <f t="shared" si="13"/>
        <v>2.9031087456150964</v>
      </c>
      <c r="BA23" s="5">
        <f t="shared" si="14"/>
        <v>1710.1268839627205</v>
      </c>
      <c r="BB23" s="5">
        <f t="shared" si="15"/>
        <v>5.7867127646304695E-2</v>
      </c>
      <c r="BC23" s="5">
        <f t="shared" si="16"/>
        <v>0.19410022598888271</v>
      </c>
      <c r="BD23" s="5">
        <f t="shared" si="17"/>
        <v>29552.648516016787</v>
      </c>
      <c r="BE23" s="5">
        <f t="shared" si="18"/>
        <v>8810.5352544034122</v>
      </c>
    </row>
    <row r="24" spans="1:57" s="3" customFormat="1" ht="17" customHeight="1" x14ac:dyDescent="0.2">
      <c r="A24" s="3" t="s">
        <v>1</v>
      </c>
      <c r="B24" s="3" t="s">
        <v>47</v>
      </c>
      <c r="C24" s="6">
        <v>15</v>
      </c>
      <c r="D24" s="6">
        <v>7</v>
      </c>
      <c r="E24" s="6">
        <v>21</v>
      </c>
      <c r="F24" s="6">
        <v>65</v>
      </c>
      <c r="G24" s="6">
        <v>179</v>
      </c>
      <c r="H24" s="7">
        <v>0.31100372200263482</v>
      </c>
      <c r="I24" s="6">
        <v>7.5</v>
      </c>
      <c r="J24" s="3">
        <v>3</v>
      </c>
      <c r="K24" s="3">
        <v>3</v>
      </c>
      <c r="L24" s="3">
        <v>4</v>
      </c>
      <c r="M24" s="3">
        <v>5</v>
      </c>
      <c r="N24" s="3">
        <v>5</v>
      </c>
      <c r="O24" s="3">
        <f t="shared" si="0"/>
        <v>20</v>
      </c>
      <c r="P24" s="3" t="s">
        <v>1</v>
      </c>
      <c r="Q24" s="3" t="s">
        <v>2</v>
      </c>
      <c r="R24" s="3" t="s">
        <v>4</v>
      </c>
      <c r="S24" s="3" t="s">
        <v>5</v>
      </c>
      <c r="T24" s="3" t="s">
        <v>2</v>
      </c>
      <c r="U24" s="3" t="s">
        <v>6</v>
      </c>
      <c r="V24" s="3" t="s">
        <v>0</v>
      </c>
      <c r="W24" s="2" t="s">
        <v>2</v>
      </c>
      <c r="X24" s="3" t="s">
        <v>6</v>
      </c>
      <c r="Y24" s="6">
        <v>28.1</v>
      </c>
      <c r="Z24" s="5">
        <v>0.185</v>
      </c>
      <c r="AA24" s="6">
        <v>33.29</v>
      </c>
      <c r="AB24" s="4">
        <v>12.49</v>
      </c>
      <c r="AC24" s="5">
        <v>0.13463636363636364</v>
      </c>
      <c r="AD24" s="5">
        <v>0.25058333333333332</v>
      </c>
      <c r="AE24" s="5">
        <v>0.32524730083187481</v>
      </c>
      <c r="AF24" s="5">
        <f t="shared" si="1"/>
        <v>2.595921257055203</v>
      </c>
      <c r="AG24" s="5">
        <f t="shared" si="2"/>
        <v>1539.7795388600587</v>
      </c>
      <c r="AH24" s="5">
        <f t="shared" si="3"/>
        <v>7.3713986251452604E-2</v>
      </c>
      <c r="AI24" s="5">
        <f t="shared" si="4"/>
        <v>0.17058686265908046</v>
      </c>
      <c r="AJ24" s="5">
        <f t="shared" si="5"/>
        <v>20888.566975710335</v>
      </c>
      <c r="AK24" s="5">
        <f t="shared" si="6"/>
        <v>9026.3664789786508</v>
      </c>
      <c r="AL24" s="4">
        <v>15.31</v>
      </c>
      <c r="AM24" s="5">
        <v>0.14536742424242424</v>
      </c>
      <c r="AN24" s="5">
        <v>0.22090138888888888</v>
      </c>
      <c r="AO24" s="5">
        <v>0.30155637194490303</v>
      </c>
      <c r="AP24" s="5">
        <f t="shared" si="7"/>
        <v>2.7302351828723248</v>
      </c>
      <c r="AQ24" s="5">
        <f t="shared" si="8"/>
        <v>1660.7479910319557</v>
      </c>
      <c r="AR24" s="5">
        <f t="shared" si="9"/>
        <v>6.6486641457522921E-2</v>
      </c>
      <c r="AS24" s="5">
        <f t="shared" si="10"/>
        <v>0.18558594432696163</v>
      </c>
      <c r="AT24" s="5">
        <f t="shared" si="11"/>
        <v>24978.671724499374</v>
      </c>
      <c r="AU24" s="5">
        <f t="shared" si="12"/>
        <v>8948.6733332890926</v>
      </c>
      <c r="AV24" s="4">
        <v>18.05</v>
      </c>
      <c r="AW24" s="5">
        <v>0.1595</v>
      </c>
      <c r="AX24" s="5">
        <v>0.19422222222222221</v>
      </c>
      <c r="AY24" s="5">
        <v>0.27454059996858804</v>
      </c>
      <c r="AZ24" s="5">
        <f t="shared" si="13"/>
        <v>2.8270771163813415</v>
      </c>
      <c r="BA24" s="5">
        <f t="shared" si="14"/>
        <v>1824.1715030406567</v>
      </c>
      <c r="BB24" s="5">
        <f t="shared" si="15"/>
        <v>6.1006178851453839E-2</v>
      </c>
      <c r="BC24" s="5">
        <f t="shared" si="16"/>
        <v>0.19468011026889873</v>
      </c>
      <c r="BD24" s="5">
        <f t="shared" si="17"/>
        <v>29901.42207533434</v>
      </c>
      <c r="BE24" s="5">
        <f t="shared" si="18"/>
        <v>9370.0969273186129</v>
      </c>
    </row>
    <row r="25" spans="1:57" s="3" customFormat="1" ht="17" customHeight="1" x14ac:dyDescent="0.2">
      <c r="A25" s="3" t="s">
        <v>1</v>
      </c>
      <c r="B25" s="3" t="s">
        <v>47</v>
      </c>
      <c r="C25" s="6">
        <v>10</v>
      </c>
      <c r="D25" s="6">
        <v>8</v>
      </c>
      <c r="E25" s="6">
        <v>22</v>
      </c>
      <c r="F25" s="6">
        <v>70</v>
      </c>
      <c r="G25" s="6">
        <v>180</v>
      </c>
      <c r="H25" s="7">
        <v>0.38036508246527773</v>
      </c>
      <c r="I25" s="6">
        <v>3</v>
      </c>
      <c r="J25" s="3">
        <v>3</v>
      </c>
      <c r="K25" s="3">
        <v>2</v>
      </c>
      <c r="L25" s="3">
        <v>4</v>
      </c>
      <c r="M25" s="3">
        <v>3</v>
      </c>
      <c r="N25" s="3">
        <v>3</v>
      </c>
      <c r="O25" s="3">
        <f t="shared" si="0"/>
        <v>15</v>
      </c>
      <c r="P25" s="3" t="s">
        <v>5</v>
      </c>
      <c r="Q25" s="3" t="s">
        <v>2</v>
      </c>
      <c r="R25" s="3" t="s">
        <v>0</v>
      </c>
      <c r="S25" s="3" t="s">
        <v>1</v>
      </c>
      <c r="T25" s="3" t="s">
        <v>7</v>
      </c>
      <c r="U25" s="3" t="s">
        <v>6</v>
      </c>
      <c r="V25" s="3" t="s">
        <v>0</v>
      </c>
      <c r="W25" s="3" t="s">
        <v>7</v>
      </c>
      <c r="X25" s="3" t="s">
        <v>6</v>
      </c>
      <c r="Y25" s="6">
        <v>29.6</v>
      </c>
      <c r="Z25" s="5">
        <v>0.18099999999999999</v>
      </c>
      <c r="AA25" s="6">
        <v>37.43</v>
      </c>
      <c r="AB25" s="4">
        <v>12.79</v>
      </c>
      <c r="AC25" s="5">
        <v>0.11972727272727272</v>
      </c>
      <c r="AD25" s="5">
        <v>0.26099999999999995</v>
      </c>
      <c r="AE25" s="5">
        <v>0.34276504297994265</v>
      </c>
      <c r="AF25" s="5">
        <f t="shared" si="1"/>
        <v>2.6265520534861513</v>
      </c>
      <c r="AG25" s="5">
        <f t="shared" si="2"/>
        <v>1573.4770212159224</v>
      </c>
      <c r="AH25" s="5">
        <f t="shared" si="3"/>
        <v>7.1613713753814548E-2</v>
      </c>
      <c r="AI25" s="5">
        <f t="shared" si="4"/>
        <v>0.17656071187466205</v>
      </c>
      <c r="AJ25" s="5">
        <f t="shared" si="5"/>
        <v>21971.727742329382</v>
      </c>
      <c r="AK25" s="5">
        <f t="shared" si="6"/>
        <v>8911.8185156214786</v>
      </c>
      <c r="AL25" s="4">
        <v>15.27</v>
      </c>
      <c r="AM25" s="5">
        <v>0.13259154040404039</v>
      </c>
      <c r="AN25" s="5">
        <v>0.23862222222222224</v>
      </c>
      <c r="AO25" s="5">
        <v>0.32140810261723335</v>
      </c>
      <c r="AP25" s="5">
        <f t="shared" si="7"/>
        <v>2.6938656393696219</v>
      </c>
      <c r="AQ25" s="5">
        <f t="shared" si="8"/>
        <v>1678.0314945803414</v>
      </c>
      <c r="AR25" s="5">
        <f t="shared" si="9"/>
        <v>6.8477241732863472E-2</v>
      </c>
      <c r="AS25" s="5">
        <f t="shared" si="10"/>
        <v>0.20824255115261853</v>
      </c>
      <c r="AT25" s="5">
        <f t="shared" si="11"/>
        <v>24504.951603140049</v>
      </c>
      <c r="AU25" s="5">
        <f t="shared" si="12"/>
        <v>8058.0625107235255</v>
      </c>
      <c r="AV25" s="4">
        <v>17.5</v>
      </c>
      <c r="AW25" s="5">
        <v>0.13975000000000001</v>
      </c>
      <c r="AX25" s="5">
        <v>0.21788888888888891</v>
      </c>
      <c r="AY25" s="5">
        <v>0.30462135922330097</v>
      </c>
      <c r="AZ25" s="5">
        <f t="shared" si="13"/>
        <v>2.7961165048543686</v>
      </c>
      <c r="BA25" s="5">
        <f t="shared" si="14"/>
        <v>1770.5026337620429</v>
      </c>
      <c r="BB25" s="5">
        <f t="shared" si="15"/>
        <v>6.3449009266937612E-2</v>
      </c>
      <c r="BC25" s="5">
        <f t="shared" si="16"/>
        <v>0.23425446088366139</v>
      </c>
      <c r="BD25" s="5">
        <f t="shared" si="17"/>
        <v>27904.338526600557</v>
      </c>
      <c r="BE25" s="5">
        <f t="shared" si="18"/>
        <v>7558.0316681411405</v>
      </c>
    </row>
    <row r="26" spans="1:57" s="3" customFormat="1" ht="17" customHeight="1" x14ac:dyDescent="0.2">
      <c r="A26" s="3" t="s">
        <v>1</v>
      </c>
      <c r="B26" s="3" t="s">
        <v>47</v>
      </c>
      <c r="C26" s="6">
        <v>4</v>
      </c>
      <c r="D26" s="6">
        <v>11</v>
      </c>
      <c r="E26" s="6">
        <v>24</v>
      </c>
      <c r="F26" s="6">
        <v>86</v>
      </c>
      <c r="G26" s="6">
        <v>188</v>
      </c>
      <c r="H26" s="7">
        <v>0.39177218794494556</v>
      </c>
      <c r="I26" s="6">
        <v>7</v>
      </c>
      <c r="J26" s="3">
        <v>4</v>
      </c>
      <c r="K26" s="3">
        <v>2</v>
      </c>
      <c r="L26" s="3">
        <v>4</v>
      </c>
      <c r="M26" s="3">
        <v>4</v>
      </c>
      <c r="N26" s="3">
        <v>5</v>
      </c>
      <c r="O26" s="3">
        <f t="shared" si="0"/>
        <v>19</v>
      </c>
      <c r="P26" s="3" t="s">
        <v>1</v>
      </c>
      <c r="Q26" s="3" t="s">
        <v>2</v>
      </c>
      <c r="R26" s="3" t="s">
        <v>4</v>
      </c>
      <c r="S26" s="3" t="s">
        <v>5</v>
      </c>
      <c r="T26" s="3" t="s">
        <v>7</v>
      </c>
      <c r="U26" s="3" t="s">
        <v>3</v>
      </c>
      <c r="V26" s="3" t="s">
        <v>4</v>
      </c>
      <c r="W26" s="3" t="s">
        <v>7</v>
      </c>
      <c r="X26" s="3" t="s">
        <v>3</v>
      </c>
      <c r="Y26" s="6">
        <v>35.700000000000003</v>
      </c>
      <c r="Z26" s="5">
        <v>0.17699999999999999</v>
      </c>
      <c r="AA26" s="6">
        <v>53.79</v>
      </c>
      <c r="AB26" s="4">
        <v>11.54</v>
      </c>
      <c r="AC26" s="5">
        <v>0.1568181818181818</v>
      </c>
      <c r="AD26" s="5">
        <v>0.25174999999999997</v>
      </c>
      <c r="AE26" s="5">
        <v>0.30808811258830726</v>
      </c>
      <c r="AF26" s="5">
        <f t="shared" si="1"/>
        <v>2.4475718974244871</v>
      </c>
      <c r="AG26" s="5">
        <f t="shared" si="2"/>
        <v>2150.7126937329258</v>
      </c>
      <c r="AH26" s="5">
        <f t="shared" si="3"/>
        <v>8.2874374776457718E-2</v>
      </c>
      <c r="AI26" s="5">
        <f t="shared" si="4"/>
        <v>0.17552508078564694</v>
      </c>
      <c r="AJ26" s="5">
        <f t="shared" si="5"/>
        <v>25951.480171454434</v>
      </c>
      <c r="AK26" s="5">
        <f t="shared" si="6"/>
        <v>12253.022098644688</v>
      </c>
      <c r="AL26" s="4">
        <v>14.99</v>
      </c>
      <c r="AM26" s="5">
        <v>0.17278440656565655</v>
      </c>
      <c r="AN26" s="5">
        <v>0.21382638888888889</v>
      </c>
      <c r="AO26" s="5">
        <v>0.27653959925962396</v>
      </c>
      <c r="AP26" s="5">
        <f t="shared" si="7"/>
        <v>2.5865806432649703</v>
      </c>
      <c r="AQ26" s="5">
        <f t="shared" si="8"/>
        <v>2396.0728094851015</v>
      </c>
      <c r="AR26" s="5">
        <f t="shared" si="9"/>
        <v>7.3003469951184119E-2</v>
      </c>
      <c r="AS26" s="5">
        <f t="shared" si="10"/>
        <v>0.17813023753538337</v>
      </c>
      <c r="AT26" s="5">
        <f t="shared" si="11"/>
        <v>32821.355081988637</v>
      </c>
      <c r="AU26" s="5">
        <f t="shared" si="12"/>
        <v>13451.241308815699</v>
      </c>
      <c r="AV26" s="4">
        <v>18.46</v>
      </c>
      <c r="AW26" s="5">
        <v>0.18787499999999999</v>
      </c>
      <c r="AX26" s="5">
        <v>0.18055555555555555</v>
      </c>
      <c r="AY26" s="5">
        <v>0.24503336223470426</v>
      </c>
      <c r="AZ26" s="5">
        <f t="shared" si="13"/>
        <v>2.7142157047536473</v>
      </c>
      <c r="BA26" s="5">
        <f t="shared" si="14"/>
        <v>2704.1583582288426</v>
      </c>
      <c r="BB26" s="5">
        <f t="shared" si="15"/>
        <v>6.3885621519791116E-2</v>
      </c>
      <c r="BC26" s="5">
        <f t="shared" si="16"/>
        <v>0.17199454817296617</v>
      </c>
      <c r="BD26" s="5">
        <f t="shared" si="17"/>
        <v>42328.121632050206</v>
      </c>
      <c r="BE26" s="5">
        <f t="shared" si="18"/>
        <v>15722.349266032596</v>
      </c>
    </row>
    <row r="27" spans="1:57" s="3" customFormat="1" ht="17" customHeight="1" x14ac:dyDescent="0.2">
      <c r="A27" s="3" t="s">
        <v>1</v>
      </c>
      <c r="B27" s="3" t="s">
        <v>47</v>
      </c>
      <c r="C27" s="6">
        <v>8</v>
      </c>
      <c r="D27" s="6">
        <v>4</v>
      </c>
      <c r="E27" s="6">
        <v>22</v>
      </c>
      <c r="F27" s="6">
        <v>70</v>
      </c>
      <c r="G27" s="6">
        <v>183</v>
      </c>
      <c r="H27" s="7">
        <v>0.35888634862385321</v>
      </c>
      <c r="I27" s="6">
        <v>6.5</v>
      </c>
      <c r="J27" s="3">
        <v>4</v>
      </c>
      <c r="K27" s="3">
        <v>4</v>
      </c>
      <c r="L27" s="3">
        <v>3</v>
      </c>
      <c r="M27" s="3">
        <v>3</v>
      </c>
      <c r="N27" s="3">
        <v>3</v>
      </c>
      <c r="O27" s="3">
        <f t="shared" si="0"/>
        <v>17</v>
      </c>
      <c r="P27" s="3" t="s">
        <v>1</v>
      </c>
      <c r="Q27" s="3" t="s">
        <v>7</v>
      </c>
      <c r="R27" s="3" t="s">
        <v>0</v>
      </c>
      <c r="S27" s="3" t="s">
        <v>5</v>
      </c>
      <c r="T27" s="3" t="s">
        <v>7</v>
      </c>
      <c r="U27" s="3" t="s">
        <v>3</v>
      </c>
      <c r="V27" s="3" t="s">
        <v>0</v>
      </c>
      <c r="W27" s="3" t="s">
        <v>2</v>
      </c>
      <c r="X27" s="3" t="s">
        <v>3</v>
      </c>
      <c r="Y27" s="6">
        <v>41.1</v>
      </c>
      <c r="Z27" s="5">
        <v>0.183</v>
      </c>
      <c r="AA27" s="6">
        <v>55.35</v>
      </c>
      <c r="AB27" s="4">
        <v>11.95</v>
      </c>
      <c r="AC27" s="5">
        <v>0.12983333333333336</v>
      </c>
      <c r="AD27" s="5">
        <v>0.23815384615384616</v>
      </c>
      <c r="AE27" s="5">
        <v>0.3235898686548444</v>
      </c>
      <c r="AF27" s="5">
        <f t="shared" si="1"/>
        <v>2.7174859770755666</v>
      </c>
      <c r="AG27" s="5">
        <f t="shared" si="2"/>
        <v>1666.7175676637291</v>
      </c>
      <c r="AH27" s="5">
        <f t="shared" si="3"/>
        <v>6.7279868150397881E-2</v>
      </c>
      <c r="AI27" s="5">
        <f t="shared" si="4"/>
        <v>0.15221767629928984</v>
      </c>
      <c r="AJ27" s="5">
        <f t="shared" si="5"/>
        <v>24772.901812737462</v>
      </c>
      <c r="AK27" s="5">
        <f t="shared" si="6"/>
        <v>10949.566490468789</v>
      </c>
      <c r="AL27" s="4">
        <v>15.31</v>
      </c>
      <c r="AM27" s="5">
        <v>0.14232083333333334</v>
      </c>
      <c r="AN27" s="5">
        <v>0.21310664335664337</v>
      </c>
      <c r="AO27" s="5">
        <v>0.29978920783117541</v>
      </c>
      <c r="AP27" s="5">
        <f t="shared" si="7"/>
        <v>2.8135134889198641</v>
      </c>
      <c r="AQ27" s="5">
        <f t="shared" si="8"/>
        <v>1799.0404748284002</v>
      </c>
      <c r="AR27" s="5">
        <f t="shared" si="9"/>
        <v>6.2570337299620749E-2</v>
      </c>
      <c r="AS27" s="5">
        <f t="shared" si="10"/>
        <v>0.1701509538830675</v>
      </c>
      <c r="AT27" s="5">
        <f t="shared" si="11"/>
        <v>28752.289862425027</v>
      </c>
      <c r="AU27" s="5">
        <f t="shared" si="12"/>
        <v>10573.202405111118</v>
      </c>
      <c r="AV27" s="4">
        <v>18.16</v>
      </c>
      <c r="AW27" s="5">
        <v>0.14625000000000002</v>
      </c>
      <c r="AX27" s="5">
        <v>0.191</v>
      </c>
      <c r="AY27" s="5">
        <v>0.28317272053372866</v>
      </c>
      <c r="AZ27" s="5">
        <f t="shared" si="13"/>
        <v>2.9651593773165303</v>
      </c>
      <c r="BA27" s="5">
        <f t="shared" si="14"/>
        <v>1904.6076111727291</v>
      </c>
      <c r="BB27" s="5">
        <f t="shared" si="15"/>
        <v>5.5836566539886216E-2</v>
      </c>
      <c r="BC27" s="5">
        <f t="shared" si="16"/>
        <v>0.18152109641392355</v>
      </c>
      <c r="BD27" s="5">
        <f t="shared" si="17"/>
        <v>34110.399854407136</v>
      </c>
      <c r="BE27" s="5">
        <f t="shared" si="18"/>
        <v>10492.486266332602</v>
      </c>
    </row>
    <row r="28" spans="1:57" s="3" customFormat="1" ht="17" customHeight="1" x14ac:dyDescent="0.2">
      <c r="A28" s="3" t="s">
        <v>1</v>
      </c>
      <c r="B28" s="3" t="s">
        <v>47</v>
      </c>
      <c r="C28" s="6">
        <v>2</v>
      </c>
      <c r="D28" s="6">
        <v>2</v>
      </c>
      <c r="E28" s="6">
        <v>25</v>
      </c>
      <c r="F28" s="6">
        <v>80</v>
      </c>
      <c r="G28" s="6">
        <v>180</v>
      </c>
      <c r="H28" s="7">
        <v>0.35586582230003272</v>
      </c>
      <c r="I28" s="6">
        <v>5</v>
      </c>
      <c r="J28" s="3">
        <v>3</v>
      </c>
      <c r="K28" s="3">
        <v>3</v>
      </c>
      <c r="L28" s="3">
        <v>4</v>
      </c>
      <c r="M28" s="3">
        <v>3</v>
      </c>
      <c r="N28" s="3">
        <v>2</v>
      </c>
      <c r="O28" s="3">
        <f t="shared" si="0"/>
        <v>15</v>
      </c>
      <c r="P28" s="3" t="s">
        <v>5</v>
      </c>
      <c r="Q28" s="3" t="s">
        <v>7</v>
      </c>
      <c r="R28" s="3" t="s">
        <v>0</v>
      </c>
      <c r="S28" s="3" t="s">
        <v>1</v>
      </c>
      <c r="T28" s="3" t="s">
        <v>7</v>
      </c>
      <c r="U28" s="3" t="s">
        <v>3</v>
      </c>
      <c r="V28" s="3" t="s">
        <v>4</v>
      </c>
      <c r="W28" s="3" t="s">
        <v>7</v>
      </c>
      <c r="X28" s="3" t="s">
        <v>3</v>
      </c>
      <c r="Y28" s="6">
        <v>24.6</v>
      </c>
      <c r="Z28" s="5">
        <v>0.23200000000000001</v>
      </c>
      <c r="AA28" s="6">
        <v>27.28</v>
      </c>
      <c r="AB28" s="4">
        <v>11.68</v>
      </c>
      <c r="AC28" s="5">
        <v>9.9333333333333329E-2</v>
      </c>
      <c r="AD28" s="5">
        <v>0.27400000000000008</v>
      </c>
      <c r="AE28" s="5">
        <v>0.36696428571428574</v>
      </c>
      <c r="AF28" s="5">
        <f t="shared" si="1"/>
        <v>2.6785714285714279</v>
      </c>
      <c r="AG28" s="5">
        <f t="shared" si="2"/>
        <v>1679.674297008359</v>
      </c>
      <c r="AH28" s="5">
        <f t="shared" si="3"/>
        <v>6.7649658420853576E-2</v>
      </c>
      <c r="AI28" s="5">
        <f t="shared" si="4"/>
        <v>0.18405097435099693</v>
      </c>
      <c r="AJ28" s="5">
        <f t="shared" si="5"/>
        <v>24829.013718871716</v>
      </c>
      <c r="AK28" s="5">
        <f t="shared" si="6"/>
        <v>9126.136402870181</v>
      </c>
      <c r="AL28" s="4">
        <v>15.11</v>
      </c>
      <c r="AM28" s="5">
        <v>0.12252708333333334</v>
      </c>
      <c r="AN28" s="5">
        <v>0.2318257575757576</v>
      </c>
      <c r="AO28" s="5">
        <v>0.32711147028059584</v>
      </c>
      <c r="AP28" s="5">
        <f t="shared" si="7"/>
        <v>2.8220459512459493</v>
      </c>
      <c r="AQ28" s="5">
        <f t="shared" si="8"/>
        <v>1884.3132529274717</v>
      </c>
      <c r="AR28" s="5">
        <f t="shared" si="9"/>
        <v>6.2356097214404077E-2</v>
      </c>
      <c r="AS28" s="5">
        <f t="shared" si="10"/>
        <v>0.1936437161246474</v>
      </c>
      <c r="AT28" s="5">
        <f t="shared" si="11"/>
        <v>30218.588672226921</v>
      </c>
      <c r="AU28" s="5">
        <f t="shared" si="12"/>
        <v>9730.8257176522566</v>
      </c>
      <c r="AV28" s="4">
        <v>18.46</v>
      </c>
      <c r="AW28" s="5">
        <v>0.13137499999999999</v>
      </c>
      <c r="AX28" s="5">
        <v>0.20166666666666669</v>
      </c>
      <c r="AY28" s="5">
        <v>0.30276491930439137</v>
      </c>
      <c r="AZ28" s="5">
        <f t="shared" si="13"/>
        <v>3.0026272988865257</v>
      </c>
      <c r="BA28" s="5">
        <f t="shared" si="14"/>
        <v>2035.8384982330988</v>
      </c>
      <c r="BB28" s="5">
        <f t="shared" si="15"/>
        <v>5.4991985585631203E-2</v>
      </c>
      <c r="BC28" s="5">
        <f t="shared" si="16"/>
        <v>0.19909571307771165</v>
      </c>
      <c r="BD28" s="5">
        <f t="shared" si="17"/>
        <v>37020.639945123949</v>
      </c>
      <c r="BE28" s="5">
        <f t="shared" si="18"/>
        <v>10225.426086590141</v>
      </c>
    </row>
    <row r="29" spans="1:57" s="3" customFormat="1" ht="17" customHeight="1" x14ac:dyDescent="0.2">
      <c r="A29" s="3" t="s">
        <v>1</v>
      </c>
      <c r="B29" s="3" t="s">
        <v>47</v>
      </c>
      <c r="C29" s="6">
        <v>4</v>
      </c>
      <c r="D29" s="6">
        <v>10</v>
      </c>
      <c r="E29" s="6">
        <v>25</v>
      </c>
      <c r="F29" s="6">
        <v>60</v>
      </c>
      <c r="G29" s="6">
        <v>169</v>
      </c>
      <c r="H29" s="7">
        <v>0.4339191886899687</v>
      </c>
      <c r="I29" s="6">
        <v>6</v>
      </c>
      <c r="J29" s="3">
        <v>5</v>
      </c>
      <c r="K29" s="3">
        <v>4</v>
      </c>
      <c r="L29" s="3">
        <v>4</v>
      </c>
      <c r="M29" s="3">
        <v>3</v>
      </c>
      <c r="N29" s="3">
        <v>3</v>
      </c>
      <c r="O29" s="3">
        <f t="shared" si="0"/>
        <v>19</v>
      </c>
      <c r="P29" s="3" t="s">
        <v>1</v>
      </c>
      <c r="Q29" s="3" t="s">
        <v>7</v>
      </c>
      <c r="R29" s="3" t="s">
        <v>4</v>
      </c>
      <c r="S29" s="3" t="s">
        <v>1</v>
      </c>
      <c r="T29" s="3" t="s">
        <v>7</v>
      </c>
      <c r="U29" s="3" t="s">
        <v>6</v>
      </c>
      <c r="V29" s="3" t="s">
        <v>4</v>
      </c>
      <c r="W29" s="3" t="s">
        <v>7</v>
      </c>
      <c r="X29" s="3" t="s">
        <v>3</v>
      </c>
      <c r="Y29" s="6">
        <v>48.5</v>
      </c>
      <c r="Z29" s="5">
        <v>0.155</v>
      </c>
      <c r="AA29" s="6">
        <v>32.97</v>
      </c>
      <c r="AB29" s="4">
        <v>12.25</v>
      </c>
      <c r="AC29" s="5">
        <v>0.12283333333333335</v>
      </c>
      <c r="AD29" s="5">
        <v>0.24061538461538459</v>
      </c>
      <c r="AE29" s="5">
        <v>0.3310169670887862</v>
      </c>
      <c r="AF29" s="5">
        <f t="shared" si="1"/>
        <v>2.7514198031676607</v>
      </c>
      <c r="AG29" s="5">
        <f t="shared" si="2"/>
        <v>1396.5609166243819</v>
      </c>
      <c r="AH29" s="5">
        <f t="shared" si="3"/>
        <v>6.5543991555329986E-2</v>
      </c>
      <c r="AI29" s="5">
        <f t="shared" si="4"/>
        <v>0.16033393091183068</v>
      </c>
      <c r="AJ29" s="5">
        <f t="shared" si="5"/>
        <v>21307.230205005948</v>
      </c>
      <c r="AK29" s="5">
        <f t="shared" si="6"/>
        <v>8710.3266830797365</v>
      </c>
      <c r="AL29" s="4">
        <v>14.58</v>
      </c>
      <c r="AM29" s="5">
        <v>0.13909583333333334</v>
      </c>
      <c r="AN29" s="5">
        <v>0.21639627039627041</v>
      </c>
      <c r="AO29" s="5">
        <v>0.30436157108129031</v>
      </c>
      <c r="AP29" s="5">
        <f t="shared" si="7"/>
        <v>2.8130020034442884</v>
      </c>
      <c r="AQ29" s="5">
        <f t="shared" si="8"/>
        <v>1518.8690127120838</v>
      </c>
      <c r="AR29" s="5">
        <f t="shared" si="9"/>
        <v>6.2685119140328399E-2</v>
      </c>
      <c r="AS29" s="5">
        <f t="shared" si="10"/>
        <v>0.18441173364688115</v>
      </c>
      <c r="AT29" s="5">
        <f t="shared" si="11"/>
        <v>24230.136809852869</v>
      </c>
      <c r="AU29" s="5">
        <f t="shared" si="12"/>
        <v>8236.2926841763438</v>
      </c>
      <c r="AV29" s="4">
        <v>17.66</v>
      </c>
      <c r="AW29" s="5">
        <v>0.15175</v>
      </c>
      <c r="AX29" s="5">
        <v>0.19533333333333336</v>
      </c>
      <c r="AY29" s="5">
        <v>0.28139255702280913</v>
      </c>
      <c r="AZ29" s="5">
        <f t="shared" si="13"/>
        <v>2.8811524609843935</v>
      </c>
      <c r="BA29" s="5">
        <f t="shared" si="14"/>
        <v>1642.848566667192</v>
      </c>
      <c r="BB29" s="5">
        <f t="shared" si="15"/>
        <v>5.9064341769976089E-2</v>
      </c>
      <c r="BC29" s="5">
        <f t="shared" si="16"/>
        <v>0.20389215187641274</v>
      </c>
      <c r="BD29" s="5">
        <f t="shared" si="17"/>
        <v>27814.558114694741</v>
      </c>
      <c r="BE29" s="5">
        <f t="shared" si="18"/>
        <v>8057.4389526429086</v>
      </c>
    </row>
    <row r="30" spans="1:57" s="3" customFormat="1" ht="17" customHeight="1" x14ac:dyDescent="0.2">
      <c r="A30" s="3" t="s">
        <v>1</v>
      </c>
      <c r="B30" s="3" t="s">
        <v>47</v>
      </c>
      <c r="C30" s="6">
        <v>6</v>
      </c>
      <c r="D30" s="6">
        <v>12</v>
      </c>
      <c r="E30" s="6">
        <v>24</v>
      </c>
      <c r="F30" s="6">
        <v>72</v>
      </c>
      <c r="G30" s="6">
        <v>180</v>
      </c>
      <c r="H30" s="7">
        <v>0.44337669519420692</v>
      </c>
      <c r="I30" s="6">
        <v>4</v>
      </c>
      <c r="J30" s="19">
        <v>3</v>
      </c>
      <c r="K30" s="19">
        <v>1</v>
      </c>
      <c r="L30" s="19">
        <v>1</v>
      </c>
      <c r="M30" s="19">
        <v>2</v>
      </c>
      <c r="N30" s="19">
        <v>3</v>
      </c>
      <c r="O30" s="3">
        <f t="shared" si="0"/>
        <v>10</v>
      </c>
      <c r="P30" s="3" t="s">
        <v>5</v>
      </c>
      <c r="Q30" s="3" t="s">
        <v>2</v>
      </c>
      <c r="R30" s="3" t="s">
        <v>0</v>
      </c>
      <c r="S30" s="3" t="s">
        <v>1</v>
      </c>
      <c r="T30" s="3" t="s">
        <v>2</v>
      </c>
      <c r="U30" s="3" t="s">
        <v>6</v>
      </c>
      <c r="V30" s="3" t="s">
        <v>0</v>
      </c>
      <c r="W30" s="3" t="s">
        <v>2</v>
      </c>
      <c r="X30" s="3" t="s">
        <v>3</v>
      </c>
      <c r="Y30" s="6">
        <v>39.799999999999997</v>
      </c>
      <c r="Z30" s="5">
        <v>0.20599999999999999</v>
      </c>
      <c r="AA30" s="6">
        <v>45.97</v>
      </c>
      <c r="AB30" s="4">
        <v>12.77</v>
      </c>
      <c r="AC30" s="5">
        <v>0.11272727272727275</v>
      </c>
      <c r="AD30" s="5">
        <v>0.26700000000000007</v>
      </c>
      <c r="AE30" s="5">
        <v>0.35156811108451042</v>
      </c>
      <c r="AF30" s="5">
        <f t="shared" si="1"/>
        <v>2.6334689968877179</v>
      </c>
      <c r="AG30" s="5">
        <f t="shared" si="2"/>
        <v>1577.9088412189237</v>
      </c>
      <c r="AH30" s="5">
        <f t="shared" si="3"/>
        <v>7.08786837562249E-2</v>
      </c>
      <c r="AI30" s="5">
        <f t="shared" si="4"/>
        <v>0.18102383841847375</v>
      </c>
      <c r="AJ30" s="5">
        <f t="shared" si="5"/>
        <v>22262.106991798424</v>
      </c>
      <c r="AK30" s="5">
        <f t="shared" si="6"/>
        <v>8716.5803962860609</v>
      </c>
      <c r="AL30" s="4">
        <v>15.44</v>
      </c>
      <c r="AM30" s="5">
        <v>0.12684501262626263</v>
      </c>
      <c r="AN30" s="5">
        <v>0.23893888888888887</v>
      </c>
      <c r="AO30" s="5">
        <v>0.32661208967802474</v>
      </c>
      <c r="AP30" s="5">
        <f t="shared" si="7"/>
        <v>2.733854595179821</v>
      </c>
      <c r="AQ30" s="5">
        <f t="shared" si="8"/>
        <v>1698.4748829039136</v>
      </c>
      <c r="AR30" s="5">
        <f t="shared" si="9"/>
        <v>6.6449681013808534E-2</v>
      </c>
      <c r="AS30" s="5">
        <f t="shared" si="10"/>
        <v>0.20661814980915361</v>
      </c>
      <c r="AT30" s="5">
        <f t="shared" si="11"/>
        <v>25560.316573242286</v>
      </c>
      <c r="AU30" s="5">
        <f t="shared" si="12"/>
        <v>8220.3566553700093</v>
      </c>
      <c r="AV30" s="4">
        <v>18.11</v>
      </c>
      <c r="AW30" s="5">
        <v>0.140875</v>
      </c>
      <c r="AX30" s="5">
        <v>0.20655555555555555</v>
      </c>
      <c r="AY30" s="5">
        <v>0.29726164301419145</v>
      </c>
      <c r="AZ30" s="5">
        <f t="shared" si="13"/>
        <v>2.8782730361782929</v>
      </c>
      <c r="BA30" s="5">
        <f t="shared" si="14"/>
        <v>1866.1756193832312</v>
      </c>
      <c r="BB30" s="5">
        <f t="shared" si="15"/>
        <v>5.9727201211173732E-2</v>
      </c>
      <c r="BC30" s="5">
        <f t="shared" si="16"/>
        <v>0.21156854144859363</v>
      </c>
      <c r="BD30" s="5">
        <f t="shared" si="17"/>
        <v>31244.986899438176</v>
      </c>
      <c r="BE30" s="5">
        <f t="shared" si="18"/>
        <v>8820.666846808459</v>
      </c>
    </row>
    <row r="31" spans="1:57" s="3" customFormat="1" ht="17" customHeight="1" x14ac:dyDescent="0.2">
      <c r="A31" s="3" t="s">
        <v>1</v>
      </c>
      <c r="B31" s="3" t="s">
        <v>47</v>
      </c>
      <c r="C31" s="6">
        <v>8</v>
      </c>
      <c r="D31" s="6">
        <v>5</v>
      </c>
      <c r="E31" s="6">
        <v>26</v>
      </c>
      <c r="F31" s="6">
        <v>64</v>
      </c>
      <c r="G31" s="6">
        <v>174</v>
      </c>
      <c r="H31" s="7">
        <v>0.56587424864039682</v>
      </c>
      <c r="I31" s="6">
        <v>8</v>
      </c>
      <c r="J31" s="19">
        <v>3</v>
      </c>
      <c r="K31" s="19">
        <v>4</v>
      </c>
      <c r="L31" s="19">
        <v>3</v>
      </c>
      <c r="M31" s="19">
        <v>4</v>
      </c>
      <c r="N31" s="19">
        <v>5</v>
      </c>
      <c r="O31" s="3">
        <f t="shared" si="0"/>
        <v>19</v>
      </c>
      <c r="P31" s="3" t="s">
        <v>1</v>
      </c>
      <c r="Q31" s="3" t="s">
        <v>2</v>
      </c>
      <c r="R31" s="3" t="s">
        <v>4</v>
      </c>
      <c r="S31" s="3" t="s">
        <v>1</v>
      </c>
      <c r="T31" s="3" t="s">
        <v>7</v>
      </c>
      <c r="U31" s="3" t="s">
        <v>6</v>
      </c>
      <c r="V31" s="3" t="s">
        <v>0</v>
      </c>
      <c r="W31" s="3" t="s">
        <v>7</v>
      </c>
      <c r="X31" s="3" t="s">
        <v>6</v>
      </c>
      <c r="Y31" s="6">
        <v>38</v>
      </c>
      <c r="Z31" s="5">
        <v>0.16600000000000001</v>
      </c>
      <c r="AA31" s="6">
        <v>36.53</v>
      </c>
      <c r="AB31" s="4">
        <v>12.25</v>
      </c>
      <c r="AC31" s="5">
        <v>0.11466666666666665</v>
      </c>
      <c r="AD31" s="5">
        <v>0.2389230769230769</v>
      </c>
      <c r="AE31" s="5">
        <v>0.33785351704133432</v>
      </c>
      <c r="AF31" s="5">
        <f t="shared" si="1"/>
        <v>2.8281363306744023</v>
      </c>
      <c r="AG31" s="5">
        <f t="shared" si="2"/>
        <v>1459.5212363798648</v>
      </c>
      <c r="AH31" s="5">
        <f t="shared" si="3"/>
        <v>6.1901093077407238E-2</v>
      </c>
      <c r="AI31" s="5">
        <f t="shared" si="4"/>
        <v>0.15230453389292889</v>
      </c>
      <c r="AJ31" s="5">
        <f t="shared" si="5"/>
        <v>23578.27889331026</v>
      </c>
      <c r="AK31" s="5">
        <f t="shared" si="6"/>
        <v>9582.9139098768919</v>
      </c>
      <c r="AL31" s="4">
        <v>14.96</v>
      </c>
      <c r="AM31" s="5">
        <v>0.13461041666666668</v>
      </c>
      <c r="AN31" s="5">
        <v>0.21174339549339549</v>
      </c>
      <c r="AO31" s="5">
        <v>0.30567498907091789</v>
      </c>
      <c r="AP31" s="5">
        <f t="shared" si="7"/>
        <v>2.887221000292802</v>
      </c>
      <c r="AQ31" s="5">
        <f t="shared" si="8"/>
        <v>1613.1656188365864</v>
      </c>
      <c r="AR31" s="5">
        <f t="shared" si="9"/>
        <v>5.9524314261451418E-2</v>
      </c>
      <c r="AS31" s="5">
        <f t="shared" si="10"/>
        <v>0.17187535714823829</v>
      </c>
      <c r="AT31" s="5">
        <f t="shared" si="11"/>
        <v>27100.952591423462</v>
      </c>
      <c r="AU31" s="5">
        <f t="shared" si="12"/>
        <v>9385.6713702434408</v>
      </c>
      <c r="AV31" s="4">
        <v>18.399999999999999</v>
      </c>
      <c r="AW31" s="5">
        <v>0.14837500000000001</v>
      </c>
      <c r="AX31" s="5">
        <v>0.18477777777777779</v>
      </c>
      <c r="AY31" s="5">
        <v>0.27731687997665405</v>
      </c>
      <c r="AZ31" s="5">
        <f t="shared" si="13"/>
        <v>3.0016258806853711</v>
      </c>
      <c r="BA31" s="5">
        <f t="shared" si="14"/>
        <v>1778.1261023453244</v>
      </c>
      <c r="BB31" s="5">
        <f t="shared" si="15"/>
        <v>5.4245398980364387E-2</v>
      </c>
      <c r="BC31" s="5">
        <f t="shared" si="16"/>
        <v>0.17828490744566461</v>
      </c>
      <c r="BD31" s="5">
        <f t="shared" si="17"/>
        <v>32779.298074459104</v>
      </c>
      <c r="BE31" s="5">
        <f t="shared" si="18"/>
        <v>9973.5088506425527</v>
      </c>
    </row>
    <row r="32" spans="1:57" s="3" customFormat="1" ht="17" customHeight="1" x14ac:dyDescent="0.2">
      <c r="A32" s="3" t="s">
        <v>1</v>
      </c>
      <c r="B32" s="3" t="s">
        <v>7</v>
      </c>
      <c r="C32" s="6"/>
      <c r="D32" s="6">
        <v>10</v>
      </c>
      <c r="E32" s="6">
        <v>18</v>
      </c>
      <c r="F32" s="6">
        <v>53</v>
      </c>
      <c r="G32" s="6">
        <v>155</v>
      </c>
      <c r="H32" s="7">
        <v>0.52026650326797397</v>
      </c>
      <c r="I32" s="6">
        <v>7</v>
      </c>
      <c r="J32" s="3">
        <v>3</v>
      </c>
      <c r="K32" s="3">
        <v>4</v>
      </c>
      <c r="L32" s="3">
        <v>4</v>
      </c>
      <c r="M32" s="3">
        <v>3</v>
      </c>
      <c r="N32" s="3">
        <v>3</v>
      </c>
      <c r="O32" s="3">
        <f t="shared" si="0"/>
        <v>17</v>
      </c>
      <c r="P32" s="3" t="s">
        <v>1</v>
      </c>
      <c r="Q32" s="3" t="s">
        <v>7</v>
      </c>
      <c r="R32" s="3" t="s">
        <v>0</v>
      </c>
      <c r="S32" s="3" t="s">
        <v>1</v>
      </c>
      <c r="T32" s="3" t="s">
        <v>2</v>
      </c>
      <c r="U32" s="3" t="s">
        <v>3</v>
      </c>
      <c r="V32" s="3" t="s">
        <v>0</v>
      </c>
      <c r="W32" s="3" t="s">
        <v>7</v>
      </c>
      <c r="X32" s="3" t="s">
        <v>3</v>
      </c>
      <c r="Y32" s="6">
        <v>24.6</v>
      </c>
      <c r="Z32" s="5">
        <v>0.186</v>
      </c>
      <c r="AA32" s="6">
        <v>37.700000000000003</v>
      </c>
      <c r="AB32" s="4">
        <v>11.95</v>
      </c>
      <c r="AC32" s="5">
        <v>0.13691666666666669</v>
      </c>
      <c r="AD32" s="5">
        <v>0.23123076923076924</v>
      </c>
      <c r="AE32" s="5">
        <v>0.31404642092249829</v>
      </c>
      <c r="AF32" s="5">
        <f t="shared" si="1"/>
        <v>2.7163030419111629</v>
      </c>
      <c r="AG32" s="5">
        <f t="shared" si="2"/>
        <v>1300.292058402443</v>
      </c>
      <c r="AH32" s="5">
        <f t="shared" si="3"/>
        <v>6.734493009378946E-2</v>
      </c>
      <c r="AI32" s="5">
        <f t="shared" si="4"/>
        <v>0.16335134071835461</v>
      </c>
      <c r="AJ32" s="5">
        <f t="shared" si="5"/>
        <v>19307.942804180828</v>
      </c>
      <c r="AK32" s="5">
        <f t="shared" si="6"/>
        <v>7960.0941913563283</v>
      </c>
      <c r="AL32" s="4">
        <v>14.99</v>
      </c>
      <c r="AM32" s="5">
        <v>0.14323472222222225</v>
      </c>
      <c r="AN32" s="5">
        <v>0.20498496503496505</v>
      </c>
      <c r="AO32" s="5">
        <v>0.29433281996426541</v>
      </c>
      <c r="AP32" s="5">
        <f t="shared" si="7"/>
        <v>2.8717503248500198</v>
      </c>
      <c r="AQ32" s="5">
        <f t="shared" si="8"/>
        <v>1387.3820362432325</v>
      </c>
      <c r="AR32" s="5">
        <f t="shared" si="9"/>
        <v>5.9920398088121697E-2</v>
      </c>
      <c r="AS32" s="5">
        <f t="shared" si="10"/>
        <v>0.17964491380780936</v>
      </c>
      <c r="AT32" s="5">
        <f t="shared" si="11"/>
        <v>23153.751986141422</v>
      </c>
      <c r="AU32" s="5">
        <f t="shared" si="12"/>
        <v>7722.9129778063407</v>
      </c>
      <c r="AV32" s="4">
        <v>18.399999999999999</v>
      </c>
      <c r="AW32" s="5">
        <v>0.14722222222222223</v>
      </c>
      <c r="AX32" s="5">
        <v>0.18180000000000002</v>
      </c>
      <c r="AY32" s="5">
        <v>0.27627313251384578</v>
      </c>
      <c r="AZ32" s="5">
        <f t="shared" si="13"/>
        <v>3.0393083884911523</v>
      </c>
      <c r="BA32" s="5">
        <f t="shared" si="14"/>
        <v>1478.0737575875942</v>
      </c>
      <c r="BB32" s="5">
        <f t="shared" si="15"/>
        <v>5.2862610129809029E-2</v>
      </c>
      <c r="BC32" s="5">
        <f t="shared" si="16"/>
        <v>0.19004397089805464</v>
      </c>
      <c r="BD32" s="5">
        <f t="shared" si="17"/>
        <v>27960.665467672658</v>
      </c>
      <c r="BE32" s="5">
        <f t="shared" si="18"/>
        <v>7777.5356440035548</v>
      </c>
    </row>
    <row r="33" spans="1:57" s="3" customFormat="1" ht="17" customHeight="1" x14ac:dyDescent="0.2">
      <c r="A33" s="3" t="s">
        <v>1</v>
      </c>
      <c r="B33" s="3" t="s">
        <v>47</v>
      </c>
      <c r="C33" s="6">
        <v>11</v>
      </c>
      <c r="D33" s="6">
        <v>5</v>
      </c>
      <c r="E33" s="6">
        <v>20</v>
      </c>
      <c r="F33" s="6">
        <v>63</v>
      </c>
      <c r="G33" s="6">
        <v>173</v>
      </c>
      <c r="H33" s="7">
        <v>0.35820471756672873</v>
      </c>
      <c r="I33" s="6">
        <v>6</v>
      </c>
      <c r="J33" s="3">
        <v>4</v>
      </c>
      <c r="K33" s="3">
        <v>4</v>
      </c>
      <c r="L33" s="3">
        <v>4</v>
      </c>
      <c r="M33" s="3">
        <v>3</v>
      </c>
      <c r="N33" s="3">
        <v>4</v>
      </c>
      <c r="O33" s="3">
        <f t="shared" si="0"/>
        <v>19</v>
      </c>
      <c r="P33" s="3" t="s">
        <v>1</v>
      </c>
      <c r="Q33" s="3" t="s">
        <v>2</v>
      </c>
      <c r="R33" s="3" t="s">
        <v>4</v>
      </c>
      <c r="S33" s="3" t="s">
        <v>1</v>
      </c>
      <c r="T33" s="3" t="s">
        <v>7</v>
      </c>
      <c r="U33" s="3" t="s">
        <v>6</v>
      </c>
      <c r="V33" s="3" t="s">
        <v>4</v>
      </c>
      <c r="W33" s="3" t="s">
        <v>7</v>
      </c>
      <c r="X33" s="3" t="s">
        <v>3</v>
      </c>
      <c r="Y33" s="6">
        <v>32.6</v>
      </c>
      <c r="Z33" s="5">
        <v>0.154</v>
      </c>
      <c r="AA33" s="6">
        <v>38.26</v>
      </c>
      <c r="AB33" s="4">
        <v>12.6</v>
      </c>
      <c r="AC33" s="5">
        <v>0.11483333333333334</v>
      </c>
      <c r="AD33" s="5">
        <v>0.24446153846153845</v>
      </c>
      <c r="AE33" s="5">
        <v>0.34019625334522746</v>
      </c>
      <c r="AF33" s="5">
        <f t="shared" si="1"/>
        <v>2.7832292595896519</v>
      </c>
      <c r="AG33" s="5">
        <f t="shared" si="2"/>
        <v>1426.8223772351389</v>
      </c>
      <c r="AH33" s="5">
        <f t="shared" si="3"/>
        <v>6.3853283385678763E-2</v>
      </c>
      <c r="AI33" s="5">
        <f t="shared" si="4"/>
        <v>0.15935106797558818</v>
      </c>
      <c r="AJ33" s="5">
        <f t="shared" si="5"/>
        <v>22345.325120041543</v>
      </c>
      <c r="AK33" s="5">
        <f t="shared" si="6"/>
        <v>8953.9555357967311</v>
      </c>
      <c r="AL33" s="4">
        <v>15.69</v>
      </c>
      <c r="AM33" s="5">
        <v>0.13007500000000002</v>
      </c>
      <c r="AN33" s="5">
        <v>0.21914720279720279</v>
      </c>
      <c r="AO33" s="5">
        <v>0.3137647048811269</v>
      </c>
      <c r="AP33" s="5">
        <f t="shared" si="7"/>
        <v>2.8635063635421569</v>
      </c>
      <c r="AQ33" s="5">
        <f t="shared" si="8"/>
        <v>1547.0179385167742</v>
      </c>
      <c r="AR33" s="5">
        <f t="shared" si="9"/>
        <v>6.0597457472276843E-2</v>
      </c>
      <c r="AS33" s="5">
        <f t="shared" si="10"/>
        <v>0.18234865705750614</v>
      </c>
      <c r="AT33" s="5">
        <f t="shared" si="11"/>
        <v>25529.419930275628</v>
      </c>
      <c r="AU33" s="5">
        <f t="shared" si="12"/>
        <v>8483.846075317686</v>
      </c>
      <c r="AV33" s="4">
        <v>18.11</v>
      </c>
      <c r="AW33" s="5">
        <v>0.13966666666666669</v>
      </c>
      <c r="AX33" s="5">
        <v>0.19539999999999999</v>
      </c>
      <c r="AY33" s="5">
        <v>0.29158376442499001</v>
      </c>
      <c r="AZ33" s="5">
        <f t="shared" si="13"/>
        <v>2.9844807003581377</v>
      </c>
      <c r="BA33" s="5">
        <f t="shared" si="14"/>
        <v>1664.7004605408822</v>
      </c>
      <c r="BB33" s="5">
        <f t="shared" si="15"/>
        <v>5.540248196357745E-2</v>
      </c>
      <c r="BC33" s="5">
        <f t="shared" si="16"/>
        <v>0.19636861880254752</v>
      </c>
      <c r="BD33" s="5">
        <f t="shared" si="17"/>
        <v>30047.398628012463</v>
      </c>
      <c r="BE33" s="5">
        <f t="shared" si="18"/>
        <v>8477.4261319970428</v>
      </c>
    </row>
    <row r="34" spans="1:57" s="3" customFormat="1" ht="17" customHeight="1" x14ac:dyDescent="0.2">
      <c r="A34" s="3" t="s">
        <v>1</v>
      </c>
      <c r="B34" s="3" t="s">
        <v>47</v>
      </c>
      <c r="C34" s="6">
        <v>3</v>
      </c>
      <c r="D34" s="6">
        <v>10</v>
      </c>
      <c r="E34" s="6">
        <v>24</v>
      </c>
      <c r="F34" s="6">
        <v>73</v>
      </c>
      <c r="G34" s="6">
        <v>169</v>
      </c>
      <c r="H34" s="7">
        <v>0.49073963466816195</v>
      </c>
      <c r="I34" s="6">
        <v>10</v>
      </c>
      <c r="J34" s="3">
        <v>3</v>
      </c>
      <c r="K34" s="3">
        <v>4</v>
      </c>
      <c r="L34" s="3">
        <v>4</v>
      </c>
      <c r="M34" s="3">
        <v>4</v>
      </c>
      <c r="N34" s="3">
        <v>5</v>
      </c>
      <c r="O34" s="3">
        <f t="shared" ref="O34:O65" si="19">SUM(J34:N34)</f>
        <v>20</v>
      </c>
      <c r="P34" s="3" t="s">
        <v>1</v>
      </c>
      <c r="Q34" s="3" t="s">
        <v>2</v>
      </c>
      <c r="R34" s="3" t="s">
        <v>4</v>
      </c>
      <c r="S34" s="3" t="s">
        <v>5</v>
      </c>
      <c r="T34" s="3" t="s">
        <v>7</v>
      </c>
      <c r="U34" s="3" t="s">
        <v>6</v>
      </c>
      <c r="V34" s="3" t="s">
        <v>4</v>
      </c>
      <c r="W34" s="3" t="s">
        <v>2</v>
      </c>
      <c r="X34" s="3" t="s">
        <v>3</v>
      </c>
      <c r="Y34" s="6">
        <v>37.5</v>
      </c>
      <c r="Z34" s="5">
        <v>0.185</v>
      </c>
      <c r="AA34" s="6">
        <v>51.21</v>
      </c>
      <c r="AB34" s="4">
        <v>12.71</v>
      </c>
      <c r="AC34" s="5">
        <v>0.10938461538461539</v>
      </c>
      <c r="AD34" s="5">
        <v>0.22714285714285715</v>
      </c>
      <c r="AE34" s="5">
        <v>0.33748040752351099</v>
      </c>
      <c r="AF34" s="5">
        <f t="shared" si="1"/>
        <v>2.9715256008359461</v>
      </c>
      <c r="AG34" s="5">
        <f t="shared" si="2"/>
        <v>1666.6069324769055</v>
      </c>
      <c r="AH34" s="5">
        <f t="shared" si="3"/>
        <v>5.6079249296685299E-2</v>
      </c>
      <c r="AI34" s="5">
        <f t="shared" si="4"/>
        <v>0.14001440436350654</v>
      </c>
      <c r="AJ34" s="5">
        <f t="shared" si="5"/>
        <v>29718.781071047866</v>
      </c>
      <c r="AK34" s="5">
        <f t="shared" si="6"/>
        <v>11903.110541041528</v>
      </c>
      <c r="AL34" s="4">
        <v>14.15</v>
      </c>
      <c r="AM34" s="5">
        <v>0.12456837606837606</v>
      </c>
      <c r="AN34" s="5">
        <v>0.21116071428571431</v>
      </c>
      <c r="AO34" s="5">
        <v>0.31448081258464233</v>
      </c>
      <c r="AP34" s="5">
        <f t="shared" si="7"/>
        <v>2.9785920515416437</v>
      </c>
      <c r="AQ34" s="5">
        <f t="shared" si="8"/>
        <v>1788.494446230904</v>
      </c>
      <c r="AR34" s="5">
        <f t="shared" si="9"/>
        <v>5.6008554484988017E-2</v>
      </c>
      <c r="AS34" s="5">
        <f t="shared" si="10"/>
        <v>0.17148390279107953</v>
      </c>
      <c r="AT34" s="5">
        <f t="shared" si="11"/>
        <v>31932.522856133961</v>
      </c>
      <c r="AU34" s="5">
        <f t="shared" si="12"/>
        <v>10429.517972948423</v>
      </c>
      <c r="AV34" s="4">
        <v>17.34</v>
      </c>
      <c r="AW34" s="5">
        <v>0.14888888888888888</v>
      </c>
      <c r="AX34" s="5">
        <v>0.18450000000000003</v>
      </c>
      <c r="AY34" s="5">
        <v>0.27670388268621898</v>
      </c>
      <c r="AZ34" s="5">
        <f t="shared" si="13"/>
        <v>2.9995000833194467</v>
      </c>
      <c r="BA34" s="5">
        <f t="shared" si="14"/>
        <v>2032.6682130139363</v>
      </c>
      <c r="BB34" s="5">
        <f t="shared" si="15"/>
        <v>5.429471135640207E-2</v>
      </c>
      <c r="BC34" s="5">
        <f t="shared" si="16"/>
        <v>0.18218814229098967</v>
      </c>
      <c r="BD34" s="5">
        <f t="shared" si="17"/>
        <v>37437.683380818962</v>
      </c>
      <c r="BE34" s="5">
        <f t="shared" si="18"/>
        <v>11156.973156723736</v>
      </c>
    </row>
    <row r="35" spans="1:57" s="3" customFormat="1" ht="17" customHeight="1" x14ac:dyDescent="0.2">
      <c r="A35" s="3" t="s">
        <v>5</v>
      </c>
      <c r="B35" s="3" t="s">
        <v>47</v>
      </c>
      <c r="C35" s="6">
        <v>8</v>
      </c>
      <c r="D35" s="6">
        <v>3</v>
      </c>
      <c r="E35" s="6">
        <v>22</v>
      </c>
      <c r="F35" s="6">
        <v>76</v>
      </c>
      <c r="G35" s="6">
        <v>173</v>
      </c>
      <c r="H35" s="7">
        <v>0.39233154724655933</v>
      </c>
      <c r="I35" s="6">
        <v>4</v>
      </c>
      <c r="J35" s="3">
        <v>2</v>
      </c>
      <c r="K35" s="3">
        <v>2</v>
      </c>
      <c r="L35" s="3">
        <v>2</v>
      </c>
      <c r="M35" s="3">
        <v>2</v>
      </c>
      <c r="N35" s="3">
        <v>2</v>
      </c>
      <c r="O35" s="3">
        <f t="shared" si="19"/>
        <v>10</v>
      </c>
      <c r="P35" s="3" t="s">
        <v>5</v>
      </c>
      <c r="Q35" s="3" t="s">
        <v>2</v>
      </c>
      <c r="R35" s="3" t="s">
        <v>4</v>
      </c>
      <c r="S35" s="3" t="s">
        <v>5</v>
      </c>
      <c r="T35" s="3" t="s">
        <v>2</v>
      </c>
      <c r="U35" s="3" t="s">
        <v>3</v>
      </c>
      <c r="V35" s="3" t="s">
        <v>4</v>
      </c>
      <c r="W35" s="3" t="s">
        <v>7</v>
      </c>
      <c r="X35" s="3" t="s">
        <v>3</v>
      </c>
      <c r="Y35" s="6">
        <v>21.4</v>
      </c>
      <c r="Z35" s="5">
        <v>0.191</v>
      </c>
      <c r="AA35" s="6">
        <v>26.72</v>
      </c>
      <c r="AB35" s="4">
        <v>12.33</v>
      </c>
      <c r="AC35" s="5">
        <v>0.12272727272727274</v>
      </c>
      <c r="AD35" s="5">
        <v>0.27533333333333337</v>
      </c>
      <c r="AE35" s="5">
        <v>0.34584348355663824</v>
      </c>
      <c r="AF35" s="5">
        <f t="shared" si="1"/>
        <v>2.5121802679658951</v>
      </c>
      <c r="AG35" s="5">
        <f t="shared" si="2"/>
        <v>1693.1400548037363</v>
      </c>
      <c r="AH35" s="5">
        <f t="shared" si="3"/>
        <v>7.8158460762059845E-2</v>
      </c>
      <c r="AI35" s="5">
        <f t="shared" si="4"/>
        <v>0.20125332242247901</v>
      </c>
      <c r="AJ35" s="5">
        <f t="shared" si="5"/>
        <v>21662.91452384424</v>
      </c>
      <c r="AK35" s="5">
        <f t="shared" si="6"/>
        <v>8412.9793954379002</v>
      </c>
      <c r="AL35" s="4">
        <v>15.19</v>
      </c>
      <c r="AM35" s="5">
        <v>0.12485890151515151</v>
      </c>
      <c r="AN35" s="5">
        <v>0.24370000000000003</v>
      </c>
      <c r="AO35" s="5">
        <v>0.33061201208022034</v>
      </c>
      <c r="AP35" s="5">
        <f t="shared" si="7"/>
        <v>2.7132705135840811</v>
      </c>
      <c r="AQ35" s="5">
        <f t="shared" si="8"/>
        <v>1771.1439188740665</v>
      </c>
      <c r="AR35" s="5">
        <f t="shared" si="9"/>
        <v>6.7406827925291096E-2</v>
      </c>
      <c r="AS35" s="5">
        <f t="shared" si="10"/>
        <v>0.22080315520073326</v>
      </c>
      <c r="AT35" s="5">
        <f t="shared" si="11"/>
        <v>26275.437865687371</v>
      </c>
      <c r="AU35" s="5">
        <f t="shared" si="12"/>
        <v>8021.3705155794105</v>
      </c>
      <c r="AV35" s="4">
        <v>18.399999999999999</v>
      </c>
      <c r="AW35" s="5">
        <v>0.143375</v>
      </c>
      <c r="AX35" s="5">
        <v>0.19766666666666666</v>
      </c>
      <c r="AY35" s="5">
        <v>0.28979841172877213</v>
      </c>
      <c r="AZ35" s="5">
        <f t="shared" si="13"/>
        <v>2.9321930360415394</v>
      </c>
      <c r="BA35" s="5">
        <f t="shared" si="14"/>
        <v>2020.5820011554783</v>
      </c>
      <c r="BB35" s="5">
        <f t="shared" si="15"/>
        <v>5.7339741991904287E-2</v>
      </c>
      <c r="BC35" s="5">
        <f t="shared" si="16"/>
        <v>0.20190243513980377</v>
      </c>
      <c r="BD35" s="5">
        <f t="shared" si="17"/>
        <v>35238.770370483377</v>
      </c>
      <c r="BE35" s="5">
        <f t="shared" si="18"/>
        <v>10007.714863648684</v>
      </c>
    </row>
    <row r="36" spans="1:57" s="3" customFormat="1" ht="17" customHeight="1" x14ac:dyDescent="0.2">
      <c r="A36" s="3" t="s">
        <v>5</v>
      </c>
      <c r="B36" s="3" t="s">
        <v>47</v>
      </c>
      <c r="C36" s="6">
        <v>8</v>
      </c>
      <c r="D36" s="6">
        <v>5</v>
      </c>
      <c r="E36" s="6">
        <v>16</v>
      </c>
      <c r="F36" s="6">
        <v>62</v>
      </c>
      <c r="G36" s="6">
        <v>170</v>
      </c>
      <c r="H36" s="7">
        <v>0.28114335641279264</v>
      </c>
      <c r="I36" s="6">
        <v>7</v>
      </c>
      <c r="J36" s="19">
        <v>4</v>
      </c>
      <c r="K36" s="19">
        <v>3</v>
      </c>
      <c r="L36" s="19">
        <v>4</v>
      </c>
      <c r="M36" s="19">
        <v>4</v>
      </c>
      <c r="N36" s="19">
        <v>4</v>
      </c>
      <c r="O36" s="3">
        <f t="shared" si="19"/>
        <v>19</v>
      </c>
      <c r="P36" s="3" t="s">
        <v>1</v>
      </c>
      <c r="Q36" s="3" t="s">
        <v>2</v>
      </c>
      <c r="R36" s="3" t="s">
        <v>4</v>
      </c>
      <c r="S36" s="3" t="s">
        <v>5</v>
      </c>
      <c r="T36" s="3" t="s">
        <v>2</v>
      </c>
      <c r="U36" s="3" t="s">
        <v>6</v>
      </c>
      <c r="V36" s="3" t="s">
        <v>4</v>
      </c>
      <c r="W36" s="3" t="s">
        <v>7</v>
      </c>
      <c r="X36" s="3" t="s">
        <v>6</v>
      </c>
      <c r="Y36" s="6">
        <v>40.4</v>
      </c>
      <c r="Z36" s="5">
        <v>0.158</v>
      </c>
      <c r="AA36" s="6">
        <v>26.92</v>
      </c>
      <c r="AB36" s="4">
        <v>11.82</v>
      </c>
      <c r="AC36" s="5">
        <v>6.0000000000000005E-2</v>
      </c>
      <c r="AD36" s="5">
        <v>0.2853846153846154</v>
      </c>
      <c r="AE36" s="5">
        <v>0.4131403118040089</v>
      </c>
      <c r="AF36" s="5">
        <f t="shared" si="1"/>
        <v>2.8953229398663698</v>
      </c>
      <c r="AG36" s="5">
        <f t="shared" si="2"/>
        <v>1156.2533533842404</v>
      </c>
      <c r="AH36" s="5">
        <f t="shared" si="3"/>
        <v>5.4023183942390793E-2</v>
      </c>
      <c r="AI36" s="5">
        <f t="shared" si="4"/>
        <v>0.18979993891702351</v>
      </c>
      <c r="AJ36" s="5">
        <f t="shared" si="5"/>
        <v>21402.910176809371</v>
      </c>
      <c r="AK36" s="5">
        <f t="shared" si="6"/>
        <v>6091.9585115869277</v>
      </c>
      <c r="AL36" s="4">
        <v>14.88</v>
      </c>
      <c r="AM36" s="5">
        <v>8.811616161616162E-2</v>
      </c>
      <c r="AN36" s="5">
        <v>0.24056585081585083</v>
      </c>
      <c r="AO36" s="5">
        <v>0.36595530287136058</v>
      </c>
      <c r="AP36" s="5">
        <f t="shared" si="7"/>
        <v>3.0424542937434067</v>
      </c>
      <c r="AQ36" s="5">
        <f t="shared" si="8"/>
        <v>1305.3366550327428</v>
      </c>
      <c r="AR36" s="5">
        <f t="shared" si="9"/>
        <v>5.2486810222527533E-2</v>
      </c>
      <c r="AS36" s="5">
        <f t="shared" si="10"/>
        <v>0.20474068874176132</v>
      </c>
      <c r="AT36" s="5">
        <f t="shared" si="11"/>
        <v>24869.803470596267</v>
      </c>
      <c r="AU36" s="5">
        <f t="shared" si="12"/>
        <v>6375.5605349123307</v>
      </c>
      <c r="AV36" s="4">
        <v>18.760000000000002</v>
      </c>
      <c r="AW36" s="5">
        <v>0.10155555555555555</v>
      </c>
      <c r="AX36" s="5">
        <v>0.20233333333333337</v>
      </c>
      <c r="AY36" s="5">
        <v>0.33290676416819015</v>
      </c>
      <c r="AZ36" s="5">
        <f t="shared" si="13"/>
        <v>3.2906764168190121</v>
      </c>
      <c r="BA36" s="5">
        <f t="shared" si="14"/>
        <v>1434.9208918454312</v>
      </c>
      <c r="BB36" s="5">
        <f t="shared" si="15"/>
        <v>4.5798859906410389E-2</v>
      </c>
      <c r="BC36" s="5">
        <f t="shared" si="16"/>
        <v>0.20118928453275084</v>
      </c>
      <c r="BD36" s="5">
        <f t="shared" si="17"/>
        <v>31330.930393849998</v>
      </c>
      <c r="BE36" s="5">
        <f t="shared" si="18"/>
        <v>7132.1934226166304</v>
      </c>
    </row>
    <row r="37" spans="1:57" s="3" customFormat="1" ht="17" customHeight="1" x14ac:dyDescent="0.2">
      <c r="A37" s="3" t="s">
        <v>5</v>
      </c>
      <c r="B37" s="3" t="s">
        <v>47</v>
      </c>
      <c r="C37" s="3">
        <v>14</v>
      </c>
      <c r="D37" s="3">
        <v>7</v>
      </c>
      <c r="E37" s="3">
        <v>21</v>
      </c>
      <c r="F37" s="6">
        <v>78</v>
      </c>
      <c r="G37" s="6">
        <v>188</v>
      </c>
      <c r="H37" s="7">
        <v>0.38459539252021541</v>
      </c>
      <c r="I37" s="6">
        <v>5</v>
      </c>
      <c r="J37" s="19">
        <v>4</v>
      </c>
      <c r="K37" s="19">
        <v>4</v>
      </c>
      <c r="L37" s="19">
        <v>2</v>
      </c>
      <c r="M37" s="19">
        <v>3</v>
      </c>
      <c r="N37" s="19">
        <v>5</v>
      </c>
      <c r="O37" s="3">
        <f t="shared" si="19"/>
        <v>18</v>
      </c>
      <c r="P37" s="3" t="s">
        <v>1</v>
      </c>
      <c r="Q37" s="3" t="s">
        <v>2</v>
      </c>
      <c r="R37" s="3" t="s">
        <v>0</v>
      </c>
      <c r="S37" s="3" t="s">
        <v>5</v>
      </c>
      <c r="T37" s="3" t="s">
        <v>2</v>
      </c>
      <c r="U37" s="3" t="s">
        <v>6</v>
      </c>
      <c r="V37" s="3" t="s">
        <v>0</v>
      </c>
      <c r="W37" s="3" t="s">
        <v>2</v>
      </c>
      <c r="X37" s="3" t="s">
        <v>6</v>
      </c>
      <c r="Y37" s="6">
        <v>31.6</v>
      </c>
      <c r="Z37" s="5">
        <v>0.20200000000000001</v>
      </c>
      <c r="AA37" s="6">
        <v>32.090000000000003</v>
      </c>
      <c r="AB37" s="4">
        <v>12.38</v>
      </c>
      <c r="AC37" s="5">
        <v>8.2333333333333314E-2</v>
      </c>
      <c r="AD37" s="5">
        <v>0.27746153846153848</v>
      </c>
      <c r="AE37" s="5">
        <v>0.38558295324971498</v>
      </c>
      <c r="AF37" s="5">
        <f t="shared" si="1"/>
        <v>2.7793614595210947</v>
      </c>
      <c r="AG37" s="5">
        <f t="shared" si="2"/>
        <v>1558.603567931212</v>
      </c>
      <c r="AH37" s="5">
        <f t="shared" si="3"/>
        <v>6.1461647629571098E-2</v>
      </c>
      <c r="AI37" s="5">
        <f t="shared" si="4"/>
        <v>0.17527114192341067</v>
      </c>
      <c r="AJ37" s="5">
        <f t="shared" si="5"/>
        <v>25358.961694696249</v>
      </c>
      <c r="AK37" s="5">
        <f t="shared" si="6"/>
        <v>8892.5281756439108</v>
      </c>
      <c r="AL37" s="4">
        <v>15.92</v>
      </c>
      <c r="AM37" s="5">
        <v>0.10773611111111112</v>
      </c>
      <c r="AN37" s="5">
        <v>0.24803760683760681</v>
      </c>
      <c r="AO37" s="5">
        <v>0.34858899677541605</v>
      </c>
      <c r="AP37" s="5">
        <f t="shared" si="7"/>
        <v>2.8107753595900595</v>
      </c>
      <c r="AQ37" s="5">
        <f t="shared" si="8"/>
        <v>1724.0101444040833</v>
      </c>
      <c r="AR37" s="5">
        <f t="shared" si="9"/>
        <v>6.2336053656104312E-2</v>
      </c>
      <c r="AS37" s="5">
        <f t="shared" si="10"/>
        <v>0.2068043954505179</v>
      </c>
      <c r="AT37" s="5">
        <f t="shared" si="11"/>
        <v>27656.709773690625</v>
      </c>
      <c r="AU37" s="5">
        <f t="shared" si="12"/>
        <v>8336.428926708124</v>
      </c>
      <c r="AV37" s="4">
        <v>18.7</v>
      </c>
      <c r="AW37" s="5">
        <v>0.11549999999999999</v>
      </c>
      <c r="AX37" s="5">
        <v>0.22688888888888892</v>
      </c>
      <c r="AY37" s="5">
        <v>0.33133214343663803</v>
      </c>
      <c r="AZ37" s="5">
        <f t="shared" si="13"/>
        <v>2.9206555249067012</v>
      </c>
      <c r="BA37" s="5">
        <f t="shared" si="14"/>
        <v>1813.8021878441311</v>
      </c>
      <c r="BB37" s="5">
        <f t="shared" si="15"/>
        <v>5.8163577741988395E-2</v>
      </c>
      <c r="BC37" s="5">
        <f t="shared" si="16"/>
        <v>0.23537378861050523</v>
      </c>
      <c r="BD37" s="5">
        <f t="shared" si="17"/>
        <v>31184.50168058943</v>
      </c>
      <c r="BE37" s="5">
        <f t="shared" si="18"/>
        <v>7706.0500175131965</v>
      </c>
    </row>
    <row r="38" spans="1:57" s="3" customFormat="1" ht="17" customHeight="1" x14ac:dyDescent="0.2">
      <c r="A38" s="3" t="s">
        <v>5</v>
      </c>
      <c r="B38" s="3" t="s">
        <v>47</v>
      </c>
      <c r="C38" s="6">
        <v>8</v>
      </c>
      <c r="D38" s="6">
        <v>4</v>
      </c>
      <c r="E38" s="6">
        <v>25</v>
      </c>
      <c r="F38" s="6">
        <v>69</v>
      </c>
      <c r="G38" s="6">
        <v>181</v>
      </c>
      <c r="H38" s="7">
        <v>0.27416995502519964</v>
      </c>
      <c r="I38" s="6">
        <v>7.5</v>
      </c>
      <c r="J38" s="19">
        <v>2</v>
      </c>
      <c r="K38" s="19">
        <v>2</v>
      </c>
      <c r="L38" s="19">
        <v>3</v>
      </c>
      <c r="M38" s="19">
        <v>2</v>
      </c>
      <c r="N38" s="19">
        <v>3</v>
      </c>
      <c r="O38" s="3">
        <f t="shared" si="19"/>
        <v>12</v>
      </c>
      <c r="P38" s="3" t="s">
        <v>5</v>
      </c>
      <c r="Q38" s="3" t="s">
        <v>2</v>
      </c>
      <c r="R38" s="3" t="s">
        <v>0</v>
      </c>
      <c r="S38" s="3" t="s">
        <v>5</v>
      </c>
      <c r="T38" s="3" t="s">
        <v>2</v>
      </c>
      <c r="U38" s="3" t="s">
        <v>6</v>
      </c>
      <c r="V38" s="3" t="s">
        <v>0</v>
      </c>
      <c r="W38" s="3" t="s">
        <v>2</v>
      </c>
      <c r="X38" s="3" t="s">
        <v>6</v>
      </c>
      <c r="Y38" s="6">
        <v>33.700000000000003</v>
      </c>
      <c r="Z38" s="5">
        <v>0.219</v>
      </c>
      <c r="AA38" s="6">
        <v>31.83</v>
      </c>
      <c r="AB38" s="4">
        <v>12.1</v>
      </c>
      <c r="AC38" s="5">
        <v>8.9833333333333321E-2</v>
      </c>
      <c r="AD38" s="5">
        <v>0.28953846153846152</v>
      </c>
      <c r="AE38" s="5">
        <v>0.38160251427798991</v>
      </c>
      <c r="AF38" s="5">
        <f t="shared" si="1"/>
        <v>2.6359366023453079</v>
      </c>
      <c r="AG38" s="5">
        <f t="shared" si="2"/>
        <v>1393.1463838176339</v>
      </c>
      <c r="AH38" s="5">
        <f t="shared" si="3"/>
        <v>6.8698916849595018E-2</v>
      </c>
      <c r="AI38" s="5">
        <f t="shared" si="4"/>
        <v>0.1989100332451274</v>
      </c>
      <c r="AJ38" s="5">
        <f t="shared" si="5"/>
        <v>20279.01526988699</v>
      </c>
      <c r="AK38" s="5">
        <f t="shared" si="6"/>
        <v>7003.9020208738575</v>
      </c>
      <c r="AL38" s="4">
        <v>14.22</v>
      </c>
      <c r="AM38" s="5">
        <v>0.11721547619047618</v>
      </c>
      <c r="AN38" s="5">
        <v>0.265302229020979</v>
      </c>
      <c r="AO38" s="5">
        <v>0.34678424737793556</v>
      </c>
      <c r="AP38" s="5">
        <f t="shared" si="7"/>
        <v>2.6142580758378271</v>
      </c>
      <c r="AQ38" s="5">
        <f t="shared" si="8"/>
        <v>1533.0228141612065</v>
      </c>
      <c r="AR38" s="5">
        <f t="shared" si="9"/>
        <v>7.2136168690316166E-2</v>
      </c>
      <c r="AS38" s="5">
        <f t="shared" si="10"/>
        <v>0.24736674898606284</v>
      </c>
      <c r="AT38" s="5">
        <f t="shared" si="11"/>
        <v>21251.791465977945</v>
      </c>
      <c r="AU38" s="5">
        <f t="shared" si="12"/>
        <v>6197.3681606155569</v>
      </c>
      <c r="AV38" s="4">
        <v>17.45</v>
      </c>
      <c r="AW38" s="5">
        <v>0.14442857142857141</v>
      </c>
      <c r="AX38" s="5">
        <v>0.23712499999999997</v>
      </c>
      <c r="AY38" s="5">
        <v>0.31073618196283992</v>
      </c>
      <c r="AZ38" s="5">
        <f t="shared" si="13"/>
        <v>2.6208639490803578</v>
      </c>
      <c r="BA38" s="5">
        <f t="shared" si="14"/>
        <v>1710.8666247488188</v>
      </c>
      <c r="BB38" s="5">
        <f t="shared" si="15"/>
        <v>7.2311001320961979E-2</v>
      </c>
      <c r="BC38" s="5">
        <f t="shared" si="16"/>
        <v>0.27740292005707751</v>
      </c>
      <c r="BD38" s="5">
        <f t="shared" si="17"/>
        <v>23659.838662099424</v>
      </c>
      <c r="BE38" s="5">
        <f t="shared" si="18"/>
        <v>6167.4427377938073</v>
      </c>
    </row>
    <row r="39" spans="1:57" s="3" customFormat="1" ht="17" customHeight="1" x14ac:dyDescent="0.2">
      <c r="A39" s="3" t="s">
        <v>5</v>
      </c>
      <c r="B39" s="3" t="s">
        <v>7</v>
      </c>
      <c r="C39" s="6">
        <v>2</v>
      </c>
      <c r="D39" s="6">
        <v>5</v>
      </c>
      <c r="E39" s="6">
        <v>35</v>
      </c>
      <c r="F39" s="6">
        <v>55</v>
      </c>
      <c r="G39" s="6">
        <v>170</v>
      </c>
      <c r="H39" s="7">
        <v>0.38709119922630542</v>
      </c>
      <c r="I39" s="6">
        <v>2.5</v>
      </c>
      <c r="J39" s="3">
        <v>3</v>
      </c>
      <c r="K39" s="3">
        <v>2</v>
      </c>
      <c r="L39" s="3">
        <v>2</v>
      </c>
      <c r="M39" s="3">
        <v>1</v>
      </c>
      <c r="N39" s="3">
        <v>1</v>
      </c>
      <c r="O39" s="3">
        <f t="shared" si="19"/>
        <v>9</v>
      </c>
      <c r="P39" s="3" t="s">
        <v>5</v>
      </c>
      <c r="Q39" s="3" t="s">
        <v>7</v>
      </c>
      <c r="R39" s="3" t="s">
        <v>4</v>
      </c>
      <c r="S39" s="3" t="s">
        <v>5</v>
      </c>
      <c r="T39" s="3" t="s">
        <v>7</v>
      </c>
      <c r="U39" s="3" t="s">
        <v>6</v>
      </c>
      <c r="V39" s="3" t="s">
        <v>4</v>
      </c>
      <c r="W39" s="3" t="s">
        <v>7</v>
      </c>
      <c r="X39" s="3" t="s">
        <v>6</v>
      </c>
      <c r="Y39" s="6">
        <v>20.9</v>
      </c>
      <c r="Z39" s="5">
        <v>0.216</v>
      </c>
      <c r="AA39" s="6">
        <v>31.76</v>
      </c>
      <c r="AB39" s="4">
        <v>11.87</v>
      </c>
      <c r="AC39" s="5">
        <v>9.045454545454544E-2</v>
      </c>
      <c r="AD39" s="5">
        <v>0.29941666666666666</v>
      </c>
      <c r="AE39" s="5">
        <v>0.38399432602063621</v>
      </c>
      <c r="AF39" s="5">
        <f t="shared" si="1"/>
        <v>2.5649495754231197</v>
      </c>
      <c r="AG39" s="5">
        <f t="shared" si="2"/>
        <v>1103.562085024975</v>
      </c>
      <c r="AH39" s="5">
        <f t="shared" si="3"/>
        <v>7.2324135198635689E-2</v>
      </c>
      <c r="AI39" s="5">
        <f t="shared" si="4"/>
        <v>0.22314263915506294</v>
      </c>
      <c r="AJ39" s="5">
        <f t="shared" si="5"/>
        <v>15258.559013448008</v>
      </c>
      <c r="AK39" s="5">
        <f t="shared" si="6"/>
        <v>4945.5455452335318</v>
      </c>
      <c r="AL39" s="4">
        <v>15.73</v>
      </c>
      <c r="AM39" s="5">
        <v>0.11731919191919191</v>
      </c>
      <c r="AN39" s="5">
        <v>0.24207234848484849</v>
      </c>
      <c r="AO39" s="5">
        <v>0.33678081043964248</v>
      </c>
      <c r="AP39" s="5">
        <f t="shared" si="7"/>
        <v>2.7824806306675036</v>
      </c>
      <c r="AQ39" s="5">
        <f t="shared" si="8"/>
        <v>1258.2711541904773</v>
      </c>
      <c r="AR39" s="5">
        <f t="shared" si="9"/>
        <v>6.3974973612064182E-2</v>
      </c>
      <c r="AS39" s="5">
        <f t="shared" si="10"/>
        <v>0.21833920736207602</v>
      </c>
      <c r="AT39" s="5">
        <f t="shared" si="11"/>
        <v>19668.17777558562</v>
      </c>
      <c r="AU39" s="5">
        <f t="shared" si="12"/>
        <v>5762.9189433845595</v>
      </c>
      <c r="AV39" s="4">
        <v>17.29</v>
      </c>
      <c r="AW39" s="5">
        <v>0.12122222222222222</v>
      </c>
      <c r="AX39" s="5">
        <v>0.21760000000000002</v>
      </c>
      <c r="AY39" s="5">
        <v>0.32111234997048599</v>
      </c>
      <c r="AZ39" s="5">
        <f t="shared" si="13"/>
        <v>2.9514002754640254</v>
      </c>
      <c r="BA39" s="5">
        <f t="shared" si="14"/>
        <v>1319.6676462304922</v>
      </c>
      <c r="BB39" s="5">
        <f t="shared" si="15"/>
        <v>5.704917576442637E-2</v>
      </c>
      <c r="BC39" s="5">
        <f t="shared" si="16"/>
        <v>0.23981174983898768</v>
      </c>
      <c r="BD39" s="5">
        <f t="shared" si="17"/>
        <v>23132.107143489797</v>
      </c>
      <c r="BE39" s="5">
        <f t="shared" si="18"/>
        <v>5502.9315582598938</v>
      </c>
    </row>
    <row r="40" spans="1:57" s="3" customFormat="1" ht="17" customHeight="1" x14ac:dyDescent="0.2">
      <c r="A40" s="3" t="s">
        <v>5</v>
      </c>
      <c r="B40" s="3" t="s">
        <v>47</v>
      </c>
      <c r="C40" s="6">
        <v>12</v>
      </c>
      <c r="D40" s="6">
        <v>10</v>
      </c>
      <c r="E40" s="6">
        <v>35</v>
      </c>
      <c r="F40" s="6">
        <v>74</v>
      </c>
      <c r="G40" s="6">
        <v>186</v>
      </c>
      <c r="H40" s="7">
        <v>0.3074213253012047</v>
      </c>
      <c r="I40" s="6">
        <v>3</v>
      </c>
      <c r="J40" s="3">
        <v>2</v>
      </c>
      <c r="K40" s="3">
        <v>3</v>
      </c>
      <c r="L40" s="3">
        <v>2</v>
      </c>
      <c r="M40" s="3">
        <v>2</v>
      </c>
      <c r="N40" s="3">
        <v>3</v>
      </c>
      <c r="O40" s="3">
        <f t="shared" si="19"/>
        <v>12</v>
      </c>
      <c r="P40" s="3" t="s">
        <v>5</v>
      </c>
      <c r="Q40" s="3" t="s">
        <v>2</v>
      </c>
      <c r="R40" s="3" t="s">
        <v>4</v>
      </c>
      <c r="S40" s="3" t="s">
        <v>5</v>
      </c>
      <c r="T40" s="3" t="s">
        <v>2</v>
      </c>
      <c r="U40" s="3" t="s">
        <v>6</v>
      </c>
      <c r="V40" s="3" t="s">
        <v>4</v>
      </c>
      <c r="W40" s="3" t="s">
        <v>2</v>
      </c>
      <c r="X40" s="3" t="s">
        <v>3</v>
      </c>
      <c r="Y40" s="6">
        <v>33.799999999999997</v>
      </c>
      <c r="Z40" s="5">
        <v>0.17799999999999999</v>
      </c>
      <c r="AA40" s="6">
        <v>34.200000000000003</v>
      </c>
      <c r="AB40" s="4">
        <v>11.82</v>
      </c>
      <c r="AC40" s="5">
        <v>5.2000000000000011E-2</v>
      </c>
      <c r="AD40" s="5">
        <v>0.28666666666666674</v>
      </c>
      <c r="AE40" s="5">
        <v>0.42322834645669294</v>
      </c>
      <c r="AF40" s="5">
        <f t="shared" si="1"/>
        <v>2.9527559055118107</v>
      </c>
      <c r="AG40" s="5">
        <f t="shared" si="2"/>
        <v>1347.1497065593758</v>
      </c>
      <c r="AH40" s="5">
        <f t="shared" si="3"/>
        <v>5.0808413152812218E-2</v>
      </c>
      <c r="AI40" s="5">
        <f t="shared" si="4"/>
        <v>0.17432653635049394</v>
      </c>
      <c r="AJ40" s="5">
        <f t="shared" si="5"/>
        <v>26514.303891122639</v>
      </c>
      <c r="AK40" s="5">
        <f t="shared" si="6"/>
        <v>7727.737467638608</v>
      </c>
      <c r="AL40" s="4">
        <v>14.36</v>
      </c>
      <c r="AM40" s="5">
        <v>8.0850000000000005E-2</v>
      </c>
      <c r="AN40" s="5">
        <v>0.25614141414141411</v>
      </c>
      <c r="AO40" s="5">
        <v>0.38004145416287621</v>
      </c>
      <c r="AP40" s="5">
        <f t="shared" si="7"/>
        <v>2.9674346527427042</v>
      </c>
      <c r="AQ40" s="5">
        <f t="shared" si="8"/>
        <v>1500.2361886879605</v>
      </c>
      <c r="AR40" s="5">
        <f t="shared" si="9"/>
        <v>5.4315978678244239E-2</v>
      </c>
      <c r="AS40" s="5">
        <f t="shared" si="10"/>
        <v>0.21123549567042843</v>
      </c>
      <c r="AT40" s="5">
        <f t="shared" si="11"/>
        <v>27620.531291077816</v>
      </c>
      <c r="AU40" s="5">
        <f t="shared" si="12"/>
        <v>7102.1974026024627</v>
      </c>
      <c r="AV40" s="4">
        <v>17.66</v>
      </c>
      <c r="AW40" s="5">
        <v>9.9000000000000005E-2</v>
      </c>
      <c r="AX40" s="5">
        <v>0.22444444444444445</v>
      </c>
      <c r="AY40" s="5">
        <v>0.34695980762624529</v>
      </c>
      <c r="AZ40" s="5">
        <f t="shared" si="13"/>
        <v>3.0917210580556511</v>
      </c>
      <c r="BA40" s="5">
        <f t="shared" si="14"/>
        <v>1643.2795102046146</v>
      </c>
      <c r="BB40" s="5">
        <f t="shared" si="15"/>
        <v>5.1571058513325461E-2</v>
      </c>
      <c r="BC40" s="5">
        <f t="shared" si="16"/>
        <v>0.22684285975176835</v>
      </c>
      <c r="BD40" s="5">
        <f t="shared" si="17"/>
        <v>31864.37427457509</v>
      </c>
      <c r="BE40" s="5">
        <f t="shared" si="18"/>
        <v>7244.1315190737641</v>
      </c>
    </row>
    <row r="41" spans="1:57" s="3" customFormat="1" ht="17" customHeight="1" x14ac:dyDescent="0.2">
      <c r="A41" s="3" t="s">
        <v>5</v>
      </c>
      <c r="B41" s="3" t="s">
        <v>47</v>
      </c>
      <c r="C41" s="6">
        <v>11</v>
      </c>
      <c r="D41" s="6">
        <v>4</v>
      </c>
      <c r="E41" s="6">
        <v>20</v>
      </c>
      <c r="F41" s="6">
        <v>72</v>
      </c>
      <c r="G41" s="6">
        <v>183</v>
      </c>
      <c r="H41" s="7">
        <v>0.3353400709219857</v>
      </c>
      <c r="I41" s="6">
        <v>4</v>
      </c>
      <c r="J41" s="3">
        <v>2</v>
      </c>
      <c r="K41" s="3">
        <v>3</v>
      </c>
      <c r="L41" s="3">
        <v>3</v>
      </c>
      <c r="M41" s="3">
        <v>3</v>
      </c>
      <c r="N41" s="3">
        <v>3</v>
      </c>
      <c r="O41" s="3">
        <f t="shared" si="19"/>
        <v>14</v>
      </c>
      <c r="P41" s="3" t="s">
        <v>5</v>
      </c>
      <c r="Q41" s="3" t="s">
        <v>2</v>
      </c>
      <c r="R41" s="3" t="s">
        <v>4</v>
      </c>
      <c r="S41" s="3" t="s">
        <v>5</v>
      </c>
      <c r="T41" s="3" t="s">
        <v>7</v>
      </c>
      <c r="U41" s="3" t="s">
        <v>6</v>
      </c>
      <c r="V41" s="3" t="s">
        <v>4</v>
      </c>
      <c r="W41" s="3" t="s">
        <v>7</v>
      </c>
      <c r="X41" s="3" t="s">
        <v>6</v>
      </c>
      <c r="Y41" s="6">
        <v>31.1</v>
      </c>
      <c r="Z41" s="5">
        <v>0.186</v>
      </c>
      <c r="AA41" s="6">
        <v>35.6</v>
      </c>
      <c r="AB41" s="4">
        <v>12.91</v>
      </c>
      <c r="AC41" s="5">
        <v>7.6666666666666647E-2</v>
      </c>
      <c r="AD41" s="5">
        <v>0.27676923076923077</v>
      </c>
      <c r="AE41" s="5">
        <v>0.39154091700522348</v>
      </c>
      <c r="AF41" s="5">
        <f t="shared" si="1"/>
        <v>2.8293673824724319</v>
      </c>
      <c r="AG41" s="5">
        <f t="shared" si="2"/>
        <v>1416.8185409942353</v>
      </c>
      <c r="AH41" s="5">
        <f t="shared" si="3"/>
        <v>5.8795396498707686E-2</v>
      </c>
      <c r="AI41" s="5">
        <f t="shared" si="4"/>
        <v>0.17551025881461568</v>
      </c>
      <c r="AJ41" s="5">
        <f t="shared" si="5"/>
        <v>24097.440027050023</v>
      </c>
      <c r="AK41" s="5">
        <f t="shared" si="6"/>
        <v>8072.568239391424</v>
      </c>
      <c r="AL41" s="4">
        <v>15.95</v>
      </c>
      <c r="AM41" s="5">
        <v>0.10802777777777775</v>
      </c>
      <c r="AN41" s="5">
        <v>0.23376958041958046</v>
      </c>
      <c r="AO41" s="5">
        <v>0.34197101705595817</v>
      </c>
      <c r="AP41" s="5">
        <f t="shared" si="7"/>
        <v>2.9257101496454134</v>
      </c>
      <c r="AQ41" s="5">
        <f t="shared" si="8"/>
        <v>1622.1913644807823</v>
      </c>
      <c r="AR41" s="5">
        <f t="shared" si="9"/>
        <v>5.7739141987828604E-2</v>
      </c>
      <c r="AS41" s="5">
        <f t="shared" si="10"/>
        <v>0.18887959996546522</v>
      </c>
      <c r="AT41" s="5">
        <f t="shared" si="11"/>
        <v>28095.176142775726</v>
      </c>
      <c r="AU41" s="5">
        <f t="shared" si="12"/>
        <v>8588.4942830108921</v>
      </c>
      <c r="AV41" s="4">
        <v>17.72</v>
      </c>
      <c r="AW41" s="5">
        <v>0.12444444444444443</v>
      </c>
      <c r="AX41" s="5">
        <v>0.20940000000000003</v>
      </c>
      <c r="AY41" s="5">
        <v>0.31361911735339149</v>
      </c>
      <c r="AZ41" s="5">
        <f t="shared" si="13"/>
        <v>2.9954070425347799</v>
      </c>
      <c r="BA41" s="5">
        <f t="shared" si="14"/>
        <v>1768.8412474734191</v>
      </c>
      <c r="BB41" s="5">
        <f t="shared" si="15"/>
        <v>5.5377487776906625E-2</v>
      </c>
      <c r="BC41" s="5">
        <f t="shared" si="16"/>
        <v>0.20878881057433815</v>
      </c>
      <c r="BD41" s="5">
        <f t="shared" si="17"/>
        <v>31941.522060360719</v>
      </c>
      <c r="BE41" s="5">
        <f t="shared" si="18"/>
        <v>8471.9159164117773</v>
      </c>
    </row>
    <row r="42" spans="1:57" s="3" customFormat="1" ht="17" customHeight="1" x14ac:dyDescent="0.2">
      <c r="A42" s="3" t="s">
        <v>5</v>
      </c>
      <c r="B42" s="3" t="s">
        <v>7</v>
      </c>
      <c r="C42" s="6">
        <v>10</v>
      </c>
      <c r="D42" s="6">
        <v>7</v>
      </c>
      <c r="E42" s="6">
        <v>22</v>
      </c>
      <c r="F42" s="6">
        <v>67</v>
      </c>
      <c r="G42" s="6">
        <v>166</v>
      </c>
      <c r="H42" s="7">
        <v>0.39855593243567378</v>
      </c>
      <c r="I42" s="6">
        <v>3</v>
      </c>
      <c r="J42" s="3">
        <v>2</v>
      </c>
      <c r="K42" s="3">
        <v>2</v>
      </c>
      <c r="L42" s="3">
        <v>3</v>
      </c>
      <c r="M42" s="3">
        <v>3</v>
      </c>
      <c r="N42" s="3">
        <v>2</v>
      </c>
      <c r="O42" s="3">
        <f t="shared" si="19"/>
        <v>12</v>
      </c>
      <c r="P42" s="3" t="s">
        <v>5</v>
      </c>
      <c r="Q42" s="3" t="s">
        <v>7</v>
      </c>
      <c r="R42" s="3" t="s">
        <v>4</v>
      </c>
      <c r="S42" s="3" t="s">
        <v>5</v>
      </c>
      <c r="T42" s="3" t="s">
        <v>7</v>
      </c>
      <c r="U42" s="3" t="s">
        <v>6</v>
      </c>
      <c r="V42" s="3" t="s">
        <v>4</v>
      </c>
      <c r="W42" s="3" t="s">
        <v>7</v>
      </c>
      <c r="X42" s="3" t="s">
        <v>6</v>
      </c>
      <c r="Y42" s="6">
        <v>25.5</v>
      </c>
      <c r="Z42" s="5">
        <v>0.19700000000000001</v>
      </c>
      <c r="AA42" s="6">
        <v>32.9</v>
      </c>
      <c r="AB42" s="4">
        <v>12.2</v>
      </c>
      <c r="AC42" s="5">
        <v>9.4153846153846157E-2</v>
      </c>
      <c r="AD42" s="5">
        <v>0.25414285714285711</v>
      </c>
      <c r="AE42" s="5">
        <v>0.36483672503549458</v>
      </c>
      <c r="AF42" s="5">
        <f t="shared" si="1"/>
        <v>2.8711153178734818</v>
      </c>
      <c r="AG42" s="5">
        <f t="shared" si="2"/>
        <v>1414.9306126076494</v>
      </c>
      <c r="AH42" s="5">
        <f t="shared" si="3"/>
        <v>5.9000902077043796E-2</v>
      </c>
      <c r="AI42" s="5">
        <f t="shared" si="4"/>
        <v>0.16767491697606229</v>
      </c>
      <c r="AJ42" s="5">
        <f t="shared" si="5"/>
        <v>23981.508126096498</v>
      </c>
      <c r="AK42" s="5">
        <f t="shared" si="6"/>
        <v>8438.5347440467121</v>
      </c>
      <c r="AL42" s="4">
        <v>14.76</v>
      </c>
      <c r="AM42" s="5">
        <v>0.10856346153846153</v>
      </c>
      <c r="AN42" s="5">
        <v>0.22739935064935066</v>
      </c>
      <c r="AO42" s="5">
        <v>0.33842934753479254</v>
      </c>
      <c r="AP42" s="5">
        <f t="shared" si="7"/>
        <v>2.9765199114983392</v>
      </c>
      <c r="AQ42" s="5">
        <f t="shared" si="8"/>
        <v>1525.3365425206528</v>
      </c>
      <c r="AR42" s="5">
        <f t="shared" si="9"/>
        <v>5.5870574600645956E-2</v>
      </c>
      <c r="AS42" s="5">
        <f t="shared" si="10"/>
        <v>0.19431353559090173</v>
      </c>
      <c r="AT42" s="5">
        <f t="shared" si="11"/>
        <v>27301.250316888945</v>
      </c>
      <c r="AU42" s="5">
        <f t="shared" si="12"/>
        <v>7849.8728247733716</v>
      </c>
      <c r="AV42" s="4">
        <v>17.04</v>
      </c>
      <c r="AW42" s="5">
        <v>0.12069999999999999</v>
      </c>
      <c r="AX42" s="5">
        <v>0.20400000000000001</v>
      </c>
      <c r="AY42" s="5">
        <v>0.31413612565445032</v>
      </c>
      <c r="AZ42" s="5">
        <f t="shared" si="13"/>
        <v>3.0797659377887281</v>
      </c>
      <c r="BA42" s="5">
        <f t="shared" si="14"/>
        <v>1643.2960385590334</v>
      </c>
      <c r="BB42" s="5">
        <f t="shared" si="15"/>
        <v>5.2387680280304071E-2</v>
      </c>
      <c r="BC42" s="5">
        <f t="shared" si="16"/>
        <v>0.21528598548526459</v>
      </c>
      <c r="BD42" s="5">
        <f t="shared" si="17"/>
        <v>31367.986323625308</v>
      </c>
      <c r="BE42" s="5">
        <f t="shared" si="18"/>
        <v>7633.0841269345419</v>
      </c>
    </row>
    <row r="43" spans="1:57" s="3" customFormat="1" ht="17" customHeight="1" x14ac:dyDescent="0.2">
      <c r="A43" s="3" t="s">
        <v>5</v>
      </c>
      <c r="B43" s="3" t="s">
        <v>47</v>
      </c>
      <c r="C43" s="6">
        <v>4</v>
      </c>
      <c r="D43" s="6">
        <v>5</v>
      </c>
      <c r="E43" s="6">
        <v>21</v>
      </c>
      <c r="F43" s="6">
        <v>95</v>
      </c>
      <c r="G43" s="6">
        <v>190</v>
      </c>
      <c r="H43" s="7">
        <v>0.43076634615384646</v>
      </c>
      <c r="I43" s="6">
        <v>3</v>
      </c>
      <c r="J43" s="3">
        <v>3</v>
      </c>
      <c r="K43" s="3">
        <v>2</v>
      </c>
      <c r="L43" s="3">
        <v>3</v>
      </c>
      <c r="M43" s="3">
        <v>3</v>
      </c>
      <c r="N43" s="3">
        <v>2</v>
      </c>
      <c r="O43" s="3">
        <f t="shared" si="19"/>
        <v>13</v>
      </c>
      <c r="P43" s="3" t="s">
        <v>5</v>
      </c>
      <c r="Q43" s="3" t="s">
        <v>7</v>
      </c>
      <c r="R43" s="3" t="s">
        <v>4</v>
      </c>
      <c r="S43" s="3" t="s">
        <v>5</v>
      </c>
      <c r="T43" s="3" t="s">
        <v>7</v>
      </c>
      <c r="U43" s="3" t="s">
        <v>3</v>
      </c>
      <c r="V43" s="3" t="s">
        <v>4</v>
      </c>
      <c r="W43" s="3" t="s">
        <v>7</v>
      </c>
      <c r="X43" s="3" t="s">
        <v>6</v>
      </c>
      <c r="Y43" s="6">
        <v>31.5</v>
      </c>
      <c r="Z43" s="5">
        <v>0.21299999999999999</v>
      </c>
      <c r="AA43" s="6">
        <v>18.489999999999998</v>
      </c>
      <c r="AB43" s="4">
        <v>11.99</v>
      </c>
      <c r="AC43" s="5">
        <v>9.2909090909090886E-2</v>
      </c>
      <c r="AD43" s="5">
        <v>0.31741666666666662</v>
      </c>
      <c r="AE43" s="5">
        <v>0.38678618244927349</v>
      </c>
      <c r="AF43" s="5">
        <f t="shared" si="1"/>
        <v>2.437088049037166</v>
      </c>
      <c r="AG43" s="5">
        <f t="shared" si="2"/>
        <v>1892.3939157889811</v>
      </c>
      <c r="AH43" s="5">
        <f t="shared" si="3"/>
        <v>7.9802840733062014E-2</v>
      </c>
      <c r="AI43" s="5">
        <f t="shared" si="4"/>
        <v>0.22996060884932348</v>
      </c>
      <c r="AJ43" s="5">
        <f t="shared" si="5"/>
        <v>23713.365318898599</v>
      </c>
      <c r="AK43" s="5">
        <f t="shared" si="6"/>
        <v>8229.2090165273894</v>
      </c>
      <c r="AL43" s="4">
        <v>15.07</v>
      </c>
      <c r="AM43" s="5">
        <v>0.11677588383838383</v>
      </c>
      <c r="AN43" s="5">
        <v>0.27285972222222221</v>
      </c>
      <c r="AO43" s="5">
        <v>0.35014731453954973</v>
      </c>
      <c r="AP43" s="5">
        <f t="shared" si="7"/>
        <v>2.5665005570472803</v>
      </c>
      <c r="AQ43" s="5">
        <f t="shared" si="8"/>
        <v>2090.4110583877596</v>
      </c>
      <c r="AR43" s="5">
        <f t="shared" si="9"/>
        <v>7.4694729703679463E-2</v>
      </c>
      <c r="AS43" s="5">
        <f t="shared" si="10"/>
        <v>0.25048790754601707</v>
      </c>
      <c r="AT43" s="5">
        <f t="shared" si="11"/>
        <v>27986.058275873056</v>
      </c>
      <c r="AU43" s="5">
        <f t="shared" si="12"/>
        <v>8345.3571825766903</v>
      </c>
      <c r="AV43" s="4">
        <v>17.829999999999998</v>
      </c>
      <c r="AW43" s="5">
        <v>0.12975</v>
      </c>
      <c r="AX43" s="5">
        <v>0.22822222222222224</v>
      </c>
      <c r="AY43" s="5">
        <v>0.31877085434934432</v>
      </c>
      <c r="AZ43" s="5">
        <f t="shared" si="13"/>
        <v>2.7935128423993167</v>
      </c>
      <c r="BA43" s="5">
        <f t="shared" si="14"/>
        <v>2296.1692023954556</v>
      </c>
      <c r="BB43" s="5">
        <f t="shared" si="15"/>
        <v>6.3684979158992155E-2</v>
      </c>
      <c r="BC43" s="5">
        <f t="shared" si="16"/>
        <v>0.24091672354499769</v>
      </c>
      <c r="BD43" s="5">
        <f t="shared" si="17"/>
        <v>36055.114294109684</v>
      </c>
      <c r="BE43" s="5">
        <f t="shared" si="18"/>
        <v>9530.9664211276067</v>
      </c>
    </row>
    <row r="44" spans="1:57" s="3" customFormat="1" ht="17" customHeight="1" x14ac:dyDescent="0.2">
      <c r="A44" s="3" t="s">
        <v>5</v>
      </c>
      <c r="B44" s="3" t="s">
        <v>47</v>
      </c>
      <c r="C44" s="6">
        <v>5</v>
      </c>
      <c r="D44" s="6">
        <v>10</v>
      </c>
      <c r="E44" s="6">
        <v>33</v>
      </c>
      <c r="F44" s="6">
        <v>72</v>
      </c>
      <c r="G44" s="6">
        <v>179</v>
      </c>
      <c r="H44" s="7">
        <v>0.30558657112526549</v>
      </c>
      <c r="I44" s="6">
        <v>6</v>
      </c>
      <c r="J44" s="19">
        <v>3</v>
      </c>
      <c r="K44" s="19">
        <v>5</v>
      </c>
      <c r="L44" s="19">
        <v>4</v>
      </c>
      <c r="M44" s="19">
        <v>4</v>
      </c>
      <c r="N44" s="19">
        <v>3</v>
      </c>
      <c r="O44" s="3">
        <f t="shared" si="19"/>
        <v>19</v>
      </c>
      <c r="P44" s="3" t="s">
        <v>1</v>
      </c>
      <c r="Q44" s="3" t="s">
        <v>7</v>
      </c>
      <c r="R44" s="3" t="s">
        <v>4</v>
      </c>
      <c r="S44" s="3" t="s">
        <v>5</v>
      </c>
      <c r="T44" s="3" t="s">
        <v>7</v>
      </c>
      <c r="U44" s="3" t="s">
        <v>6</v>
      </c>
      <c r="V44" s="3" t="s">
        <v>4</v>
      </c>
      <c r="W44" s="3" t="s">
        <v>7</v>
      </c>
      <c r="X44" s="3" t="s">
        <v>3</v>
      </c>
      <c r="Y44" s="6">
        <v>38.9</v>
      </c>
      <c r="Z44" s="5">
        <v>0.19400000000000001</v>
      </c>
      <c r="AA44" s="6">
        <v>36.32</v>
      </c>
      <c r="AB44" s="4">
        <v>12.2</v>
      </c>
      <c r="AC44" s="5">
        <v>8.5846153846153836E-2</v>
      </c>
      <c r="AD44" s="5">
        <v>0.27207142857142863</v>
      </c>
      <c r="AE44" s="5">
        <v>0.38007552846901338</v>
      </c>
      <c r="AF44" s="5">
        <f t="shared" si="1"/>
        <v>2.7939393009011217</v>
      </c>
      <c r="AG44" s="5">
        <f t="shared" si="2"/>
        <v>1459.5584014720705</v>
      </c>
      <c r="AH44" s="5">
        <f t="shared" si="3"/>
        <v>6.1268501867166786E-2</v>
      </c>
      <c r="AI44" s="5">
        <f t="shared" si="4"/>
        <v>0.17665425849398605</v>
      </c>
      <c r="AJ44" s="5">
        <f t="shared" si="5"/>
        <v>23822.328880122888</v>
      </c>
      <c r="AK44" s="5">
        <f t="shared" si="6"/>
        <v>8262.231626427274</v>
      </c>
      <c r="AL44" s="4">
        <v>15.65</v>
      </c>
      <c r="AM44" s="5">
        <v>0.10943376068376066</v>
      </c>
      <c r="AN44" s="5">
        <v>0.23169285714285714</v>
      </c>
      <c r="AO44" s="5">
        <v>0.3395994991815886</v>
      </c>
      <c r="AP44" s="5">
        <f t="shared" si="7"/>
        <v>2.9314628285860223</v>
      </c>
      <c r="AQ44" s="5">
        <f t="shared" si="8"/>
        <v>1633.5195785264016</v>
      </c>
      <c r="AR44" s="5">
        <f t="shared" si="9"/>
        <v>5.7573596897376705E-2</v>
      </c>
      <c r="AS44" s="5">
        <f t="shared" si="10"/>
        <v>0.1895492119127252</v>
      </c>
      <c r="AT44" s="5">
        <f t="shared" si="11"/>
        <v>28372.720596875399</v>
      </c>
      <c r="AU44" s="5">
        <f t="shared" si="12"/>
        <v>8617.9180701554633</v>
      </c>
      <c r="AV44" s="4">
        <v>17.829999999999998</v>
      </c>
      <c r="AW44" s="5">
        <v>0.11944444444444444</v>
      </c>
      <c r="AX44" s="5">
        <v>0.20329999999999998</v>
      </c>
      <c r="AY44" s="5">
        <v>0.3149550728130272</v>
      </c>
      <c r="AZ44" s="5">
        <f t="shared" si="13"/>
        <v>3.0984266877818714</v>
      </c>
      <c r="BA44" s="5">
        <f t="shared" si="14"/>
        <v>1761.3382944309906</v>
      </c>
      <c r="BB44" s="5">
        <f t="shared" si="15"/>
        <v>5.1761704930315067E-2</v>
      </c>
      <c r="BC44" s="5">
        <f t="shared" si="16"/>
        <v>0.19939140370825625</v>
      </c>
      <c r="BD44" s="5">
        <f t="shared" si="17"/>
        <v>34027.826108166591</v>
      </c>
      <c r="BE44" s="5">
        <f t="shared" si="18"/>
        <v>8833.5718675622047</v>
      </c>
    </row>
    <row r="45" spans="1:57" s="3" customFormat="1" ht="17" customHeight="1" x14ac:dyDescent="0.2">
      <c r="A45" s="3" t="s">
        <v>5</v>
      </c>
      <c r="B45" s="3" t="s">
        <v>47</v>
      </c>
      <c r="C45" s="6">
        <v>3</v>
      </c>
      <c r="D45" s="6">
        <v>15</v>
      </c>
      <c r="E45" s="6">
        <v>49</v>
      </c>
      <c r="F45" s="6">
        <v>80</v>
      </c>
      <c r="G45" s="6">
        <v>180</v>
      </c>
      <c r="H45" s="7">
        <v>0.4706431727994228</v>
      </c>
      <c r="I45" s="6">
        <v>2.5</v>
      </c>
      <c r="J45" s="3">
        <v>3</v>
      </c>
      <c r="K45" s="3">
        <v>2</v>
      </c>
      <c r="L45" s="3">
        <v>3</v>
      </c>
      <c r="M45" s="3">
        <v>3</v>
      </c>
      <c r="N45" s="3">
        <v>2</v>
      </c>
      <c r="O45" s="3">
        <f t="shared" si="19"/>
        <v>13</v>
      </c>
      <c r="P45" s="3" t="s">
        <v>5</v>
      </c>
      <c r="Q45" s="3" t="s">
        <v>2</v>
      </c>
      <c r="R45" s="3" t="s">
        <v>4</v>
      </c>
      <c r="S45" s="3" t="s">
        <v>5</v>
      </c>
      <c r="T45" s="3" t="s">
        <v>7</v>
      </c>
      <c r="U45" s="3" t="s">
        <v>3</v>
      </c>
      <c r="V45" s="3" t="s">
        <v>0</v>
      </c>
      <c r="W45" s="3" t="s">
        <v>2</v>
      </c>
      <c r="X45" s="3" t="s">
        <v>3</v>
      </c>
      <c r="Y45" s="6">
        <v>18.3</v>
      </c>
      <c r="Z45" s="5">
        <v>0.20399999999999999</v>
      </c>
      <c r="AA45" s="6">
        <v>32</v>
      </c>
      <c r="AB45" s="4">
        <v>12.46</v>
      </c>
      <c r="AC45" s="5">
        <v>9.141666666666666E-2</v>
      </c>
      <c r="AD45" s="5">
        <v>0.26723076923076922</v>
      </c>
      <c r="AE45" s="5">
        <v>0.37255357557775831</v>
      </c>
      <c r="AF45" s="5">
        <f t="shared" si="1"/>
        <v>2.788253588089153</v>
      </c>
      <c r="AG45" s="5">
        <f t="shared" si="2"/>
        <v>1654.4747360924691</v>
      </c>
      <c r="AH45" s="5">
        <f t="shared" si="3"/>
        <v>6.2069181535964787E-2</v>
      </c>
      <c r="AI45" s="5">
        <f t="shared" si="4"/>
        <v>0.17241727205036522</v>
      </c>
      <c r="AJ45" s="5">
        <f t="shared" si="5"/>
        <v>26655.333535110589</v>
      </c>
      <c r="AK45" s="5">
        <f t="shared" si="6"/>
        <v>9595.7598471293331</v>
      </c>
      <c r="AL45" s="4">
        <v>14.11</v>
      </c>
      <c r="AM45" s="5">
        <v>0.10533143939393941</v>
      </c>
      <c r="AN45" s="5">
        <v>0.24500769230769232</v>
      </c>
      <c r="AO45" s="5">
        <v>0.34967217495468716</v>
      </c>
      <c r="AP45" s="5">
        <f t="shared" si="7"/>
        <v>2.8543771149483113</v>
      </c>
      <c r="AQ45" s="5">
        <f t="shared" si="8"/>
        <v>1762.7381381266384</v>
      </c>
      <c r="AR45" s="5">
        <f t="shared" si="9"/>
        <v>6.0405986029080497E-2</v>
      </c>
      <c r="AS45" s="5">
        <f t="shared" si="10"/>
        <v>0.20844415900281205</v>
      </c>
      <c r="AT45" s="5">
        <f t="shared" si="11"/>
        <v>29181.514184339703</v>
      </c>
      <c r="AU45" s="5">
        <f t="shared" si="12"/>
        <v>8456.64443925655</v>
      </c>
      <c r="AV45" s="4">
        <v>16.989999999999998</v>
      </c>
      <c r="AW45" s="5">
        <v>0.11500000000000002</v>
      </c>
      <c r="AX45" s="5">
        <v>0.21880000000000002</v>
      </c>
      <c r="AY45" s="5">
        <v>0.32774116237267825</v>
      </c>
      <c r="AZ45" s="5">
        <f t="shared" si="13"/>
        <v>2.9958058717795084</v>
      </c>
      <c r="BA45" s="5">
        <f t="shared" si="14"/>
        <v>1880.6929046447456</v>
      </c>
      <c r="BB45" s="5">
        <f t="shared" si="15"/>
        <v>5.5326156422506004E-2</v>
      </c>
      <c r="BC45" s="5">
        <f t="shared" si="16"/>
        <v>0.22772075725998747</v>
      </c>
      <c r="BD45" s="5">
        <f t="shared" si="17"/>
        <v>33992.834967290495</v>
      </c>
      <c r="BE45" s="5">
        <f t="shared" si="18"/>
        <v>8258.7680072465646</v>
      </c>
    </row>
    <row r="46" spans="1:57" s="3" customFormat="1" ht="17" customHeight="1" x14ac:dyDescent="0.2">
      <c r="A46" s="3" t="s">
        <v>5</v>
      </c>
      <c r="B46" s="3" t="s">
        <v>7</v>
      </c>
      <c r="C46" s="6">
        <v>6</v>
      </c>
      <c r="D46" s="6">
        <v>5</v>
      </c>
      <c r="E46" s="6">
        <v>54</v>
      </c>
      <c r="F46" s="6">
        <v>55</v>
      </c>
      <c r="G46" s="6">
        <v>162</v>
      </c>
      <c r="H46" s="7">
        <v>0.50936474370146589</v>
      </c>
      <c r="I46" s="6">
        <v>3</v>
      </c>
      <c r="J46" s="3">
        <v>1</v>
      </c>
      <c r="K46" s="3">
        <v>1</v>
      </c>
      <c r="L46" s="3">
        <v>2</v>
      </c>
      <c r="M46" s="3">
        <v>2</v>
      </c>
      <c r="N46" s="3">
        <v>2</v>
      </c>
      <c r="O46" s="3">
        <f t="shared" si="19"/>
        <v>8</v>
      </c>
      <c r="P46" s="3" t="s">
        <v>5</v>
      </c>
      <c r="Q46" s="3" t="s">
        <v>7</v>
      </c>
      <c r="R46" s="3" t="s">
        <v>0</v>
      </c>
      <c r="S46" s="3" t="s">
        <v>5</v>
      </c>
      <c r="T46" s="3" t="s">
        <v>2</v>
      </c>
      <c r="U46" s="3" t="s">
        <v>6</v>
      </c>
      <c r="V46" s="3" t="s">
        <v>0</v>
      </c>
      <c r="W46" s="3" t="s">
        <v>2</v>
      </c>
      <c r="X46" s="3" t="s">
        <v>6</v>
      </c>
      <c r="Y46" s="6">
        <v>15.4</v>
      </c>
      <c r="Z46" s="5">
        <v>0.255</v>
      </c>
      <c r="AA46" s="6">
        <v>19.690000000000001</v>
      </c>
      <c r="AB46" s="4">
        <v>11.99</v>
      </c>
      <c r="AC46" s="5">
        <v>5.328571428571429E-2</v>
      </c>
      <c r="AD46" s="5">
        <v>0.25966666666666666</v>
      </c>
      <c r="AE46" s="5">
        <v>0.41486609860012175</v>
      </c>
      <c r="AF46" s="5">
        <f t="shared" si="1"/>
        <v>3.1953743152769327</v>
      </c>
      <c r="AG46" s="5">
        <f t="shared" si="2"/>
        <v>1021.4418109625913</v>
      </c>
      <c r="AH46" s="5">
        <f t="shared" si="3"/>
        <v>4.4195118479343695E-2</v>
      </c>
      <c r="AI46" s="5">
        <f t="shared" si="4"/>
        <v>0.16124447620214327</v>
      </c>
      <c r="AJ46" s="5">
        <f t="shared" si="5"/>
        <v>23112.095772296703</v>
      </c>
      <c r="AK46" s="5">
        <f t="shared" si="6"/>
        <v>6334.7398622329629</v>
      </c>
      <c r="AL46" s="4">
        <v>14.76</v>
      </c>
      <c r="AM46" s="5">
        <v>7.8325216450216437E-2</v>
      </c>
      <c r="AN46" s="5">
        <v>0.21831410256410255</v>
      </c>
      <c r="AO46" s="5">
        <v>0.36797903812873228</v>
      </c>
      <c r="AP46" s="5">
        <f t="shared" si="7"/>
        <v>3.3710972750437351</v>
      </c>
      <c r="AQ46" s="5">
        <f t="shared" si="8"/>
        <v>1151.5916265666367</v>
      </c>
      <c r="AR46" s="5">
        <f t="shared" si="9"/>
        <v>4.2666929309705767E-2</v>
      </c>
      <c r="AS46" s="5">
        <f t="shared" si="10"/>
        <v>0.17302811188917783</v>
      </c>
      <c r="AT46" s="5">
        <f t="shared" si="11"/>
        <v>26990.262603797819</v>
      </c>
      <c r="AU46" s="5">
        <f t="shared" si="12"/>
        <v>6655.5174994004192</v>
      </c>
      <c r="AV46" s="4">
        <v>17.829999999999998</v>
      </c>
      <c r="AW46" s="5">
        <v>8.9181818181818154E-2</v>
      </c>
      <c r="AX46" s="5">
        <v>0.18266666666666667</v>
      </c>
      <c r="AY46" s="5">
        <v>0.33597146360494928</v>
      </c>
      <c r="AZ46" s="5">
        <f t="shared" si="13"/>
        <v>3.6785196745067439</v>
      </c>
      <c r="BA46" s="5">
        <f t="shared" si="14"/>
        <v>1261.3022978623317</v>
      </c>
      <c r="BB46" s="5">
        <f t="shared" si="15"/>
        <v>3.6614575361930593E-2</v>
      </c>
      <c r="BC46" s="5">
        <f t="shared" si="16"/>
        <v>0.16813169455977917</v>
      </c>
      <c r="BD46" s="5">
        <f t="shared" si="17"/>
        <v>34448.093017453102</v>
      </c>
      <c r="BE46" s="5">
        <f t="shared" si="18"/>
        <v>7501.8710848350847</v>
      </c>
    </row>
    <row r="47" spans="1:57" s="3" customFormat="1" ht="17" customHeight="1" x14ac:dyDescent="0.2">
      <c r="A47" s="3" t="s">
        <v>5</v>
      </c>
      <c r="B47" s="3" t="s">
        <v>47</v>
      </c>
      <c r="C47" s="6">
        <v>6</v>
      </c>
      <c r="D47" s="6">
        <v>8</v>
      </c>
      <c r="E47" s="6">
        <v>49</v>
      </c>
      <c r="F47" s="6">
        <v>71</v>
      </c>
      <c r="G47" s="6">
        <v>180</v>
      </c>
      <c r="H47" s="7">
        <v>0.46214388586956523</v>
      </c>
      <c r="I47" s="6">
        <v>6</v>
      </c>
      <c r="J47" s="3">
        <v>4</v>
      </c>
      <c r="K47" s="3">
        <v>1</v>
      </c>
      <c r="L47" s="3">
        <v>4</v>
      </c>
      <c r="M47" s="3">
        <v>4</v>
      </c>
      <c r="N47" s="3">
        <v>3</v>
      </c>
      <c r="O47" s="3">
        <f t="shared" si="19"/>
        <v>16</v>
      </c>
      <c r="P47" s="3" t="s">
        <v>1</v>
      </c>
      <c r="Q47" s="3" t="s">
        <v>2</v>
      </c>
      <c r="R47" s="3" t="s">
        <v>0</v>
      </c>
      <c r="S47" s="3" t="s">
        <v>5</v>
      </c>
      <c r="T47" s="3" t="s">
        <v>2</v>
      </c>
      <c r="U47" s="3" t="s">
        <v>6</v>
      </c>
      <c r="V47" s="3" t="s">
        <v>0</v>
      </c>
      <c r="W47" s="3" t="s">
        <v>2</v>
      </c>
      <c r="X47" s="3" t="s">
        <v>6</v>
      </c>
      <c r="Y47" s="6">
        <v>23.5</v>
      </c>
      <c r="Z47" s="5">
        <v>0.17699999999999999</v>
      </c>
      <c r="AA47" s="6">
        <v>32.42</v>
      </c>
      <c r="AB47" s="4">
        <v>12.1</v>
      </c>
      <c r="AC47" s="5">
        <v>9.7499999999999989E-2</v>
      </c>
      <c r="AD47" s="5">
        <v>0.26084615384615384</v>
      </c>
      <c r="AE47" s="5">
        <v>0.3639583556938929</v>
      </c>
      <c r="AF47" s="5">
        <f t="shared" si="1"/>
        <v>2.7905978319201461</v>
      </c>
      <c r="AG47" s="5">
        <f t="shared" si="2"/>
        <v>1503.0227118842206</v>
      </c>
      <c r="AH47" s="5">
        <f t="shared" si="3"/>
        <v>6.2505738097145672E-2</v>
      </c>
      <c r="AI47" s="5">
        <f t="shared" si="4"/>
        <v>0.16732141701198966</v>
      </c>
      <c r="AJ47" s="5">
        <f t="shared" si="5"/>
        <v>24046.155723307205</v>
      </c>
      <c r="AK47" s="5">
        <f t="shared" si="6"/>
        <v>8982.8471377129172</v>
      </c>
      <c r="AL47" s="4">
        <v>14.73</v>
      </c>
      <c r="AM47" s="5">
        <v>0.13082500000000002</v>
      </c>
      <c r="AN47" s="5">
        <v>0.22391355866355866</v>
      </c>
      <c r="AO47" s="5">
        <v>0.31560363709421685</v>
      </c>
      <c r="AP47" s="5">
        <f t="shared" si="7"/>
        <v>2.8189774569964934</v>
      </c>
      <c r="AQ47" s="5">
        <f t="shared" si="8"/>
        <v>1733.3059904650277</v>
      </c>
      <c r="AR47" s="5">
        <f t="shared" si="9"/>
        <v>6.2535217888101916E-2</v>
      </c>
      <c r="AS47" s="5">
        <f t="shared" si="10"/>
        <v>0.1843656016633648</v>
      </c>
      <c r="AT47" s="5">
        <f t="shared" si="11"/>
        <v>27717.277543776021</v>
      </c>
      <c r="AU47" s="5">
        <f t="shared" si="12"/>
        <v>9401.4608735413149</v>
      </c>
      <c r="AV47" s="4">
        <v>17.190000000000001</v>
      </c>
      <c r="AW47" s="5">
        <v>0.153</v>
      </c>
      <c r="AX47" s="5">
        <v>0.19844444444444445</v>
      </c>
      <c r="AY47" s="5">
        <v>0.28232690483717993</v>
      </c>
      <c r="AZ47" s="5">
        <f t="shared" si="13"/>
        <v>2.8453999367688905</v>
      </c>
      <c r="BA47" s="5">
        <f t="shared" si="14"/>
        <v>1937.6037685938488</v>
      </c>
      <c r="BB47" s="5">
        <f t="shared" si="15"/>
        <v>6.0599222628027513E-2</v>
      </c>
      <c r="BC47" s="5">
        <f t="shared" si="16"/>
        <v>0.19974355109343067</v>
      </c>
      <c r="BD47" s="5">
        <f t="shared" si="17"/>
        <v>31974.069708572388</v>
      </c>
      <c r="BE47" s="5">
        <f t="shared" si="18"/>
        <v>9700.4572011815726</v>
      </c>
    </row>
    <row r="48" spans="1:57" s="3" customFormat="1" ht="17" customHeight="1" x14ac:dyDescent="0.2">
      <c r="A48" s="3" t="s">
        <v>5</v>
      </c>
      <c r="B48" s="3" t="s">
        <v>47</v>
      </c>
      <c r="C48" s="6">
        <v>6</v>
      </c>
      <c r="D48" s="6">
        <v>10</v>
      </c>
      <c r="E48" s="6">
        <v>26</v>
      </c>
      <c r="F48" s="6">
        <v>65</v>
      </c>
      <c r="G48" s="6">
        <v>179</v>
      </c>
      <c r="H48" s="7">
        <v>0.38117416298749102</v>
      </c>
      <c r="I48" s="6">
        <v>1.5</v>
      </c>
      <c r="J48" s="3">
        <v>3</v>
      </c>
      <c r="K48" s="3">
        <v>1</v>
      </c>
      <c r="L48" s="3">
        <v>3</v>
      </c>
      <c r="M48" s="3">
        <v>3</v>
      </c>
      <c r="N48" s="3">
        <v>2</v>
      </c>
      <c r="O48" s="3">
        <f t="shared" si="19"/>
        <v>12</v>
      </c>
      <c r="P48" s="3" t="s">
        <v>5</v>
      </c>
      <c r="Q48" s="3" t="s">
        <v>7</v>
      </c>
      <c r="R48" s="3" t="s">
        <v>4</v>
      </c>
      <c r="S48" s="3" t="s">
        <v>5</v>
      </c>
      <c r="T48" s="3" t="s">
        <v>2</v>
      </c>
      <c r="U48" s="3" t="s">
        <v>3</v>
      </c>
      <c r="V48" s="3" t="s">
        <v>4</v>
      </c>
      <c r="W48" s="3" t="s">
        <v>2</v>
      </c>
      <c r="X48" s="3" t="s">
        <v>3</v>
      </c>
      <c r="Y48" s="6">
        <v>33.700000000000003</v>
      </c>
      <c r="Z48" s="5">
        <v>0.192</v>
      </c>
      <c r="AA48" s="6">
        <v>39.24</v>
      </c>
      <c r="AB48" s="4">
        <v>11.7</v>
      </c>
      <c r="AC48" s="5">
        <v>6.483333333333334E-2</v>
      </c>
      <c r="AD48" s="5">
        <v>0.314</v>
      </c>
      <c r="AE48" s="5">
        <v>0.41443026836779584</v>
      </c>
      <c r="AF48" s="5">
        <f t="shared" si="1"/>
        <v>2.6396832380114383</v>
      </c>
      <c r="AG48" s="5">
        <f t="shared" si="2"/>
        <v>1208.4279964945226</v>
      </c>
      <c r="AH48" s="5">
        <f t="shared" si="3"/>
        <v>6.4820203319764139E-2</v>
      </c>
      <c r="AI48" s="5">
        <f t="shared" si="4"/>
        <v>0.22222132664785688</v>
      </c>
      <c r="AJ48" s="5">
        <f t="shared" si="5"/>
        <v>18642.76775765781</v>
      </c>
      <c r="AK48" s="5">
        <f t="shared" si="6"/>
        <v>5437.9478996156777</v>
      </c>
      <c r="AL48" s="4">
        <v>14.92</v>
      </c>
      <c r="AM48" s="5">
        <v>0.11024305555555555</v>
      </c>
      <c r="AN48" s="5">
        <v>0.26369444444444445</v>
      </c>
      <c r="AO48" s="5">
        <v>0.3525916021319665</v>
      </c>
      <c r="AP48" s="5">
        <f t="shared" si="7"/>
        <v>2.6742436904562927</v>
      </c>
      <c r="AQ48" s="5">
        <f t="shared" si="8"/>
        <v>1420.3660434968106</v>
      </c>
      <c r="AR48" s="5">
        <f t="shared" si="9"/>
        <v>6.8686349021296486E-2</v>
      </c>
      <c r="AS48" s="5">
        <f t="shared" si="10"/>
        <v>0.24393207354346996</v>
      </c>
      <c r="AT48" s="5">
        <f t="shared" si="11"/>
        <v>20679.015026063189</v>
      </c>
      <c r="AU48" s="5">
        <f t="shared" si="12"/>
        <v>5822.7933000524181</v>
      </c>
      <c r="AV48" s="4">
        <v>17.989999999999998</v>
      </c>
      <c r="AW48" s="5">
        <v>0.12125</v>
      </c>
      <c r="AX48" s="5">
        <v>0.22977777777777778</v>
      </c>
      <c r="AY48" s="5">
        <v>0.32729287014323022</v>
      </c>
      <c r="AZ48" s="5">
        <f t="shared" si="13"/>
        <v>2.8487773996992956</v>
      </c>
      <c r="BA48" s="5">
        <f t="shared" si="14"/>
        <v>1530.1559690903694</v>
      </c>
      <c r="BB48" s="5">
        <f t="shared" si="15"/>
        <v>6.1189403295915143E-2</v>
      </c>
      <c r="BC48" s="5">
        <f t="shared" si="16"/>
        <v>0.25487597941067486</v>
      </c>
      <c r="BD48" s="5">
        <f t="shared" si="17"/>
        <v>25006.878424528106</v>
      </c>
      <c r="BE48" s="5">
        <f t="shared" si="18"/>
        <v>6003.5314925651346</v>
      </c>
    </row>
    <row r="49" spans="1:57" s="3" customFormat="1" ht="17" customHeight="1" x14ac:dyDescent="0.2">
      <c r="A49" s="3" t="s">
        <v>5</v>
      </c>
      <c r="B49" s="3" t="s">
        <v>47</v>
      </c>
      <c r="C49" s="6">
        <v>4</v>
      </c>
      <c r="D49" s="6">
        <v>25</v>
      </c>
      <c r="E49" s="6">
        <v>56</v>
      </c>
      <c r="F49" s="6">
        <v>74</v>
      </c>
      <c r="G49" s="6">
        <v>184</v>
      </c>
      <c r="H49" s="7">
        <v>0.19690455259026676</v>
      </c>
      <c r="I49" s="6">
        <v>6</v>
      </c>
      <c r="J49" s="3">
        <v>4</v>
      </c>
      <c r="K49" s="3">
        <v>3</v>
      </c>
      <c r="L49" s="3">
        <v>4</v>
      </c>
      <c r="M49" s="3">
        <v>4</v>
      </c>
      <c r="N49" s="3">
        <v>4</v>
      </c>
      <c r="O49" s="3">
        <f t="shared" si="19"/>
        <v>19</v>
      </c>
      <c r="P49" s="3" t="s">
        <v>1</v>
      </c>
      <c r="Q49" s="3" t="s">
        <v>7</v>
      </c>
      <c r="R49" s="3" t="s">
        <v>4</v>
      </c>
      <c r="S49" s="3" t="s">
        <v>5</v>
      </c>
      <c r="T49" s="3" t="s">
        <v>7</v>
      </c>
      <c r="U49" s="3" t="s">
        <v>6</v>
      </c>
      <c r="V49" s="3" t="s">
        <v>4</v>
      </c>
      <c r="W49" s="3" t="s">
        <v>2</v>
      </c>
      <c r="X49" s="3" t="s">
        <v>6</v>
      </c>
      <c r="Y49" s="6">
        <v>16.100000000000001</v>
      </c>
      <c r="Z49" s="5">
        <v>0.21099999999999999</v>
      </c>
      <c r="AA49" s="6">
        <v>20.94</v>
      </c>
      <c r="AB49" s="4">
        <v>12.25</v>
      </c>
      <c r="AC49" s="5">
        <v>8.8769230769230767E-2</v>
      </c>
      <c r="AD49" s="5">
        <v>0.24821428571428569</v>
      </c>
      <c r="AE49" s="5">
        <v>0.36828846749604605</v>
      </c>
      <c r="AF49" s="5">
        <f t="shared" si="1"/>
        <v>2.9675041985292925</v>
      </c>
      <c r="AG49" s="5">
        <f t="shared" si="2"/>
        <v>1548.112398449905</v>
      </c>
      <c r="AH49" s="5">
        <f t="shared" si="3"/>
        <v>5.5044735577422538E-2</v>
      </c>
      <c r="AI49" s="5">
        <f t="shared" si="4"/>
        <v>0.14713928892379827</v>
      </c>
      <c r="AJ49" s="5">
        <f t="shared" si="5"/>
        <v>28124.622313289619</v>
      </c>
      <c r="AK49" s="5">
        <f t="shared" si="6"/>
        <v>10521.407366945034</v>
      </c>
      <c r="AL49" s="4">
        <v>15.35</v>
      </c>
      <c r="AM49" s="5">
        <v>0.10571730769230769</v>
      </c>
      <c r="AN49" s="5">
        <v>0.21389448051948051</v>
      </c>
      <c r="AO49" s="5">
        <v>0.33461606925734705</v>
      </c>
      <c r="AP49" s="5">
        <f t="shared" si="7"/>
        <v>3.1287957355858165</v>
      </c>
      <c r="AQ49" s="5">
        <f t="shared" si="8"/>
        <v>1703.8988713308036</v>
      </c>
      <c r="AR49" s="5">
        <f t="shared" si="9"/>
        <v>5.0634164842032536E-2</v>
      </c>
      <c r="AS49" s="5">
        <f t="shared" si="10"/>
        <v>0.15839906775798063</v>
      </c>
      <c r="AT49" s="5">
        <f t="shared" si="11"/>
        <v>33651.169652873577</v>
      </c>
      <c r="AU49" s="5">
        <f t="shared" si="12"/>
        <v>10757.00062789641</v>
      </c>
      <c r="AV49" s="4">
        <v>18.16</v>
      </c>
      <c r="AW49" s="5">
        <v>0.11710000000000001</v>
      </c>
      <c r="AX49" s="5">
        <v>0.17972727272727271</v>
      </c>
      <c r="AY49" s="5">
        <v>0.30274723591926739</v>
      </c>
      <c r="AZ49" s="5">
        <f t="shared" si="13"/>
        <v>3.3689626657682767</v>
      </c>
      <c r="BA49" s="5">
        <f t="shared" si="14"/>
        <v>1883.2606051894202</v>
      </c>
      <c r="BB49" s="5">
        <f t="shared" si="15"/>
        <v>4.3682501296801152E-2</v>
      </c>
      <c r="BC49" s="5">
        <f t="shared" si="16"/>
        <v>0.15336057119473642</v>
      </c>
      <c r="BD49" s="5">
        <f t="shared" si="17"/>
        <v>43112.471797198355</v>
      </c>
      <c r="BE49" s="5">
        <f t="shared" si="18"/>
        <v>12279.952992598508</v>
      </c>
    </row>
    <row r="50" spans="1:57" s="3" customFormat="1" ht="17" customHeight="1" x14ac:dyDescent="0.2">
      <c r="A50" s="3" t="s">
        <v>5</v>
      </c>
      <c r="B50" s="3" t="s">
        <v>47</v>
      </c>
      <c r="C50" s="6">
        <v>3</v>
      </c>
      <c r="D50" s="6">
        <v>2</v>
      </c>
      <c r="E50" s="6">
        <v>22</v>
      </c>
      <c r="F50" s="6">
        <v>73</v>
      </c>
      <c r="G50" s="6">
        <v>183</v>
      </c>
      <c r="H50" s="7">
        <v>0.30514303454307001</v>
      </c>
      <c r="I50" s="6">
        <v>5</v>
      </c>
      <c r="J50" s="3">
        <v>3</v>
      </c>
      <c r="K50" s="3">
        <v>2</v>
      </c>
      <c r="L50" s="3">
        <v>4</v>
      </c>
      <c r="M50" s="3">
        <v>4</v>
      </c>
      <c r="N50" s="3">
        <v>4</v>
      </c>
      <c r="O50" s="3">
        <f t="shared" si="19"/>
        <v>17</v>
      </c>
      <c r="P50" s="3" t="s">
        <v>1</v>
      </c>
      <c r="Q50" s="3" t="s">
        <v>2</v>
      </c>
      <c r="R50" s="3" t="s">
        <v>4</v>
      </c>
      <c r="S50" s="3" t="s">
        <v>5</v>
      </c>
      <c r="T50" s="3" t="s">
        <v>2</v>
      </c>
      <c r="U50" s="3" t="s">
        <v>6</v>
      </c>
      <c r="V50" s="3" t="s">
        <v>4</v>
      </c>
      <c r="W50" s="3" t="s">
        <v>2</v>
      </c>
      <c r="X50" s="3" t="s">
        <v>6</v>
      </c>
      <c r="Y50" s="6">
        <v>36.4</v>
      </c>
      <c r="Z50" s="5">
        <v>0.16800000000000001</v>
      </c>
      <c r="AA50" s="6">
        <v>51.37</v>
      </c>
      <c r="AB50" s="4">
        <v>11.05</v>
      </c>
      <c r="AC50" s="5">
        <v>0.10107692307692306</v>
      </c>
      <c r="AD50" s="5">
        <v>0.2752857142857143</v>
      </c>
      <c r="AE50" s="5">
        <v>0.36571870711553622</v>
      </c>
      <c r="AF50" s="5">
        <f t="shared" si="1"/>
        <v>2.6570118835586438</v>
      </c>
      <c r="AG50" s="5">
        <f t="shared" si="2"/>
        <v>1537.9229331468921</v>
      </c>
      <c r="AH50" s="5">
        <f t="shared" si="3"/>
        <v>6.8835093502631936E-2</v>
      </c>
      <c r="AI50" s="5">
        <f t="shared" si="4"/>
        <v>0.18421778480626738</v>
      </c>
      <c r="AJ50" s="5">
        <f t="shared" si="5"/>
        <v>22342.134729403526</v>
      </c>
      <c r="AK50" s="5">
        <f t="shared" si="6"/>
        <v>8348.3955404427888</v>
      </c>
      <c r="AL50" s="4">
        <v>15.86</v>
      </c>
      <c r="AM50" s="5">
        <v>0.13480395299145298</v>
      </c>
      <c r="AN50" s="5">
        <v>0.22684920634920636</v>
      </c>
      <c r="AO50" s="5">
        <v>0.3136281275169584</v>
      </c>
      <c r="AP50" s="5">
        <f t="shared" si="7"/>
        <v>2.7650802272075539</v>
      </c>
      <c r="AQ50" s="5">
        <f t="shared" si="8"/>
        <v>1793.356964526092</v>
      </c>
      <c r="AR50" s="5">
        <f t="shared" si="9"/>
        <v>6.498750019708667E-2</v>
      </c>
      <c r="AS50" s="5">
        <f t="shared" si="10"/>
        <v>0.18792063278665594</v>
      </c>
      <c r="AT50" s="5">
        <f t="shared" si="11"/>
        <v>27595.413873243375</v>
      </c>
      <c r="AU50" s="5">
        <f t="shared" si="12"/>
        <v>9543.1615886589152</v>
      </c>
      <c r="AV50" s="4">
        <v>18.82</v>
      </c>
      <c r="AW50" s="5">
        <v>0.15525</v>
      </c>
      <c r="AX50" s="5">
        <v>0.18911111111111112</v>
      </c>
      <c r="AY50" s="5">
        <v>0.27458256029684602</v>
      </c>
      <c r="AZ50" s="5">
        <f t="shared" si="13"/>
        <v>2.903928369766879</v>
      </c>
      <c r="BA50" s="5">
        <f t="shared" si="14"/>
        <v>2048.3718490561223</v>
      </c>
      <c r="BB50" s="5">
        <f t="shared" si="15"/>
        <v>5.7822035323077267E-2</v>
      </c>
      <c r="BC50" s="5">
        <f t="shared" si="16"/>
        <v>0.18085298828008478</v>
      </c>
      <c r="BD50" s="5">
        <f t="shared" si="17"/>
        <v>35425.453940024134</v>
      </c>
      <c r="BE50" s="5">
        <f t="shared" si="18"/>
        <v>11326.170877994198</v>
      </c>
    </row>
    <row r="51" spans="1:57" s="3" customFormat="1" ht="17" customHeight="1" x14ac:dyDescent="0.2">
      <c r="A51" s="3" t="s">
        <v>5</v>
      </c>
      <c r="B51" s="3" t="s">
        <v>47</v>
      </c>
      <c r="C51" s="6">
        <v>6</v>
      </c>
      <c r="D51" s="6">
        <v>62</v>
      </c>
      <c r="E51" s="6">
        <v>48</v>
      </c>
      <c r="F51" s="6">
        <v>75</v>
      </c>
      <c r="G51" s="6">
        <v>174</v>
      </c>
      <c r="H51" s="7">
        <v>0.38624179930124247</v>
      </c>
      <c r="I51" s="6">
        <v>4.5</v>
      </c>
      <c r="J51" s="3">
        <v>3</v>
      </c>
      <c r="K51" s="3">
        <v>2</v>
      </c>
      <c r="L51" s="3">
        <v>3</v>
      </c>
      <c r="M51" s="3">
        <v>3</v>
      </c>
      <c r="N51" s="3">
        <v>1</v>
      </c>
      <c r="O51" s="3">
        <f t="shared" si="19"/>
        <v>12</v>
      </c>
      <c r="P51" s="3" t="s">
        <v>5</v>
      </c>
      <c r="Q51" s="3" t="s">
        <v>2</v>
      </c>
      <c r="R51" s="3" t="s">
        <v>0</v>
      </c>
      <c r="S51" s="3" t="s">
        <v>5</v>
      </c>
      <c r="T51" s="3" t="s">
        <v>2</v>
      </c>
      <c r="U51" s="3" t="s">
        <v>3</v>
      </c>
      <c r="V51" s="3" t="s">
        <v>4</v>
      </c>
      <c r="W51" s="3" t="s">
        <v>7</v>
      </c>
      <c r="X51" s="3" t="s">
        <v>6</v>
      </c>
      <c r="Y51" s="6">
        <v>20.7</v>
      </c>
      <c r="Z51" s="5">
        <v>0.17499999999999999</v>
      </c>
      <c r="AA51" s="6">
        <v>31.87</v>
      </c>
      <c r="AB51" s="4">
        <v>11.36</v>
      </c>
      <c r="AC51" s="5">
        <v>8.4615384615384606E-2</v>
      </c>
      <c r="AD51" s="5">
        <v>0.26964285714285713</v>
      </c>
      <c r="AE51" s="5">
        <v>0.38057386583947267</v>
      </c>
      <c r="AF51" s="5">
        <f t="shared" si="1"/>
        <v>2.8227995347033739</v>
      </c>
      <c r="AG51" s="5">
        <f t="shared" si="2"/>
        <v>1518.382502290408</v>
      </c>
      <c r="AH51" s="5">
        <f t="shared" si="3"/>
        <v>5.9984043249608418E-2</v>
      </c>
      <c r="AI51" s="5">
        <f t="shared" si="4"/>
        <v>0.17689639279337283</v>
      </c>
      <c r="AJ51" s="5">
        <f t="shared" si="5"/>
        <v>25313.106953661714</v>
      </c>
      <c r="AK51" s="5">
        <f t="shared" si="6"/>
        <v>8583.4565550694042</v>
      </c>
      <c r="AL51" s="4">
        <v>14.39</v>
      </c>
      <c r="AM51" s="5">
        <v>0.11070687645687646</v>
      </c>
      <c r="AN51" s="5">
        <v>0.22740238095238097</v>
      </c>
      <c r="AO51" s="5">
        <v>0.3362853515086196</v>
      </c>
      <c r="AP51" s="5">
        <f t="shared" si="7"/>
        <v>2.9576238392951493</v>
      </c>
      <c r="AQ51" s="5">
        <f t="shared" si="8"/>
        <v>1718.3522747194684</v>
      </c>
      <c r="AR51" s="5">
        <f t="shared" si="9"/>
        <v>5.6632560072217425E-2</v>
      </c>
      <c r="AS51" s="5">
        <f t="shared" si="10"/>
        <v>0.18762520572406585</v>
      </c>
      <c r="AT51" s="5">
        <f t="shared" si="11"/>
        <v>30342.126023055254</v>
      </c>
      <c r="AU51" s="5">
        <f t="shared" si="12"/>
        <v>9158.429796722472</v>
      </c>
      <c r="AV51" s="4">
        <v>17.66</v>
      </c>
      <c r="AW51" s="5">
        <v>0.12166666666666666</v>
      </c>
      <c r="AX51" s="5">
        <v>0.20080000000000001</v>
      </c>
      <c r="AY51" s="5">
        <v>0.31135001033698573</v>
      </c>
      <c r="AZ51" s="5">
        <f t="shared" si="13"/>
        <v>3.1010957204879057</v>
      </c>
      <c r="BA51" s="5">
        <f t="shared" si="14"/>
        <v>1855.9713490750703</v>
      </c>
      <c r="BB51" s="5">
        <f t="shared" si="15"/>
        <v>5.1653677276336692E-2</v>
      </c>
      <c r="BC51" s="5">
        <f t="shared" si="16"/>
        <v>0.2002589254844182</v>
      </c>
      <c r="BD51" s="5">
        <f t="shared" si="17"/>
        <v>35931.05945092738</v>
      </c>
      <c r="BE51" s="5">
        <f t="shared" si="18"/>
        <v>9267.8583218478325</v>
      </c>
    </row>
    <row r="52" spans="1:57" s="3" customFormat="1" ht="17" customHeight="1" x14ac:dyDescent="0.2">
      <c r="A52" s="3" t="s">
        <v>5</v>
      </c>
      <c r="B52" s="3" t="s">
        <v>7</v>
      </c>
      <c r="C52" s="6">
        <v>3</v>
      </c>
      <c r="D52" s="6">
        <v>10</v>
      </c>
      <c r="E52" s="6">
        <v>25</v>
      </c>
      <c r="F52" s="6">
        <v>51</v>
      </c>
      <c r="G52" s="6">
        <v>164</v>
      </c>
      <c r="H52" s="7">
        <v>0.41902581193767868</v>
      </c>
      <c r="I52" s="6">
        <v>5</v>
      </c>
      <c r="J52" s="3">
        <v>4</v>
      </c>
      <c r="K52" s="3">
        <v>4</v>
      </c>
      <c r="L52" s="3">
        <v>4</v>
      </c>
      <c r="M52" s="3">
        <v>3</v>
      </c>
      <c r="N52" s="3">
        <v>2</v>
      </c>
      <c r="O52" s="3">
        <f t="shared" si="19"/>
        <v>17</v>
      </c>
      <c r="P52" s="3" t="s">
        <v>1</v>
      </c>
      <c r="Q52" s="3" t="s">
        <v>2</v>
      </c>
      <c r="R52" s="3" t="s">
        <v>0</v>
      </c>
      <c r="S52" s="3" t="s">
        <v>5</v>
      </c>
      <c r="T52" s="3" t="s">
        <v>7</v>
      </c>
      <c r="U52" s="3" t="s">
        <v>6</v>
      </c>
      <c r="V52" s="3" t="s">
        <v>0</v>
      </c>
      <c r="W52" s="3" t="s">
        <v>7</v>
      </c>
      <c r="X52" s="3" t="s">
        <v>6</v>
      </c>
      <c r="Y52" s="6">
        <v>24.5</v>
      </c>
      <c r="Z52" s="5">
        <v>0.19800000000000001</v>
      </c>
      <c r="AA52" s="6">
        <v>35.01</v>
      </c>
      <c r="AB52" s="4">
        <v>12.41</v>
      </c>
      <c r="AC52" s="5">
        <v>0.11490909090909091</v>
      </c>
      <c r="AD52" s="5">
        <v>0.25841666666666668</v>
      </c>
      <c r="AE52" s="5">
        <v>0.34610077314880577</v>
      </c>
      <c r="AF52" s="5">
        <f t="shared" si="1"/>
        <v>2.6786257838024308</v>
      </c>
      <c r="AG52" s="5">
        <f t="shared" si="2"/>
        <v>1135.3414543238596</v>
      </c>
      <c r="AH52" s="5">
        <f t="shared" si="3"/>
        <v>6.8737230626385704E-2</v>
      </c>
      <c r="AI52" s="5">
        <f t="shared" si="4"/>
        <v>0.18294654490589857</v>
      </c>
      <c r="AJ52" s="5">
        <f t="shared" si="5"/>
        <v>16517.12534790489</v>
      </c>
      <c r="AK52" s="5">
        <f t="shared" si="6"/>
        <v>6205.8644228992698</v>
      </c>
      <c r="AL52" s="4">
        <v>14.36</v>
      </c>
      <c r="AM52" s="5">
        <v>0.12834602272727275</v>
      </c>
      <c r="AN52" s="5">
        <v>0.23616224747474746</v>
      </c>
      <c r="AO52" s="5">
        <v>0.32394635016629397</v>
      </c>
      <c r="AP52" s="5">
        <f t="shared" si="7"/>
        <v>2.7434219790013907</v>
      </c>
      <c r="AQ52" s="5">
        <f t="shared" si="8"/>
        <v>1212.9865174516244</v>
      </c>
      <c r="AR52" s="5">
        <f t="shared" si="9"/>
        <v>6.6011232653045579E-2</v>
      </c>
      <c r="AS52" s="5">
        <f t="shared" si="10"/>
        <v>0.21866393298969172</v>
      </c>
      <c r="AT52" s="5">
        <f t="shared" si="11"/>
        <v>18375.456247379447</v>
      </c>
      <c r="AU52" s="5">
        <f t="shared" si="12"/>
        <v>5547.2637890804199</v>
      </c>
      <c r="AV52" s="4">
        <v>18.05</v>
      </c>
      <c r="AW52" s="5">
        <v>0.14087500000000003</v>
      </c>
      <c r="AX52" s="5">
        <v>0.20877777777777778</v>
      </c>
      <c r="AY52" s="5">
        <v>0.29855014895729887</v>
      </c>
      <c r="AZ52" s="5">
        <f t="shared" si="13"/>
        <v>2.859980139026812</v>
      </c>
      <c r="BA52" s="5">
        <f t="shared" si="14"/>
        <v>1316.1693487735599</v>
      </c>
      <c r="BB52" s="5">
        <f t="shared" si="15"/>
        <v>6.0525225940768528E-2</v>
      </c>
      <c r="BC52" s="5">
        <f t="shared" si="16"/>
        <v>0.23468376177220523</v>
      </c>
      <c r="BD52" s="5">
        <f t="shared" si="17"/>
        <v>21745.798191015358</v>
      </c>
      <c r="BE52" s="5">
        <f t="shared" si="18"/>
        <v>5608.2676484924168</v>
      </c>
    </row>
    <row r="53" spans="1:57" s="3" customFormat="1" ht="17" customHeight="1" x14ac:dyDescent="0.2">
      <c r="A53" s="3" t="s">
        <v>5</v>
      </c>
      <c r="B53" s="3" t="s">
        <v>47</v>
      </c>
      <c r="C53" s="6">
        <v>4</v>
      </c>
      <c r="D53" s="6">
        <v>4</v>
      </c>
      <c r="E53" s="6">
        <v>20</v>
      </c>
      <c r="F53" s="6">
        <v>78</v>
      </c>
      <c r="G53" s="6">
        <v>183</v>
      </c>
      <c r="H53" s="7">
        <v>0.46438710116731474</v>
      </c>
      <c r="I53" s="6">
        <v>3</v>
      </c>
      <c r="J53" s="3">
        <v>3</v>
      </c>
      <c r="K53" s="3">
        <v>3</v>
      </c>
      <c r="L53" s="3">
        <v>3</v>
      </c>
      <c r="M53" s="3">
        <v>1</v>
      </c>
      <c r="N53" s="3">
        <v>2</v>
      </c>
      <c r="O53" s="3">
        <f t="shared" si="19"/>
        <v>12</v>
      </c>
      <c r="P53" s="3" t="s">
        <v>5</v>
      </c>
      <c r="Q53" s="3" t="s">
        <v>2</v>
      </c>
      <c r="R53" s="3" t="s">
        <v>0</v>
      </c>
      <c r="S53" s="3" t="s">
        <v>5</v>
      </c>
      <c r="T53" s="3" t="s">
        <v>2</v>
      </c>
      <c r="U53" s="3" t="s">
        <v>6</v>
      </c>
      <c r="V53" s="3" t="s">
        <v>0</v>
      </c>
      <c r="W53" s="3" t="s">
        <v>7</v>
      </c>
      <c r="X53" s="3" t="s">
        <v>6</v>
      </c>
      <c r="Y53" s="6">
        <v>37.1</v>
      </c>
      <c r="Z53" s="5">
        <v>0.17899999999999999</v>
      </c>
      <c r="AA53" s="6">
        <v>38.020000000000003</v>
      </c>
      <c r="AB53" s="4">
        <v>12.68</v>
      </c>
      <c r="AC53" s="5">
        <v>9.2583333333333337E-2</v>
      </c>
      <c r="AD53" s="5">
        <v>0.253</v>
      </c>
      <c r="AE53" s="5">
        <v>0.36604774535809015</v>
      </c>
      <c r="AF53" s="5">
        <f t="shared" si="1"/>
        <v>2.8936580660718589</v>
      </c>
      <c r="AG53" s="5">
        <f t="shared" si="2"/>
        <v>1641.7830031449944</v>
      </c>
      <c r="AH53" s="5">
        <f t="shared" si="3"/>
        <v>5.8018329711229777E-2</v>
      </c>
      <c r="AI53" s="5">
        <f t="shared" si="4"/>
        <v>0.15447501030107924</v>
      </c>
      <c r="AJ53" s="5">
        <f t="shared" si="5"/>
        <v>28297.660606855043</v>
      </c>
      <c r="AK53" s="5">
        <f t="shared" si="6"/>
        <v>10628.146260971793</v>
      </c>
      <c r="AL53" s="4">
        <v>14.18</v>
      </c>
      <c r="AM53" s="5">
        <v>0.10480492424242424</v>
      </c>
      <c r="AN53" s="5">
        <v>0.23744444444444446</v>
      </c>
      <c r="AO53" s="5">
        <v>0.34688806783700377</v>
      </c>
      <c r="AP53" s="5">
        <f t="shared" si="7"/>
        <v>2.9218461493055998</v>
      </c>
      <c r="AQ53" s="5">
        <f t="shared" si="8"/>
        <v>1732.4636457395948</v>
      </c>
      <c r="AR53" s="5">
        <f t="shared" si="9"/>
        <v>5.774437776905203E-2</v>
      </c>
      <c r="AS53" s="5">
        <f t="shared" si="10"/>
        <v>0.19337719136572248</v>
      </c>
      <c r="AT53" s="5">
        <f t="shared" si="11"/>
        <v>30002.291351524524</v>
      </c>
      <c r="AU53" s="5">
        <f t="shared" si="12"/>
        <v>8958.98649424012</v>
      </c>
      <c r="AV53" s="4">
        <v>17.72</v>
      </c>
      <c r="AW53" s="5">
        <v>0.125</v>
      </c>
      <c r="AX53" s="5">
        <v>0.2247777777777778</v>
      </c>
      <c r="AY53" s="5">
        <v>0.32131512071156293</v>
      </c>
      <c r="AZ53" s="5">
        <f t="shared" si="13"/>
        <v>2.8589580686149936</v>
      </c>
      <c r="BA53" s="5">
        <f t="shared" si="14"/>
        <v>1870.3476056078207</v>
      </c>
      <c r="BB53" s="5">
        <f t="shared" si="15"/>
        <v>6.0797396423861852E-2</v>
      </c>
      <c r="BC53" s="5">
        <f t="shared" si="16"/>
        <v>0.24017576398232976</v>
      </c>
      <c r="BD53" s="5">
        <f t="shared" si="17"/>
        <v>30763.613503583252</v>
      </c>
      <c r="BE53" s="5">
        <f t="shared" si="18"/>
        <v>7787.4119128249185</v>
      </c>
    </row>
    <row r="54" spans="1:57" s="3" customFormat="1" ht="17" customHeight="1" x14ac:dyDescent="0.2">
      <c r="A54" s="3" t="s">
        <v>5</v>
      </c>
      <c r="B54" s="3" t="s">
        <v>47</v>
      </c>
      <c r="C54" s="6">
        <v>5</v>
      </c>
      <c r="D54" s="6">
        <v>30</v>
      </c>
      <c r="E54" s="6">
        <v>55</v>
      </c>
      <c r="F54" s="6">
        <v>72</v>
      </c>
      <c r="G54" s="6">
        <v>182</v>
      </c>
      <c r="H54" s="7">
        <v>0.3548877043673011</v>
      </c>
      <c r="I54" s="6">
        <v>7</v>
      </c>
      <c r="J54" s="3">
        <v>4</v>
      </c>
      <c r="K54" s="3">
        <v>3</v>
      </c>
      <c r="L54" s="3">
        <v>4</v>
      </c>
      <c r="M54" s="3">
        <v>4</v>
      </c>
      <c r="N54" s="3">
        <v>4</v>
      </c>
      <c r="O54" s="3">
        <f t="shared" si="19"/>
        <v>19</v>
      </c>
      <c r="P54" s="3" t="s">
        <v>1</v>
      </c>
      <c r="Q54" s="3" t="s">
        <v>7</v>
      </c>
      <c r="R54" s="3" t="s">
        <v>0</v>
      </c>
      <c r="S54" s="3" t="s">
        <v>5</v>
      </c>
      <c r="T54" s="3" t="s">
        <v>7</v>
      </c>
      <c r="U54" s="3" t="s">
        <v>6</v>
      </c>
      <c r="V54" s="3" t="s">
        <v>0</v>
      </c>
      <c r="W54" s="3" t="s">
        <v>7</v>
      </c>
      <c r="X54" s="3" t="s">
        <v>6</v>
      </c>
      <c r="Y54" s="6">
        <v>27</v>
      </c>
      <c r="Z54" s="5">
        <v>0.184</v>
      </c>
      <c r="AA54" s="6">
        <v>29.76</v>
      </c>
      <c r="AB54" s="4">
        <v>13</v>
      </c>
      <c r="AC54" s="5">
        <v>0.11863636363636364</v>
      </c>
      <c r="AD54" s="5">
        <v>0.24958333333333335</v>
      </c>
      <c r="AE54" s="5">
        <v>0.33890546240098757</v>
      </c>
      <c r="AF54" s="5">
        <f t="shared" si="1"/>
        <v>2.7157699825120871</v>
      </c>
      <c r="AG54" s="5">
        <f t="shared" si="2"/>
        <v>1636.8648260809773</v>
      </c>
      <c r="AH54" s="5">
        <f t="shared" si="3"/>
        <v>6.7101360078811345E-2</v>
      </c>
      <c r="AI54" s="5">
        <f t="shared" si="4"/>
        <v>0.16140240550084212</v>
      </c>
      <c r="AJ54" s="5">
        <f t="shared" si="5"/>
        <v>24393.914283681584</v>
      </c>
      <c r="AK54" s="5">
        <f t="shared" si="6"/>
        <v>10141.514440269213</v>
      </c>
      <c r="AL54" s="4">
        <v>15.6</v>
      </c>
      <c r="AM54" s="5">
        <v>0.13112159090909092</v>
      </c>
      <c r="AN54" s="5">
        <v>0.22335290404040406</v>
      </c>
      <c r="AO54" s="5">
        <v>0.31504791913481256</v>
      </c>
      <c r="AP54" s="5">
        <f t="shared" si="7"/>
        <v>2.8210774378632757</v>
      </c>
      <c r="AQ54" s="5">
        <f t="shared" si="8"/>
        <v>1760.8192185313405</v>
      </c>
      <c r="AR54" s="5">
        <f t="shared" si="9"/>
        <v>6.2440107273600519E-2</v>
      </c>
      <c r="AS54" s="5">
        <f t="shared" si="10"/>
        <v>0.18209525289104325</v>
      </c>
      <c r="AT54" s="5">
        <f t="shared" si="11"/>
        <v>28200.131220399253</v>
      </c>
      <c r="AU54" s="5">
        <f t="shared" si="12"/>
        <v>9669.7700273654427</v>
      </c>
      <c r="AV54" s="4">
        <v>18.399999999999999</v>
      </c>
      <c r="AW54" s="5">
        <v>0.13525000000000001</v>
      </c>
      <c r="AX54" s="5">
        <v>0.20055555555555557</v>
      </c>
      <c r="AY54" s="5">
        <v>0.29861857887335597</v>
      </c>
      <c r="AZ54" s="5">
        <f t="shared" si="13"/>
        <v>2.9779138059392833</v>
      </c>
      <c r="BA54" s="5">
        <f t="shared" si="14"/>
        <v>1857.6956358972957</v>
      </c>
      <c r="BB54" s="5">
        <f t="shared" si="15"/>
        <v>5.5827711233104517E-2</v>
      </c>
      <c r="BC54" s="5">
        <f t="shared" si="16"/>
        <v>0.19637532084838785</v>
      </c>
      <c r="BD54" s="5">
        <f t="shared" si="17"/>
        <v>33275.511298333971</v>
      </c>
      <c r="BE54" s="5">
        <f t="shared" si="18"/>
        <v>9459.9241283049778</v>
      </c>
    </row>
    <row r="55" spans="1:57" s="3" customFormat="1" ht="17" customHeight="1" x14ac:dyDescent="0.2">
      <c r="A55" s="3" t="s">
        <v>5</v>
      </c>
      <c r="B55" s="3" t="s">
        <v>47</v>
      </c>
      <c r="C55" s="6">
        <v>8</v>
      </c>
      <c r="D55" s="6">
        <v>10</v>
      </c>
      <c r="E55" s="6">
        <v>22</v>
      </c>
      <c r="F55" s="6">
        <v>72</v>
      </c>
      <c r="G55" s="6">
        <v>176</v>
      </c>
      <c r="H55" s="7">
        <v>0.49687166730076937</v>
      </c>
      <c r="I55" s="6">
        <v>5</v>
      </c>
      <c r="J55" s="3">
        <v>3</v>
      </c>
      <c r="K55" s="3">
        <v>2</v>
      </c>
      <c r="L55" s="3">
        <v>4</v>
      </c>
      <c r="M55" s="3">
        <v>3</v>
      </c>
      <c r="N55" s="3">
        <v>3</v>
      </c>
      <c r="O55" s="3">
        <f t="shared" si="19"/>
        <v>15</v>
      </c>
      <c r="P55" s="3" t="s">
        <v>5</v>
      </c>
      <c r="Q55" s="3" t="s">
        <v>2</v>
      </c>
      <c r="R55" s="3" t="s">
        <v>0</v>
      </c>
      <c r="S55" s="3" t="s">
        <v>5</v>
      </c>
      <c r="T55" s="3" t="s">
        <v>2</v>
      </c>
      <c r="U55" s="3" t="s">
        <v>3</v>
      </c>
      <c r="V55" s="3" t="s">
        <v>0</v>
      </c>
      <c r="W55" s="3" t="s">
        <v>2</v>
      </c>
      <c r="X55" s="3" t="s">
        <v>6</v>
      </c>
      <c r="Y55" s="6">
        <v>42.5</v>
      </c>
      <c r="Z55" s="5">
        <v>0.16900000000000001</v>
      </c>
      <c r="AA55" s="6">
        <v>38.119999999999997</v>
      </c>
      <c r="AB55" s="4">
        <v>12.91</v>
      </c>
      <c r="AC55" s="5">
        <v>0.11045454545454544</v>
      </c>
      <c r="AD55" s="5">
        <v>0.27200000000000002</v>
      </c>
      <c r="AE55" s="5">
        <v>0.35559781316852862</v>
      </c>
      <c r="AF55" s="5">
        <f t="shared" si="1"/>
        <v>2.6146898027097691</v>
      </c>
      <c r="AG55" s="5">
        <f t="shared" si="2"/>
        <v>1560.0276779766818</v>
      </c>
      <c r="AH55" s="5">
        <f t="shared" si="3"/>
        <v>7.1696508070755879E-2</v>
      </c>
      <c r="AI55" s="5">
        <f t="shared" si="4"/>
        <v>0.1892635788481386</v>
      </c>
      <c r="AJ55" s="5">
        <f t="shared" si="5"/>
        <v>21758.767894764431</v>
      </c>
      <c r="AK55" s="5">
        <f t="shared" si="6"/>
        <v>8242.6195651114558</v>
      </c>
      <c r="AL55" s="4">
        <v>14.65</v>
      </c>
      <c r="AM55" s="5">
        <v>0.13147077922077921</v>
      </c>
      <c r="AN55" s="5">
        <v>0.24045170454545456</v>
      </c>
      <c r="AO55" s="5">
        <v>0.32325513385282023</v>
      </c>
      <c r="AP55" s="5">
        <f t="shared" si="7"/>
        <v>2.6887323129099525</v>
      </c>
      <c r="AQ55" s="5">
        <f t="shared" si="8"/>
        <v>1716.1132884697286</v>
      </c>
      <c r="AR55" s="5">
        <f t="shared" si="9"/>
        <v>6.8728884753794642E-2</v>
      </c>
      <c r="AS55" s="5">
        <f t="shared" si="10"/>
        <v>0.21465284414358837</v>
      </c>
      <c r="AT55" s="5">
        <f t="shared" si="11"/>
        <v>24969.316679840042</v>
      </c>
      <c r="AU55" s="5">
        <f t="shared" si="12"/>
        <v>7994.8313534656163</v>
      </c>
      <c r="AV55" s="4">
        <v>18.11</v>
      </c>
      <c r="AW55" s="5">
        <v>0.14742857142857144</v>
      </c>
      <c r="AX55" s="5">
        <v>0.21562499999999998</v>
      </c>
      <c r="AY55" s="5">
        <v>0.29696030692046627</v>
      </c>
      <c r="AZ55" s="5">
        <f t="shared" si="13"/>
        <v>2.7544144410014266</v>
      </c>
      <c r="BA55" s="5">
        <f t="shared" si="14"/>
        <v>1868.0692935822569</v>
      </c>
      <c r="BB55" s="5">
        <f t="shared" si="15"/>
        <v>6.5211255789096895E-2</v>
      </c>
      <c r="BC55" s="5">
        <f t="shared" si="16"/>
        <v>0.23674424540854064</v>
      </c>
      <c r="BD55" s="5">
        <f t="shared" si="17"/>
        <v>28646.424163703836</v>
      </c>
      <c r="BE55" s="5">
        <f t="shared" si="18"/>
        <v>7890.6639963248108</v>
      </c>
    </row>
    <row r="56" spans="1:57" s="3" customFormat="1" ht="17" customHeight="1" x14ac:dyDescent="0.2">
      <c r="A56" s="3" t="s">
        <v>5</v>
      </c>
      <c r="B56" s="3" t="s">
        <v>47</v>
      </c>
      <c r="C56" s="6">
        <v>3</v>
      </c>
      <c r="D56" s="6">
        <v>30</v>
      </c>
      <c r="E56" s="6">
        <v>38</v>
      </c>
      <c r="F56" s="6">
        <v>62</v>
      </c>
      <c r="G56" s="6">
        <v>170</v>
      </c>
      <c r="H56" s="7">
        <v>0.50240071018106902</v>
      </c>
      <c r="I56" s="6">
        <v>4.5</v>
      </c>
      <c r="J56" s="19">
        <v>3</v>
      </c>
      <c r="K56" s="19">
        <v>5</v>
      </c>
      <c r="L56" s="19">
        <v>4</v>
      </c>
      <c r="M56" s="19">
        <v>4</v>
      </c>
      <c r="N56" s="19">
        <v>4</v>
      </c>
      <c r="O56" s="3">
        <f t="shared" si="19"/>
        <v>20</v>
      </c>
      <c r="P56" s="3" t="s">
        <v>1</v>
      </c>
      <c r="Q56" s="3" t="s">
        <v>2</v>
      </c>
      <c r="R56" s="3" t="s">
        <v>0</v>
      </c>
      <c r="S56" s="3" t="s">
        <v>5</v>
      </c>
      <c r="T56" s="3" t="s">
        <v>7</v>
      </c>
      <c r="U56" s="3" t="s">
        <v>3</v>
      </c>
      <c r="V56" s="3" t="s">
        <v>0</v>
      </c>
      <c r="W56" s="3" t="s">
        <v>7</v>
      </c>
      <c r="X56" s="3" t="s">
        <v>3</v>
      </c>
      <c r="Y56" s="6">
        <v>30.9</v>
      </c>
      <c r="Z56" s="5">
        <v>0.17100000000000001</v>
      </c>
      <c r="AA56" s="6">
        <v>38.69</v>
      </c>
      <c r="AB56" s="4">
        <v>12.71</v>
      </c>
      <c r="AC56" s="5">
        <v>0.11633333333333334</v>
      </c>
      <c r="AD56" s="5">
        <v>0.23738461538461542</v>
      </c>
      <c r="AE56" s="5">
        <v>0.33555636100036246</v>
      </c>
      <c r="AF56" s="5">
        <f t="shared" si="1"/>
        <v>2.8271112722000722</v>
      </c>
      <c r="AG56" s="5">
        <f t="shared" si="2"/>
        <v>1423.590569159498</v>
      </c>
      <c r="AH56" s="5">
        <f t="shared" si="3"/>
        <v>6.1997854650292589E-2</v>
      </c>
      <c r="AI56" s="5">
        <f t="shared" si="4"/>
        <v>0.15351086968406277</v>
      </c>
      <c r="AJ56" s="5">
        <f t="shared" si="5"/>
        <v>22961.932750567841</v>
      </c>
      <c r="AK56" s="5">
        <f t="shared" si="6"/>
        <v>9273.548981185224</v>
      </c>
      <c r="AL56" s="4">
        <v>15.82</v>
      </c>
      <c r="AM56" s="5">
        <v>0.12427777777777778</v>
      </c>
      <c r="AN56" s="5">
        <v>0.21172569930069929</v>
      </c>
      <c r="AO56" s="5">
        <v>0.31506474448067778</v>
      </c>
      <c r="AP56" s="5">
        <f t="shared" si="7"/>
        <v>2.9761596775572645</v>
      </c>
      <c r="AQ56" s="5">
        <f t="shared" si="8"/>
        <v>1516.180021122268</v>
      </c>
      <c r="AR56" s="5">
        <f t="shared" si="9"/>
        <v>5.610242945542384E-2</v>
      </c>
      <c r="AS56" s="5">
        <f t="shared" si="10"/>
        <v>0.17145873256056829</v>
      </c>
      <c r="AT56" s="5">
        <f t="shared" si="11"/>
        <v>27025.211489761743</v>
      </c>
      <c r="AU56" s="5">
        <f t="shared" si="12"/>
        <v>8842.8276500100292</v>
      </c>
      <c r="AV56" s="4">
        <v>17.66</v>
      </c>
      <c r="AW56" s="5">
        <v>0.12777777777777777</v>
      </c>
      <c r="AX56" s="5">
        <v>0.19370000000000001</v>
      </c>
      <c r="AY56" s="5">
        <v>0.30126499153216058</v>
      </c>
      <c r="AZ56" s="5">
        <f t="shared" si="13"/>
        <v>3.1106349151487924</v>
      </c>
      <c r="BA56" s="5">
        <f t="shared" si="14"/>
        <v>1585.6302071878849</v>
      </c>
      <c r="BB56" s="5">
        <f t="shared" si="15"/>
        <v>5.1214636710962526E-2</v>
      </c>
      <c r="BC56" s="5">
        <f t="shared" si="16"/>
        <v>0.19241009770109321</v>
      </c>
      <c r="BD56" s="5">
        <f t="shared" si="17"/>
        <v>30960.489208126703</v>
      </c>
      <c r="BE56" s="5">
        <f t="shared" si="18"/>
        <v>8240.88873782052</v>
      </c>
    </row>
    <row r="57" spans="1:57" s="3" customFormat="1" ht="17" customHeight="1" x14ac:dyDescent="0.2">
      <c r="A57" s="3" t="s">
        <v>5</v>
      </c>
      <c r="B57" s="3" t="s">
        <v>47</v>
      </c>
      <c r="C57" s="6">
        <v>4</v>
      </c>
      <c r="D57" s="6">
        <v>6</v>
      </c>
      <c r="E57" s="6">
        <v>38</v>
      </c>
      <c r="F57" s="6">
        <v>76</v>
      </c>
      <c r="G57" s="6">
        <v>181</v>
      </c>
      <c r="H57" s="7">
        <v>0.42693517784472285</v>
      </c>
      <c r="I57" s="6">
        <v>7</v>
      </c>
      <c r="J57" s="19">
        <v>2</v>
      </c>
      <c r="K57" s="19">
        <v>1</v>
      </c>
      <c r="L57" s="19">
        <v>3</v>
      </c>
      <c r="M57" s="19">
        <v>3</v>
      </c>
      <c r="N57" s="19">
        <v>2</v>
      </c>
      <c r="O57" s="3">
        <f t="shared" si="19"/>
        <v>11</v>
      </c>
      <c r="P57" s="3" t="s">
        <v>5</v>
      </c>
      <c r="Q57" s="3" t="s">
        <v>2</v>
      </c>
      <c r="R57" s="3" t="s">
        <v>0</v>
      </c>
      <c r="S57" s="3" t="s">
        <v>5</v>
      </c>
      <c r="T57" s="3" t="s">
        <v>2</v>
      </c>
      <c r="U57" s="3" t="s">
        <v>6</v>
      </c>
      <c r="V57" s="3" t="s">
        <v>0</v>
      </c>
      <c r="W57" s="3" t="s">
        <v>2</v>
      </c>
      <c r="X57" s="3" t="s">
        <v>6</v>
      </c>
      <c r="Y57" s="6">
        <v>27.5</v>
      </c>
      <c r="Z57" s="5">
        <v>0.16200000000000001</v>
      </c>
      <c r="AA57" s="6">
        <v>39.46</v>
      </c>
      <c r="AB57" s="4">
        <v>12.41</v>
      </c>
      <c r="AC57" s="5">
        <v>0.11076923076923079</v>
      </c>
      <c r="AD57" s="5">
        <v>0.24100000000000005</v>
      </c>
      <c r="AE57" s="5">
        <v>0.34255412202055546</v>
      </c>
      <c r="AF57" s="5">
        <f t="shared" si="1"/>
        <v>2.8427727968510821</v>
      </c>
      <c r="AG57" s="5">
        <f t="shared" si="2"/>
        <v>1709.3983609032857</v>
      </c>
      <c r="AH57" s="5">
        <f t="shared" si="3"/>
        <v>6.1140390112872103E-2</v>
      </c>
      <c r="AI57" s="5">
        <f t="shared" si="4"/>
        <v>0.14928002663844908</v>
      </c>
      <c r="AJ57" s="5">
        <f t="shared" si="5"/>
        <v>27958.577917928593</v>
      </c>
      <c r="AK57" s="5">
        <f t="shared" si="6"/>
        <v>11450.951606830751</v>
      </c>
      <c r="AL57" s="4">
        <v>15.48</v>
      </c>
      <c r="AM57" s="5">
        <v>0.12645998445998446</v>
      </c>
      <c r="AN57" s="5">
        <v>0.2073666666666667</v>
      </c>
      <c r="AO57" s="5">
        <v>0.31059034077538861</v>
      </c>
      <c r="AP57" s="5">
        <f t="shared" si="7"/>
        <v>2.9955667009360734</v>
      </c>
      <c r="AQ57" s="5">
        <f t="shared" si="8"/>
        <v>1885.3176606868965</v>
      </c>
      <c r="AR57" s="5">
        <f t="shared" si="9"/>
        <v>5.5351038712433367E-2</v>
      </c>
      <c r="AS57" s="5">
        <f t="shared" si="10"/>
        <v>0.15813455328608811</v>
      </c>
      <c r="AT57" s="5">
        <f t="shared" si="11"/>
        <v>34061.107154316189</v>
      </c>
      <c r="AU57" s="5">
        <f t="shared" si="12"/>
        <v>11922.23724359651</v>
      </c>
      <c r="AV57" s="4">
        <v>17.34</v>
      </c>
      <c r="AW57" s="5">
        <v>0.13688888888888889</v>
      </c>
      <c r="AX57" s="5">
        <v>0.1903</v>
      </c>
      <c r="AY57" s="5">
        <v>0.29081060889054916</v>
      </c>
      <c r="AZ57" s="5">
        <f t="shared" si="13"/>
        <v>3.0563385064692499</v>
      </c>
      <c r="BA57" s="5">
        <f t="shared" si="14"/>
        <v>2013.549151238105</v>
      </c>
      <c r="BB57" s="5">
        <f t="shared" si="15"/>
        <v>5.2805948589013794E-2</v>
      </c>
      <c r="BC57" s="5">
        <f t="shared" si="16"/>
        <v>0.17908828521085943</v>
      </c>
      <c r="BD57" s="5">
        <f t="shared" si="17"/>
        <v>38131.104639544741</v>
      </c>
      <c r="BE57" s="5">
        <f t="shared" si="18"/>
        <v>11243.332576820099</v>
      </c>
    </row>
    <row r="58" spans="1:57" s="3" customFormat="1" ht="17" customHeight="1" x14ac:dyDescent="0.2">
      <c r="A58" s="3" t="s">
        <v>5</v>
      </c>
      <c r="B58" s="3" t="s">
        <v>7</v>
      </c>
      <c r="C58" s="6">
        <v>20</v>
      </c>
      <c r="D58" s="6">
        <v>10</v>
      </c>
      <c r="E58" s="6">
        <v>48</v>
      </c>
      <c r="F58" s="6">
        <v>84</v>
      </c>
      <c r="G58" s="6">
        <v>174</v>
      </c>
      <c r="H58" s="7">
        <v>0.47990830136402401</v>
      </c>
      <c r="I58" s="6">
        <v>6</v>
      </c>
      <c r="J58" s="3">
        <v>3</v>
      </c>
      <c r="K58" s="3">
        <v>5</v>
      </c>
      <c r="L58" s="3">
        <v>4</v>
      </c>
      <c r="M58" s="3">
        <v>4</v>
      </c>
      <c r="N58" s="3">
        <v>4</v>
      </c>
      <c r="O58" s="3">
        <f t="shared" si="19"/>
        <v>20</v>
      </c>
      <c r="P58" s="3" t="s">
        <v>1</v>
      </c>
      <c r="Q58" s="3" t="s">
        <v>7</v>
      </c>
      <c r="R58" s="3" t="s">
        <v>0</v>
      </c>
      <c r="S58" s="3" t="s">
        <v>1</v>
      </c>
      <c r="T58" s="3" t="s">
        <v>7</v>
      </c>
      <c r="U58" s="3" t="s">
        <v>6</v>
      </c>
      <c r="V58" s="3" t="s">
        <v>0</v>
      </c>
      <c r="W58" s="3" t="s">
        <v>2</v>
      </c>
      <c r="X58" s="3" t="s">
        <v>3</v>
      </c>
      <c r="Y58" s="6">
        <v>24.6</v>
      </c>
      <c r="Z58" s="5">
        <v>0.20799999999999999</v>
      </c>
      <c r="AA58" s="6">
        <v>23.1</v>
      </c>
      <c r="AB58" s="4">
        <v>11.85</v>
      </c>
      <c r="AC58" s="5">
        <v>0.11600000000000001</v>
      </c>
      <c r="AD58" s="5">
        <v>0.26446153846153847</v>
      </c>
      <c r="AE58" s="5">
        <v>0.34755357864941366</v>
      </c>
      <c r="AF58" s="5">
        <f t="shared" si="1"/>
        <v>2.6283865750101092</v>
      </c>
      <c r="AG58" s="5">
        <f t="shared" si="2"/>
        <v>1862.1574983662599</v>
      </c>
      <c r="AH58" s="5">
        <f t="shared" si="3"/>
        <v>7.1331211421771817E-2</v>
      </c>
      <c r="AI58" s="5">
        <f t="shared" si="4"/>
        <v>0.18348471571482752</v>
      </c>
      <c r="AJ58" s="5">
        <f t="shared" si="5"/>
        <v>26105.788213178857</v>
      </c>
      <c r="AK58" s="5">
        <f t="shared" si="6"/>
        <v>10148.84259493543</v>
      </c>
      <c r="AL58" s="4">
        <v>14.01</v>
      </c>
      <c r="AM58" s="5">
        <v>0.11952020202020203</v>
      </c>
      <c r="AN58" s="5">
        <v>0.23059038461538461</v>
      </c>
      <c r="AO58" s="5">
        <v>0.32931078553102294</v>
      </c>
      <c r="AP58" s="5">
        <f t="shared" si="7"/>
        <v>2.8562403942410692</v>
      </c>
      <c r="AQ58" s="5">
        <f t="shared" si="8"/>
        <v>1965.3152310890935</v>
      </c>
      <c r="AR58" s="5">
        <f t="shared" si="9"/>
        <v>6.0845815147974922E-2</v>
      </c>
      <c r="AS58" s="5">
        <f t="shared" si="10"/>
        <v>0.19585339048281558</v>
      </c>
      <c r="AT58" s="5">
        <f t="shared" si="11"/>
        <v>32299.924428812643</v>
      </c>
      <c r="AU58" s="5">
        <f t="shared" si="12"/>
        <v>10034.62450276822</v>
      </c>
      <c r="AV58" s="4">
        <v>17.239999999999998</v>
      </c>
      <c r="AW58" s="5">
        <v>0.11644444444444445</v>
      </c>
      <c r="AX58" s="5">
        <v>0.2104</v>
      </c>
      <c r="AY58" s="5">
        <v>0.32186565134620615</v>
      </c>
      <c r="AZ58" s="5">
        <f t="shared" si="13"/>
        <v>3.0595594234430243</v>
      </c>
      <c r="BA58" s="5">
        <f t="shared" si="14"/>
        <v>2010.7753028604175</v>
      </c>
      <c r="BB58" s="5">
        <f t="shared" si="15"/>
        <v>5.3084445337879607E-2</v>
      </c>
      <c r="BC58" s="5">
        <f t="shared" si="16"/>
        <v>0.21780385812788383</v>
      </c>
      <c r="BD58" s="5">
        <f t="shared" si="17"/>
        <v>37878.804046306635</v>
      </c>
      <c r="BE58" s="5">
        <f t="shared" si="18"/>
        <v>9232.0463014010893</v>
      </c>
    </row>
    <row r="59" spans="1:57" s="3" customFormat="1" ht="17" customHeight="1" x14ac:dyDescent="0.2">
      <c r="A59" s="3" t="s">
        <v>5</v>
      </c>
      <c r="B59" s="3" t="s">
        <v>47</v>
      </c>
      <c r="C59" s="6">
        <v>6</v>
      </c>
      <c r="D59" s="6">
        <v>3</v>
      </c>
      <c r="E59" s="6">
        <v>21</v>
      </c>
      <c r="F59" s="6">
        <v>61</v>
      </c>
      <c r="G59" s="6">
        <v>170</v>
      </c>
      <c r="H59" s="7">
        <v>0.24671864497199211</v>
      </c>
      <c r="I59" s="6">
        <v>6.5</v>
      </c>
      <c r="J59" s="3">
        <v>3</v>
      </c>
      <c r="K59" s="3">
        <v>2</v>
      </c>
      <c r="L59" s="3">
        <v>3</v>
      </c>
      <c r="M59" s="3">
        <v>3</v>
      </c>
      <c r="N59" s="3">
        <v>2</v>
      </c>
      <c r="O59" s="3">
        <f t="shared" si="19"/>
        <v>13</v>
      </c>
      <c r="P59" s="3" t="s">
        <v>5</v>
      </c>
      <c r="Q59" s="3" t="s">
        <v>2</v>
      </c>
      <c r="R59" s="3" t="s">
        <v>0</v>
      </c>
      <c r="S59" s="3" t="s">
        <v>5</v>
      </c>
      <c r="T59" s="3" t="s">
        <v>2</v>
      </c>
      <c r="U59" s="3" t="s">
        <v>6</v>
      </c>
      <c r="V59" s="3" t="s">
        <v>4</v>
      </c>
      <c r="W59" s="3" t="s">
        <v>7</v>
      </c>
      <c r="X59" s="3" t="s">
        <v>6</v>
      </c>
      <c r="Y59" s="6">
        <v>39.799999999999997</v>
      </c>
      <c r="Z59" s="5">
        <v>0.17799999999999999</v>
      </c>
      <c r="AA59" s="6">
        <v>45.95</v>
      </c>
      <c r="AB59" s="4">
        <v>11.54</v>
      </c>
      <c r="AC59" s="5">
        <v>0.12250000000000001</v>
      </c>
      <c r="AD59" s="5">
        <v>0.27253846153846156</v>
      </c>
      <c r="AE59" s="5">
        <v>0.34495180605588549</v>
      </c>
      <c r="AF59" s="5">
        <f t="shared" si="1"/>
        <v>2.531399084801869</v>
      </c>
      <c r="AG59" s="5">
        <f t="shared" si="2"/>
        <v>1362.4805167204261</v>
      </c>
      <c r="AH59" s="5">
        <f t="shared" si="3"/>
        <v>7.701315771312954E-2</v>
      </c>
      <c r="AI59" s="5">
        <f t="shared" si="4"/>
        <v>0.19989015440065605</v>
      </c>
      <c r="AJ59" s="5">
        <f t="shared" si="5"/>
        <v>17691.529047485667</v>
      </c>
      <c r="AK59" s="5">
        <f t="shared" si="6"/>
        <v>6816.1462019259634</v>
      </c>
      <c r="AL59" s="4">
        <v>15.35</v>
      </c>
      <c r="AM59" s="5">
        <v>0.14938124999999999</v>
      </c>
      <c r="AN59" s="5">
        <v>0.2226346153846154</v>
      </c>
      <c r="AO59" s="5">
        <v>0.29922731273092418</v>
      </c>
      <c r="AP59" s="5">
        <f t="shared" si="7"/>
        <v>2.6880574003641802</v>
      </c>
      <c r="AQ59" s="5">
        <f t="shared" si="8"/>
        <v>1570.6791959238656</v>
      </c>
      <c r="AR59" s="5">
        <f t="shared" si="9"/>
        <v>6.8532810074740769E-2</v>
      </c>
      <c r="AS59" s="5">
        <f t="shared" si="10"/>
        <v>0.19708860802507788</v>
      </c>
      <c r="AT59" s="5">
        <f t="shared" si="11"/>
        <v>22918.645743708865</v>
      </c>
      <c r="AU59" s="5">
        <f t="shared" si="12"/>
        <v>7969.4063074615133</v>
      </c>
      <c r="AV59" s="4">
        <v>17.14</v>
      </c>
      <c r="AW59" s="5">
        <v>0.15662499999999999</v>
      </c>
      <c r="AX59" s="5">
        <v>0.20200000000000001</v>
      </c>
      <c r="AY59" s="5">
        <v>0.28163123039386551</v>
      </c>
      <c r="AZ59" s="5">
        <f t="shared" si="13"/>
        <v>2.7884280237016386</v>
      </c>
      <c r="BA59" s="5">
        <f t="shared" si="14"/>
        <v>1668.813910663881</v>
      </c>
      <c r="BB59" s="5">
        <f t="shared" si="15"/>
        <v>6.3068903748510763E-2</v>
      </c>
      <c r="BC59" s="5">
        <f t="shared" si="16"/>
        <v>0.21789466136272589</v>
      </c>
      <c r="BD59" s="5">
        <f t="shared" si="17"/>
        <v>26460.169932845653</v>
      </c>
      <c r="BE59" s="5">
        <f t="shared" si="18"/>
        <v>7658.8104555982309</v>
      </c>
    </row>
    <row r="60" spans="1:57" s="3" customFormat="1" ht="17" customHeight="1" x14ac:dyDescent="0.2">
      <c r="A60" s="3" t="s">
        <v>5</v>
      </c>
      <c r="B60" s="3" t="s">
        <v>47</v>
      </c>
      <c r="C60" s="6">
        <v>8</v>
      </c>
      <c r="D60" s="6">
        <v>7</v>
      </c>
      <c r="E60" s="6">
        <v>26</v>
      </c>
      <c r="F60" s="6">
        <v>77</v>
      </c>
      <c r="G60" s="6">
        <v>181</v>
      </c>
      <c r="H60" s="7">
        <v>0.27410711983052399</v>
      </c>
      <c r="I60" s="6">
        <v>3.5</v>
      </c>
      <c r="J60" s="3">
        <v>3</v>
      </c>
      <c r="K60" s="3">
        <v>2</v>
      </c>
      <c r="L60" s="3">
        <v>4</v>
      </c>
      <c r="M60" s="3">
        <v>3</v>
      </c>
      <c r="N60" s="3">
        <v>2</v>
      </c>
      <c r="O60" s="3">
        <f t="shared" si="19"/>
        <v>14</v>
      </c>
      <c r="P60" s="3" t="s">
        <v>5</v>
      </c>
      <c r="Q60" s="3" t="s">
        <v>2</v>
      </c>
      <c r="R60" s="3" t="s">
        <v>0</v>
      </c>
      <c r="S60" s="3" t="s">
        <v>5</v>
      </c>
      <c r="T60" s="3" t="s">
        <v>2</v>
      </c>
      <c r="U60" s="3" t="s">
        <v>3</v>
      </c>
      <c r="V60" s="3" t="s">
        <v>0</v>
      </c>
      <c r="W60" s="3" t="s">
        <v>2</v>
      </c>
      <c r="X60" s="3" t="s">
        <v>3</v>
      </c>
      <c r="Y60" s="6">
        <v>29.4</v>
      </c>
      <c r="Z60" s="5">
        <v>0.17299999999999999</v>
      </c>
      <c r="AA60" s="6">
        <v>37.92</v>
      </c>
      <c r="AB60" s="4">
        <v>12.68</v>
      </c>
      <c r="AC60" s="5">
        <v>9.9692307692307691E-2</v>
      </c>
      <c r="AD60" s="5">
        <v>0.24292857142857141</v>
      </c>
      <c r="AE60" s="5">
        <v>0.35451513061885592</v>
      </c>
      <c r="AF60" s="5">
        <f t="shared" si="1"/>
        <v>2.9186779351155443</v>
      </c>
      <c r="AG60" s="5">
        <f t="shared" si="2"/>
        <v>1673.4580824516602</v>
      </c>
      <c r="AH60" s="5">
        <f t="shared" si="3"/>
        <v>5.7585304745238167E-2</v>
      </c>
      <c r="AI60" s="5">
        <f t="shared" si="4"/>
        <v>0.14721415747226285</v>
      </c>
      <c r="AJ60" s="5">
        <f t="shared" si="5"/>
        <v>29060.505798400616</v>
      </c>
      <c r="AK60" s="5">
        <f t="shared" si="6"/>
        <v>11367.507793990279</v>
      </c>
      <c r="AL60" s="4">
        <v>15.23</v>
      </c>
      <c r="AM60" s="5">
        <v>0.10442812742812743</v>
      </c>
      <c r="AN60" s="5">
        <v>0.22307380952380951</v>
      </c>
      <c r="AO60" s="5">
        <v>0.34056868731824791</v>
      </c>
      <c r="AP60" s="5">
        <f t="shared" si="7"/>
        <v>3.0534170555050992</v>
      </c>
      <c r="AQ60" s="5">
        <f t="shared" si="8"/>
        <v>1741.9869552809087</v>
      </c>
      <c r="AR60" s="5">
        <f t="shared" si="9"/>
        <v>5.3044227626103356E-2</v>
      </c>
      <c r="AS60" s="5">
        <f t="shared" si="10"/>
        <v>0.17313274359309858</v>
      </c>
      <c r="AT60" s="5">
        <f t="shared" si="11"/>
        <v>32840.273734585724</v>
      </c>
      <c r="AU60" s="5">
        <f t="shared" si="12"/>
        <v>10061.56847704658</v>
      </c>
      <c r="AV60" s="4">
        <v>17.399999999999999</v>
      </c>
      <c r="AW60" s="5">
        <v>0.1071111111111111</v>
      </c>
      <c r="AX60" s="5">
        <v>0.20519999999999999</v>
      </c>
      <c r="AY60" s="5">
        <v>0.32851857122527395</v>
      </c>
      <c r="AZ60" s="5">
        <f t="shared" si="13"/>
        <v>3.2019353920592004</v>
      </c>
      <c r="BA60" s="5">
        <f t="shared" si="14"/>
        <v>1805.883327913027</v>
      </c>
      <c r="BB60" s="5">
        <f t="shared" si="15"/>
        <v>4.8424729044502464E-2</v>
      </c>
      <c r="BC60" s="5">
        <f t="shared" si="16"/>
        <v>0.19711539650508492</v>
      </c>
      <c r="BD60" s="5">
        <f t="shared" si="17"/>
        <v>37292.585080928693</v>
      </c>
      <c r="BE60" s="5">
        <f t="shared" si="18"/>
        <v>9161.5538914355748</v>
      </c>
    </row>
    <row r="61" spans="1:57" s="3" customFormat="1" ht="17" customHeight="1" x14ac:dyDescent="0.2">
      <c r="A61" s="3" t="s">
        <v>5</v>
      </c>
      <c r="B61" s="3" t="s">
        <v>47</v>
      </c>
      <c r="C61" s="6">
        <v>2</v>
      </c>
      <c r="D61" s="6">
        <v>10</v>
      </c>
      <c r="E61" s="6">
        <v>25</v>
      </c>
      <c r="F61" s="6">
        <v>66</v>
      </c>
      <c r="G61" s="6">
        <v>168</v>
      </c>
      <c r="H61" s="7">
        <v>0.25664410058027065</v>
      </c>
      <c r="I61" s="6">
        <v>5</v>
      </c>
      <c r="J61" s="3">
        <v>2</v>
      </c>
      <c r="K61" s="3">
        <v>1</v>
      </c>
      <c r="L61" s="3">
        <v>2</v>
      </c>
      <c r="M61" s="3">
        <v>2</v>
      </c>
      <c r="N61" s="3">
        <v>2</v>
      </c>
      <c r="O61" s="3">
        <f t="shared" si="19"/>
        <v>9</v>
      </c>
      <c r="P61" s="3" t="s">
        <v>5</v>
      </c>
      <c r="Q61" s="3" t="s">
        <v>2</v>
      </c>
      <c r="R61" s="3" t="s">
        <v>0</v>
      </c>
      <c r="S61" s="3" t="s">
        <v>5</v>
      </c>
      <c r="T61" s="3" t="s">
        <v>2</v>
      </c>
      <c r="U61" s="3" t="s">
        <v>6</v>
      </c>
      <c r="V61" s="3" t="s">
        <v>4</v>
      </c>
      <c r="W61" s="3" t="s">
        <v>2</v>
      </c>
      <c r="X61" s="3" t="s">
        <v>6</v>
      </c>
      <c r="Y61" s="6">
        <v>40.1</v>
      </c>
      <c r="Z61" s="5">
        <v>0.16600000000000001</v>
      </c>
      <c r="AA61" s="6">
        <v>39.07</v>
      </c>
      <c r="AB61" s="4">
        <v>11.07</v>
      </c>
      <c r="AC61" s="5">
        <v>8.269230769230769E-2</v>
      </c>
      <c r="AD61" s="5">
        <v>0.29250000000000004</v>
      </c>
      <c r="AE61" s="5">
        <v>0.38980010251153258</v>
      </c>
      <c r="AF61" s="5">
        <f t="shared" si="1"/>
        <v>2.6652998462327009</v>
      </c>
      <c r="AG61" s="5">
        <f t="shared" si="2"/>
        <v>1304.5504390504029</v>
      </c>
      <c r="AH61" s="5">
        <f t="shared" si="3"/>
        <v>6.6430661842583061E-2</v>
      </c>
      <c r="AI61" s="5">
        <f t="shared" si="4"/>
        <v>0.21174280796225042</v>
      </c>
      <c r="AJ61" s="5">
        <f t="shared" si="5"/>
        <v>19637.775732864462</v>
      </c>
      <c r="AK61" s="5">
        <f t="shared" si="6"/>
        <v>6161.014164329863</v>
      </c>
      <c r="AL61" s="4">
        <v>15.15</v>
      </c>
      <c r="AM61" s="5">
        <v>0.12141057692307693</v>
      </c>
      <c r="AN61" s="5">
        <v>0.24116792929292935</v>
      </c>
      <c r="AO61" s="5">
        <v>0.33257339466953051</v>
      </c>
      <c r="AP61" s="5">
        <f t="shared" si="7"/>
        <v>2.7580233876418743</v>
      </c>
      <c r="AQ61" s="5">
        <f t="shared" si="8"/>
        <v>1529.0275861621726</v>
      </c>
      <c r="AR61" s="5">
        <f t="shared" si="9"/>
        <v>6.5203432619281854E-2</v>
      </c>
      <c r="AS61" s="5">
        <f t="shared" si="10"/>
        <v>0.22050272279863281</v>
      </c>
      <c r="AT61" s="5">
        <f t="shared" si="11"/>
        <v>23450.10875562418</v>
      </c>
      <c r="AU61" s="5">
        <f t="shared" si="12"/>
        <v>6934.2798436031517</v>
      </c>
      <c r="AV61" s="4">
        <v>17.989999999999998</v>
      </c>
      <c r="AW61" s="5">
        <v>0.14075000000000001</v>
      </c>
      <c r="AX61" s="5">
        <v>0.20944444444444446</v>
      </c>
      <c r="AY61" s="5">
        <v>0.29904021575315298</v>
      </c>
      <c r="AZ61" s="5">
        <f t="shared" si="13"/>
        <v>2.8555564369001347</v>
      </c>
      <c r="BA61" s="5">
        <f t="shared" si="14"/>
        <v>1700.4866505750247</v>
      </c>
      <c r="BB61" s="5">
        <f t="shared" si="15"/>
        <v>6.0724402697393827E-2</v>
      </c>
      <c r="BC61" s="5">
        <f t="shared" si="16"/>
        <v>0.2309552806704997</v>
      </c>
      <c r="BD61" s="5">
        <f t="shared" si="17"/>
        <v>28003.349148595353</v>
      </c>
      <c r="BE61" s="5">
        <f t="shared" si="18"/>
        <v>7362.8394451005543</v>
      </c>
    </row>
    <row r="62" spans="1:57" s="3" customFormat="1" ht="17" customHeight="1" x14ac:dyDescent="0.2">
      <c r="A62" s="3" t="s">
        <v>5</v>
      </c>
      <c r="B62" s="3" t="s">
        <v>7</v>
      </c>
      <c r="C62" s="6">
        <v>25</v>
      </c>
      <c r="D62" s="6">
        <v>5</v>
      </c>
      <c r="E62" s="6">
        <v>21</v>
      </c>
      <c r="F62" s="6">
        <v>69</v>
      </c>
      <c r="G62" s="6">
        <v>175</v>
      </c>
      <c r="H62" s="7">
        <v>0.27559859197916442</v>
      </c>
      <c r="I62" s="6"/>
      <c r="J62" s="3">
        <v>4</v>
      </c>
      <c r="K62" s="3">
        <v>4</v>
      </c>
      <c r="L62" s="3">
        <v>4</v>
      </c>
      <c r="M62" s="3">
        <v>5</v>
      </c>
      <c r="N62" s="3">
        <v>5</v>
      </c>
      <c r="O62" s="3">
        <f t="shared" si="19"/>
        <v>22</v>
      </c>
      <c r="P62" s="3" t="s">
        <v>1</v>
      </c>
      <c r="Q62" s="3" t="s">
        <v>7</v>
      </c>
      <c r="R62" s="3" t="s">
        <v>0</v>
      </c>
      <c r="S62" s="3" t="s">
        <v>5</v>
      </c>
      <c r="T62" s="3" t="s">
        <v>2</v>
      </c>
      <c r="U62" s="3" t="s">
        <v>6</v>
      </c>
      <c r="V62" s="3" t="s">
        <v>0</v>
      </c>
      <c r="W62" s="3" t="s">
        <v>2</v>
      </c>
      <c r="X62" s="3" t="s">
        <v>6</v>
      </c>
      <c r="Y62" s="6">
        <v>36.799999999999997</v>
      </c>
      <c r="Z62" s="5">
        <v>0.16600000000000001</v>
      </c>
      <c r="AA62" s="6">
        <v>39.840000000000003</v>
      </c>
      <c r="AB62" s="4">
        <v>12.28</v>
      </c>
      <c r="AC62" s="5">
        <v>0.12409090909090911</v>
      </c>
      <c r="AD62" s="5">
        <v>0.26400000000000001</v>
      </c>
      <c r="AE62" s="5">
        <v>0.34012649332396344</v>
      </c>
      <c r="AF62" s="5">
        <f t="shared" si="1"/>
        <v>2.5767158585148744</v>
      </c>
      <c r="AG62" s="5">
        <f t="shared" si="2"/>
        <v>1563.0307349087736</v>
      </c>
      <c r="AH62" s="5">
        <f t="shared" si="3"/>
        <v>7.4500856512841843E-2</v>
      </c>
      <c r="AI62" s="5">
        <f t="shared" si="4"/>
        <v>0.18551065448957199</v>
      </c>
      <c r="AJ62" s="5">
        <f t="shared" si="5"/>
        <v>20980.037117282689</v>
      </c>
      <c r="AK62" s="5">
        <f t="shared" si="6"/>
        <v>8425.5577622181027</v>
      </c>
      <c r="AL62" s="4">
        <v>15.69</v>
      </c>
      <c r="AM62" s="5">
        <v>0.1486338383838384</v>
      </c>
      <c r="AN62" s="5">
        <v>0.22195000000000001</v>
      </c>
      <c r="AO62" s="5">
        <v>0.29945990220182184</v>
      </c>
      <c r="AP62" s="5">
        <f t="shared" si="7"/>
        <v>2.6984447145917714</v>
      </c>
      <c r="AQ62" s="5">
        <f t="shared" si="8"/>
        <v>1775.2899767655917</v>
      </c>
      <c r="AR62" s="5">
        <f t="shared" si="9"/>
        <v>6.8012152292615702E-2</v>
      </c>
      <c r="AS62" s="5">
        <f t="shared" si="10"/>
        <v>0.19149328229268081</v>
      </c>
      <c r="AT62" s="5">
        <f t="shared" si="11"/>
        <v>26102.540750770222</v>
      </c>
      <c r="AU62" s="5">
        <f t="shared" si="12"/>
        <v>9270.7689560212129</v>
      </c>
      <c r="AV62" s="4">
        <v>17.14</v>
      </c>
      <c r="AW62" s="5">
        <v>0.15533333333333332</v>
      </c>
      <c r="AX62" s="5">
        <v>0.19660000000000002</v>
      </c>
      <c r="AY62" s="5">
        <v>0.27931426406516391</v>
      </c>
      <c r="AZ62" s="5">
        <f t="shared" si="13"/>
        <v>2.8414472437961735</v>
      </c>
      <c r="BA62" s="5">
        <f t="shared" si="14"/>
        <v>1903.333381850023</v>
      </c>
      <c r="BB62" s="5">
        <f t="shared" si="15"/>
        <v>6.0630708600167893E-2</v>
      </c>
      <c r="BC62" s="5">
        <f t="shared" si="16"/>
        <v>0.20156602594527023</v>
      </c>
      <c r="BD62" s="5">
        <f t="shared" si="17"/>
        <v>31392.233833215541</v>
      </c>
      <c r="BE62" s="5">
        <f t="shared" si="18"/>
        <v>9442.7291153064725</v>
      </c>
    </row>
    <row r="63" spans="1:57" s="3" customFormat="1" ht="17" customHeight="1" x14ac:dyDescent="0.2">
      <c r="A63" s="3" t="s">
        <v>5</v>
      </c>
      <c r="B63" s="3" t="s">
        <v>7</v>
      </c>
      <c r="C63" s="6">
        <v>2</v>
      </c>
      <c r="D63" s="6">
        <v>15</v>
      </c>
      <c r="E63" s="6">
        <v>22</v>
      </c>
      <c r="F63" s="6">
        <v>68</v>
      </c>
      <c r="G63" s="6">
        <v>179</v>
      </c>
      <c r="H63" s="7">
        <v>0.58013342967244674</v>
      </c>
      <c r="I63" s="6">
        <v>5</v>
      </c>
      <c r="J63" s="3">
        <v>3</v>
      </c>
      <c r="K63" s="3">
        <v>2</v>
      </c>
      <c r="L63" s="3">
        <v>3</v>
      </c>
      <c r="M63" s="3">
        <v>2</v>
      </c>
      <c r="N63" s="3">
        <v>3</v>
      </c>
      <c r="O63" s="3">
        <f t="shared" si="19"/>
        <v>13</v>
      </c>
      <c r="P63" s="3" t="s">
        <v>5</v>
      </c>
      <c r="Q63" s="3" t="s">
        <v>7</v>
      </c>
      <c r="R63" s="3" t="s">
        <v>0</v>
      </c>
      <c r="S63" s="3" t="s">
        <v>5</v>
      </c>
      <c r="T63" s="3" t="s">
        <v>2</v>
      </c>
      <c r="U63" s="3" t="s">
        <v>6</v>
      </c>
      <c r="V63" s="3" t="s">
        <v>0</v>
      </c>
      <c r="W63" s="3" t="s">
        <v>2</v>
      </c>
      <c r="X63" s="3" t="s">
        <v>6</v>
      </c>
      <c r="Y63" s="6">
        <v>21.4</v>
      </c>
      <c r="Z63" s="5">
        <v>0.19800000000000001</v>
      </c>
      <c r="AA63" s="6">
        <v>28.92</v>
      </c>
      <c r="AB63" s="4">
        <v>12.1</v>
      </c>
      <c r="AC63" s="5">
        <v>0.10309090909090908</v>
      </c>
      <c r="AD63" s="5">
        <v>0.28849999999999998</v>
      </c>
      <c r="AE63" s="5">
        <v>0.36836912362159024</v>
      </c>
      <c r="AF63" s="5">
        <f t="shared" si="1"/>
        <v>2.5536854323853748</v>
      </c>
      <c r="AG63" s="5">
        <f t="shared" si="2"/>
        <v>1422.2782889300295</v>
      </c>
      <c r="AH63" s="5">
        <f t="shared" si="3"/>
        <v>7.4323852959055761E-2</v>
      </c>
      <c r="AI63" s="5">
        <f t="shared" si="4"/>
        <v>0.20520297064095572</v>
      </c>
      <c r="AJ63" s="5">
        <f t="shared" si="5"/>
        <v>19136.229249492055</v>
      </c>
      <c r="AK63" s="5">
        <f t="shared" si="6"/>
        <v>6931.080405354337</v>
      </c>
      <c r="AL63" s="4">
        <v>14.76</v>
      </c>
      <c r="AM63" s="5">
        <v>0.12853701298701298</v>
      </c>
      <c r="AN63" s="5">
        <v>0.2455852272727273</v>
      </c>
      <c r="AO63" s="5">
        <v>0.328215220648505</v>
      </c>
      <c r="AP63" s="5">
        <f t="shared" si="7"/>
        <v>2.6729231582322779</v>
      </c>
      <c r="AQ63" s="5">
        <f t="shared" si="8"/>
        <v>1596.2800439418206</v>
      </c>
      <c r="AR63" s="5">
        <f t="shared" si="9"/>
        <v>6.9493720068649151E-2</v>
      </c>
      <c r="AS63" s="5">
        <f t="shared" si="10"/>
        <v>0.21928170619674178</v>
      </c>
      <c r="AT63" s="5">
        <f t="shared" si="11"/>
        <v>22970.133738198798</v>
      </c>
      <c r="AU63" s="5">
        <f t="shared" si="12"/>
        <v>7279.5860248808076</v>
      </c>
      <c r="AV63" s="4">
        <v>18.57</v>
      </c>
      <c r="AW63" s="5">
        <v>0.14685714285714285</v>
      </c>
      <c r="AX63" s="5">
        <v>0.21875</v>
      </c>
      <c r="AY63" s="5">
        <v>0.29915991012992088</v>
      </c>
      <c r="AZ63" s="5">
        <f t="shared" si="13"/>
        <v>2.7351763211878479</v>
      </c>
      <c r="BA63" s="5">
        <f t="shared" si="14"/>
        <v>1751.3155643469654</v>
      </c>
      <c r="BB63" s="5">
        <f t="shared" si="15"/>
        <v>6.6190227619963266E-2</v>
      </c>
      <c r="BC63" s="5">
        <f t="shared" si="16"/>
        <v>0.23967449998345566</v>
      </c>
      <c r="BD63" s="5">
        <f t="shared" si="17"/>
        <v>26458.823716429717</v>
      </c>
      <c r="BE63" s="5">
        <f t="shared" si="18"/>
        <v>7307.0583832149678</v>
      </c>
    </row>
    <row r="64" spans="1:57" s="3" customFormat="1" ht="17" customHeight="1" x14ac:dyDescent="0.2">
      <c r="A64" s="3" t="s">
        <v>5</v>
      </c>
      <c r="B64" s="3" t="s">
        <v>7</v>
      </c>
      <c r="C64" s="6">
        <v>10</v>
      </c>
      <c r="D64" s="6">
        <v>7</v>
      </c>
      <c r="E64" s="6">
        <v>25</v>
      </c>
      <c r="F64" s="6">
        <v>58</v>
      </c>
      <c r="G64" s="6">
        <v>169</v>
      </c>
      <c r="H64" s="7">
        <v>0.34409805027014345</v>
      </c>
      <c r="I64" s="6">
        <v>4</v>
      </c>
      <c r="J64" s="3">
        <v>2</v>
      </c>
      <c r="K64" s="3">
        <v>2</v>
      </c>
      <c r="L64" s="3">
        <v>2</v>
      </c>
      <c r="M64" s="3">
        <v>2</v>
      </c>
      <c r="N64" s="3">
        <v>3</v>
      </c>
      <c r="O64" s="3">
        <f t="shared" si="19"/>
        <v>11</v>
      </c>
      <c r="P64" s="3" t="s">
        <v>5</v>
      </c>
      <c r="Q64" s="3" t="s">
        <v>7</v>
      </c>
      <c r="R64" s="3" t="s">
        <v>0</v>
      </c>
      <c r="S64" s="3" t="s">
        <v>5</v>
      </c>
      <c r="T64" s="3" t="s">
        <v>2</v>
      </c>
      <c r="U64" s="3" t="s">
        <v>6</v>
      </c>
      <c r="V64" s="3" t="s">
        <v>0</v>
      </c>
      <c r="W64" s="3" t="s">
        <v>2</v>
      </c>
      <c r="X64" s="3" t="s">
        <v>6</v>
      </c>
      <c r="Y64" s="6">
        <v>22.2</v>
      </c>
      <c r="Z64" s="5">
        <v>0.19500000000000001</v>
      </c>
      <c r="AA64" s="6">
        <v>26.7</v>
      </c>
      <c r="AB64" s="4">
        <v>11.29</v>
      </c>
      <c r="AC64" s="5">
        <v>7.2307692307692309E-2</v>
      </c>
      <c r="AD64" s="5">
        <v>0.29314285714285715</v>
      </c>
      <c r="AE64" s="5">
        <v>0.40107048352177055</v>
      </c>
      <c r="AF64" s="5">
        <f t="shared" si="1"/>
        <v>2.7363483281212413</v>
      </c>
      <c r="AG64" s="5">
        <f t="shared" si="2"/>
        <v>1114.20776489433</v>
      </c>
      <c r="AH64" s="5">
        <f t="shared" si="3"/>
        <v>6.1886902879852809E-2</v>
      </c>
      <c r="AI64" s="5">
        <f t="shared" si="4"/>
        <v>0.20686961309382862</v>
      </c>
      <c r="AJ64" s="5">
        <f t="shared" si="5"/>
        <v>18003.934807619185</v>
      </c>
      <c r="AK64" s="5">
        <f t="shared" si="6"/>
        <v>5386.0388107796452</v>
      </c>
      <c r="AL64" s="4">
        <v>15.23</v>
      </c>
      <c r="AM64" s="5">
        <v>0.10524358974358974</v>
      </c>
      <c r="AN64" s="5">
        <v>0.24490162337662336</v>
      </c>
      <c r="AO64" s="5">
        <v>0.34971436735384254</v>
      </c>
      <c r="AP64" s="5">
        <f t="shared" si="7"/>
        <v>2.8559579355342395</v>
      </c>
      <c r="AQ64" s="5">
        <f t="shared" si="8"/>
        <v>1277.8309635695614</v>
      </c>
      <c r="AR64" s="5">
        <f t="shared" si="9"/>
        <v>6.0337540511668938E-2</v>
      </c>
      <c r="AS64" s="5">
        <f t="shared" si="10"/>
        <v>0.21985651963346253</v>
      </c>
      <c r="AT64" s="5">
        <f t="shared" si="11"/>
        <v>21178.04194094448</v>
      </c>
      <c r="AU64" s="5">
        <f t="shared" si="12"/>
        <v>5812.1131258691739</v>
      </c>
      <c r="AV64" s="4">
        <v>17.09</v>
      </c>
      <c r="AW64" s="5">
        <v>0.11866666666666667</v>
      </c>
      <c r="AX64" s="5">
        <v>0.21610000000000001</v>
      </c>
      <c r="AY64" s="5">
        <v>0.3227621228716519</v>
      </c>
      <c r="AZ64" s="5">
        <f t="shared" si="13"/>
        <v>2.9871552325002488</v>
      </c>
      <c r="BA64" s="5">
        <f t="shared" si="14"/>
        <v>1384.5362120994064</v>
      </c>
      <c r="BB64" s="5">
        <f t="shared" si="15"/>
        <v>5.5685062169764127E-2</v>
      </c>
      <c r="BC64" s="5">
        <f t="shared" si="16"/>
        <v>0.23695632009677062</v>
      </c>
      <c r="BD64" s="5">
        <f t="shared" si="17"/>
        <v>24863.691592521591</v>
      </c>
      <c r="BE64" s="5">
        <f t="shared" si="18"/>
        <v>5843.0018306073271</v>
      </c>
    </row>
    <row r="65" spans="1:57" s="3" customFormat="1" ht="17" customHeight="1" x14ac:dyDescent="0.2">
      <c r="A65" s="3" t="s">
        <v>5</v>
      </c>
      <c r="B65" s="3" t="s">
        <v>47</v>
      </c>
      <c r="C65" s="6">
        <v>3</v>
      </c>
      <c r="D65" s="6">
        <v>17</v>
      </c>
      <c r="E65" s="6">
        <v>23</v>
      </c>
      <c r="F65" s="6">
        <v>106</v>
      </c>
      <c r="G65" s="6">
        <v>194</v>
      </c>
      <c r="H65" s="7">
        <v>0.36523090159851451</v>
      </c>
      <c r="I65" s="6"/>
      <c r="J65" s="3">
        <v>2</v>
      </c>
      <c r="K65" s="3">
        <v>3</v>
      </c>
      <c r="L65" s="3">
        <v>4</v>
      </c>
      <c r="M65" s="3">
        <v>4</v>
      </c>
      <c r="N65" s="3">
        <v>5</v>
      </c>
      <c r="O65" s="3">
        <f t="shared" si="19"/>
        <v>18</v>
      </c>
      <c r="P65" s="3" t="s">
        <v>1</v>
      </c>
      <c r="Q65" s="3" t="s">
        <v>2</v>
      </c>
      <c r="R65" s="3" t="s">
        <v>0</v>
      </c>
      <c r="S65" s="3" t="s">
        <v>5</v>
      </c>
      <c r="T65" s="3" t="s">
        <v>2</v>
      </c>
      <c r="U65" s="3" t="s">
        <v>6</v>
      </c>
      <c r="V65" s="3" t="s">
        <v>0</v>
      </c>
      <c r="W65" s="3" t="s">
        <v>2</v>
      </c>
      <c r="X65" s="3" t="s">
        <v>6</v>
      </c>
      <c r="Y65" s="6">
        <v>34</v>
      </c>
      <c r="Z65" s="5">
        <v>0.17199999999999999</v>
      </c>
      <c r="AA65" s="6">
        <v>48.12</v>
      </c>
      <c r="AB65" s="4">
        <v>12.77</v>
      </c>
      <c r="AC65" s="5">
        <v>8.6909090909090894E-2</v>
      </c>
      <c r="AD65" s="5">
        <v>0.27600000000000002</v>
      </c>
      <c r="AE65" s="5">
        <v>0.38026052104208419</v>
      </c>
      <c r="AF65" s="5">
        <f t="shared" si="1"/>
        <v>2.7555110220440882</v>
      </c>
      <c r="AG65" s="5">
        <f t="shared" si="2"/>
        <v>2147.7489484113034</v>
      </c>
      <c r="AH65" s="5">
        <f t="shared" si="3"/>
        <v>6.2974530764529621E-2</v>
      </c>
      <c r="AI65" s="5">
        <f t="shared" si="4"/>
        <v>0.17161200434231838</v>
      </c>
      <c r="AJ65" s="5">
        <f t="shared" si="5"/>
        <v>34105.040916335376</v>
      </c>
      <c r="AK65" s="5">
        <f t="shared" si="6"/>
        <v>12515.144011296201</v>
      </c>
      <c r="AL65" s="4">
        <v>14.58</v>
      </c>
      <c r="AM65" s="5">
        <v>9.9233522727272705E-2</v>
      </c>
      <c r="AN65" s="5">
        <v>0.24823737373737376</v>
      </c>
      <c r="AO65" s="5">
        <v>0.35720599374375339</v>
      </c>
      <c r="AP65" s="5">
        <f t="shared" si="7"/>
        <v>2.8779388725056729</v>
      </c>
      <c r="AQ65" s="5">
        <f t="shared" si="8"/>
        <v>2286.3673860308868</v>
      </c>
      <c r="AR65" s="5">
        <f t="shared" si="9"/>
        <v>5.910747908201118E-2</v>
      </c>
      <c r="AS65" s="5">
        <f t="shared" si="10"/>
        <v>0.1986345707011189</v>
      </c>
      <c r="AT65" s="5">
        <f t="shared" si="11"/>
        <v>38681.524259536927</v>
      </c>
      <c r="AU65" s="5">
        <f t="shared" si="12"/>
        <v>11510.420255450568</v>
      </c>
      <c r="AV65" s="4">
        <v>18.46</v>
      </c>
      <c r="AW65" s="5">
        <v>0.11562499999999999</v>
      </c>
      <c r="AX65" s="5">
        <v>0.2162222222222222</v>
      </c>
      <c r="AY65" s="5">
        <v>0.32578579500272048</v>
      </c>
      <c r="AZ65" s="5">
        <f t="shared" si="13"/>
        <v>3.0134348972502409</v>
      </c>
      <c r="BA65" s="5">
        <f t="shared" si="14"/>
        <v>2506.8745989482163</v>
      </c>
      <c r="BB65" s="5">
        <f t="shared" si="15"/>
        <v>5.469857531594035E-2</v>
      </c>
      <c r="BC65" s="5">
        <f t="shared" si="16"/>
        <v>0.20825868864370267</v>
      </c>
      <c r="BD65" s="5">
        <f t="shared" si="17"/>
        <v>45830.711028001104</v>
      </c>
      <c r="BE65" s="5">
        <f t="shared" si="18"/>
        <v>12037.310977392535</v>
      </c>
    </row>
    <row r="66" spans="1:57" s="3" customFormat="1" ht="17" customHeight="1" x14ac:dyDescent="0.2">
      <c r="A66" s="3" t="s">
        <v>5</v>
      </c>
      <c r="B66" s="3" t="s">
        <v>47</v>
      </c>
      <c r="C66" s="6">
        <v>5</v>
      </c>
      <c r="D66" s="6">
        <v>3</v>
      </c>
      <c r="E66" s="6">
        <v>18</v>
      </c>
      <c r="F66" s="6">
        <v>68</v>
      </c>
      <c r="G66" s="6">
        <v>185</v>
      </c>
      <c r="H66" s="7">
        <v>0.54505262660620013</v>
      </c>
      <c r="I66" s="6">
        <v>6</v>
      </c>
      <c r="J66" s="3">
        <v>4</v>
      </c>
      <c r="K66" s="3">
        <v>5</v>
      </c>
      <c r="L66" s="3">
        <v>3</v>
      </c>
      <c r="M66" s="3">
        <v>3</v>
      </c>
      <c r="N66" s="3">
        <v>2</v>
      </c>
      <c r="O66" s="3">
        <f t="shared" ref="O66:O81" si="20">SUM(J66:N66)</f>
        <v>17</v>
      </c>
      <c r="P66" s="3" t="s">
        <v>1</v>
      </c>
      <c r="Q66" s="3" t="s">
        <v>7</v>
      </c>
      <c r="R66" s="3" t="s">
        <v>0</v>
      </c>
      <c r="S66" s="3" t="s">
        <v>5</v>
      </c>
      <c r="T66" s="3" t="s">
        <v>2</v>
      </c>
      <c r="U66" s="3" t="s">
        <v>3</v>
      </c>
      <c r="V66" s="3" t="s">
        <v>0</v>
      </c>
      <c r="W66" s="3" t="s">
        <v>7</v>
      </c>
      <c r="X66" s="3" t="s">
        <v>3</v>
      </c>
      <c r="Y66" s="6">
        <v>38</v>
      </c>
      <c r="Z66" s="5">
        <v>0.18099999999999999</v>
      </c>
      <c r="AA66" s="6">
        <v>44.14</v>
      </c>
      <c r="AB66" s="4">
        <v>11.95</v>
      </c>
      <c r="AC66" s="5">
        <v>0.11341666666666667</v>
      </c>
      <c r="AD66" s="5">
        <v>0.26146153846153847</v>
      </c>
      <c r="AE66" s="5">
        <v>0.34872864691096256</v>
      </c>
      <c r="AF66" s="5">
        <f t="shared" si="1"/>
        <v>2.6675330449205723</v>
      </c>
      <c r="AG66" s="5">
        <f t="shared" si="2"/>
        <v>1502.381325652716</v>
      </c>
      <c r="AH66" s="5">
        <f t="shared" si="3"/>
        <v>6.9204653375395331E-2</v>
      </c>
      <c r="AI66" s="5">
        <f t="shared" si="4"/>
        <v>0.17136222156716657</v>
      </c>
      <c r="AJ66" s="5">
        <f t="shared" si="5"/>
        <v>21709.252953022737</v>
      </c>
      <c r="AK66" s="5">
        <f t="shared" si="6"/>
        <v>8767.2843635716254</v>
      </c>
      <c r="AL66" s="4">
        <v>15.56</v>
      </c>
      <c r="AM66" s="5">
        <v>0.14422916666666669</v>
      </c>
      <c r="AN66" s="5">
        <v>0.21064316239316239</v>
      </c>
      <c r="AO66" s="5">
        <v>0.29678724592478634</v>
      </c>
      <c r="AP66" s="5">
        <f t="shared" si="7"/>
        <v>2.8179148333411108</v>
      </c>
      <c r="AQ66" s="5">
        <f t="shared" si="8"/>
        <v>1765.3164481736044</v>
      </c>
      <c r="AR66" s="5">
        <f t="shared" si="9"/>
        <v>6.2300777032073595E-2</v>
      </c>
      <c r="AS66" s="5">
        <f t="shared" si="10"/>
        <v>0.16598849771334945</v>
      </c>
      <c r="AT66" s="5">
        <f t="shared" si="11"/>
        <v>28335.384119924969</v>
      </c>
      <c r="AU66" s="5">
        <f t="shared" si="12"/>
        <v>10635.173355338047</v>
      </c>
      <c r="AV66" s="4">
        <v>18.05</v>
      </c>
      <c r="AW66" s="5">
        <v>0.1525</v>
      </c>
      <c r="AX66" s="5">
        <v>0.19755555555555557</v>
      </c>
      <c r="AY66" s="5">
        <v>0.2821774321536264</v>
      </c>
      <c r="AZ66" s="5">
        <f t="shared" si="13"/>
        <v>2.8566894143786699</v>
      </c>
      <c r="BA66" s="5">
        <f t="shared" si="14"/>
        <v>1856.7161903788576</v>
      </c>
      <c r="BB66" s="5">
        <f t="shared" si="15"/>
        <v>6.0114720620657078E-2</v>
      </c>
      <c r="BC66" s="5">
        <f t="shared" si="16"/>
        <v>0.19358814758289294</v>
      </c>
      <c r="BD66" s="5">
        <f t="shared" si="17"/>
        <v>30886.215076924746</v>
      </c>
      <c r="BE66" s="5">
        <f t="shared" si="18"/>
        <v>9591.0633660246476</v>
      </c>
    </row>
    <row r="67" spans="1:57" s="3" customFormat="1" ht="17" customHeight="1" x14ac:dyDescent="0.2">
      <c r="A67" s="3" t="s">
        <v>5</v>
      </c>
      <c r="B67" s="3" t="s">
        <v>47</v>
      </c>
      <c r="C67" s="6">
        <v>3</v>
      </c>
      <c r="D67" s="6">
        <v>2</v>
      </c>
      <c r="E67" s="6">
        <v>26</v>
      </c>
      <c r="F67" s="6">
        <v>71</v>
      </c>
      <c r="G67" s="6">
        <v>172</v>
      </c>
      <c r="H67" s="7">
        <v>0.26996776119403015</v>
      </c>
      <c r="I67" s="6">
        <v>2</v>
      </c>
      <c r="J67" s="19">
        <v>2</v>
      </c>
      <c r="K67" s="19">
        <v>1</v>
      </c>
      <c r="L67" s="19">
        <v>3</v>
      </c>
      <c r="M67" s="19">
        <v>2</v>
      </c>
      <c r="N67" s="19">
        <v>1</v>
      </c>
      <c r="O67" s="3">
        <f t="shared" si="20"/>
        <v>9</v>
      </c>
      <c r="P67" s="3" t="s">
        <v>5</v>
      </c>
      <c r="Q67" s="3" t="s">
        <v>2</v>
      </c>
      <c r="R67" s="3" t="s">
        <v>0</v>
      </c>
      <c r="S67" s="3" t="s">
        <v>5</v>
      </c>
      <c r="T67" s="3" t="s">
        <v>2</v>
      </c>
      <c r="U67" s="3" t="s">
        <v>6</v>
      </c>
      <c r="V67" s="3" t="s">
        <v>0</v>
      </c>
      <c r="W67" s="3" t="s">
        <v>2</v>
      </c>
      <c r="X67" s="3" t="s">
        <v>6</v>
      </c>
      <c r="Y67" s="6">
        <v>31.8</v>
      </c>
      <c r="Z67" s="5">
        <v>0.17599999999999999</v>
      </c>
      <c r="AA67" s="6">
        <v>39.520000000000003</v>
      </c>
      <c r="AB67" s="4">
        <v>12.02</v>
      </c>
      <c r="AC67" s="5">
        <v>8.8615384615384596E-2</v>
      </c>
      <c r="AD67" s="5">
        <v>0.26342857142857146</v>
      </c>
      <c r="AE67" s="5">
        <v>0.37414159071045078</v>
      </c>
      <c r="AF67" s="5">
        <f t="shared" ref="AF67:AF81" si="21" xml:space="preserve"> 1 / (AC67+AD67)</f>
        <v>2.8405543763266325</v>
      </c>
      <c r="AG67" s="5">
        <f t="shared" ref="AG67:AG81" si="22">$F67 * 9.81 * PI() / 2 * (AC67/AD67 + 1)</f>
        <v>1462.1140455120121</v>
      </c>
      <c r="AH67" s="5">
        <f t="shared" ref="AH67:AH81" si="23">AG67*AD67*AD67/$F67/PI()/PI()-9.81*AD67*AD67/8</f>
        <v>5.9698304135923155E-2</v>
      </c>
      <c r="AI67" s="5">
        <f t="shared" ref="AI67:AI81" si="24">0.53*$G67/100 - SQRT((0.53*$G67/100) * (0.53*$G67/100) - (12/3.6*AD67/2)*(12/3.6*AD67/2)) + AH67</f>
        <v>0.17239170871401976</v>
      </c>
      <c r="AJ67" s="5">
        <f t="shared" ref="AJ67:AJ81" si="25">AG67/AH67</f>
        <v>24491.718260254438</v>
      </c>
      <c r="AK67" s="5">
        <f t="shared" ref="AK67:AK81" si="26">AG67/AI67</f>
        <v>8481.3478352228067</v>
      </c>
      <c r="AL67" s="4">
        <v>14.61</v>
      </c>
      <c r="AM67" s="5">
        <v>0.1137472804972805</v>
      </c>
      <c r="AN67" s="5">
        <v>0.22805714285714287</v>
      </c>
      <c r="AO67" s="5">
        <v>0.33360765290720967</v>
      </c>
      <c r="AP67" s="5">
        <f t="shared" ref="AP67:AP81" si="27" xml:space="preserve"> 1 / (AM67+AN67)</f>
        <v>2.9256496747061735</v>
      </c>
      <c r="AQ67" s="5">
        <f t="shared" ref="AQ67:AQ81" si="28">$F67 * 9.81 * PI() / 2 * (AM67/AN67 + 1)</f>
        <v>1639.7635666352978</v>
      </c>
      <c r="AR67" s="5">
        <f t="shared" ref="AR67:AR81" si="29">AQ67*AN67*AN67/$F67/PI()/PI()-9.81*AN67*AN67/8</f>
        <v>5.7928245233205139E-2</v>
      </c>
      <c r="AS67" s="5">
        <f t="shared" ref="AS67:AS81" si="30">0.53*$G67/100 - SQRT((0.53*$G67/100) * (0.53*$G67/100) - (15/3.6*AN67/2)*(15/3.6*AN67/2)) + AR67</f>
        <v>0.19153309705452323</v>
      </c>
      <c r="AT67" s="5">
        <f t="shared" ref="AT67:AT81" si="31">AQ67/AR67</f>
        <v>28306.805428578155</v>
      </c>
      <c r="AU67" s="5">
        <f t="shared" ref="AU67:AU81" si="32">AQ67/AS67</f>
        <v>8561.2543829357619</v>
      </c>
      <c r="AV67" s="4">
        <v>17.88</v>
      </c>
      <c r="AW67" s="5">
        <v>0.12855555555555556</v>
      </c>
      <c r="AX67" s="5">
        <v>0.19680000000000003</v>
      </c>
      <c r="AY67" s="5">
        <v>0.30243835803565328</v>
      </c>
      <c r="AZ67" s="5">
        <f t="shared" ref="AZ67:AZ81" si="33" xml:space="preserve"> 1 / (AW67+AX67)</f>
        <v>3.0735605491428175</v>
      </c>
      <c r="BA67" s="5">
        <f t="shared" ref="BA67:BA81" si="34">$F67 * 9.81 * PI() / 2 * (AW67/AX67 + 1)</f>
        <v>1808.7575873013718</v>
      </c>
      <c r="BB67" s="5">
        <f t="shared" ref="BB67:BB81" si="35">BA67*AX67*AX67/$F67/PI()/PI()-9.81*AX67*AX67/8</f>
        <v>5.2477680335634408E-2</v>
      </c>
      <c r="BC67" s="5">
        <f t="shared" ref="BC67:BC81" si="36">0.53*$G67/100 - SQRT((0.53*$G67/100) * (0.53*$G67/100) - (18/3.6*AX67/2)*(18/3.6*AX67/2)) + BB67</f>
        <v>0.19664653684457181</v>
      </c>
      <c r="BD67" s="5">
        <f t="shared" ref="BD67:BD81" si="37">BA67/BB67</f>
        <v>34467.178726898761</v>
      </c>
      <c r="BE67" s="5">
        <f t="shared" ref="BE67:BE81" si="38">BA67/BC67</f>
        <v>9198.0139407743682</v>
      </c>
    </row>
    <row r="68" spans="1:57" s="3" customFormat="1" ht="17" customHeight="1" x14ac:dyDescent="0.2">
      <c r="A68" s="3" t="s">
        <v>5</v>
      </c>
      <c r="B68" s="3" t="s">
        <v>47</v>
      </c>
      <c r="C68" s="6">
        <v>14</v>
      </c>
      <c r="D68" s="6">
        <v>10</v>
      </c>
      <c r="E68" s="6">
        <v>22</v>
      </c>
      <c r="F68" s="6">
        <v>76</v>
      </c>
      <c r="G68" s="6">
        <v>185</v>
      </c>
      <c r="H68" s="7">
        <v>0.41390020030635111</v>
      </c>
      <c r="I68" s="6">
        <v>7</v>
      </c>
      <c r="J68" s="3">
        <v>3</v>
      </c>
      <c r="K68" s="3">
        <v>2</v>
      </c>
      <c r="L68" s="3">
        <v>3</v>
      </c>
      <c r="M68" s="3">
        <v>3</v>
      </c>
      <c r="N68" s="3">
        <v>3</v>
      </c>
      <c r="O68" s="3">
        <f t="shared" si="20"/>
        <v>14</v>
      </c>
      <c r="P68" s="3" t="s">
        <v>5</v>
      </c>
      <c r="Q68" s="3" t="s">
        <v>2</v>
      </c>
      <c r="R68" s="3" t="s">
        <v>0</v>
      </c>
      <c r="S68" s="3" t="s">
        <v>5</v>
      </c>
      <c r="T68" s="3" t="s">
        <v>2</v>
      </c>
      <c r="U68" s="3" t="s">
        <v>6</v>
      </c>
      <c r="V68" s="3" t="s">
        <v>0</v>
      </c>
      <c r="W68" s="3" t="s">
        <v>2</v>
      </c>
      <c r="X68" s="3" t="s">
        <v>6</v>
      </c>
      <c r="Y68" s="6">
        <v>28.1</v>
      </c>
      <c r="Z68" s="5">
        <v>0.17499999999999999</v>
      </c>
      <c r="AA68" s="6">
        <v>37.61</v>
      </c>
      <c r="AB68" s="4">
        <v>11.9</v>
      </c>
      <c r="AC68" s="5">
        <v>7.8153846153846143E-2</v>
      </c>
      <c r="AD68" s="5">
        <v>0.27671428571428569</v>
      </c>
      <c r="AE68" s="5">
        <v>0.38988325643328275</v>
      </c>
      <c r="AF68" s="5">
        <f t="shared" si="21"/>
        <v>2.8179481621404023</v>
      </c>
      <c r="AG68" s="5">
        <f t="shared" si="22"/>
        <v>1501.8892066805222</v>
      </c>
      <c r="AH68" s="5">
        <f t="shared" si="23"/>
        <v>5.9421146217036355E-2</v>
      </c>
      <c r="AI68" s="5">
        <f t="shared" si="24"/>
        <v>0.17465610319773012</v>
      </c>
      <c r="AJ68" s="5">
        <f t="shared" si="25"/>
        <v>25275.332138408376</v>
      </c>
      <c r="AK68" s="5">
        <f t="shared" si="26"/>
        <v>8599.1223849773905</v>
      </c>
      <c r="AL68" s="4">
        <v>14.65</v>
      </c>
      <c r="AM68" s="5">
        <v>9.2588461538461522E-2</v>
      </c>
      <c r="AN68" s="5">
        <v>0.24765584415584418</v>
      </c>
      <c r="AO68" s="5">
        <v>0.36393826437517501</v>
      </c>
      <c r="AP68" s="5">
        <f t="shared" si="27"/>
        <v>2.9390646169945174</v>
      </c>
      <c r="AQ68" s="5">
        <f t="shared" si="28"/>
        <v>1608.9581998417202</v>
      </c>
      <c r="AR68" s="5">
        <f t="shared" si="29"/>
        <v>5.6351327266317294E-2</v>
      </c>
      <c r="AS68" s="5">
        <f t="shared" si="30"/>
        <v>0.20307906667451636</v>
      </c>
      <c r="AT68" s="5">
        <f t="shared" si="31"/>
        <v>28552.268028005044</v>
      </c>
      <c r="AU68" s="5">
        <f t="shared" si="32"/>
        <v>7922.8165964563323</v>
      </c>
      <c r="AV68" s="4">
        <v>18.22</v>
      </c>
      <c r="AW68" s="5">
        <v>9.6799999999999983E-2</v>
      </c>
      <c r="AX68" s="5">
        <v>0.21118181818181822</v>
      </c>
      <c r="AY68" s="5">
        <v>0.34284786587165716</v>
      </c>
      <c r="AZ68" s="5">
        <f t="shared" si="33"/>
        <v>3.2469449200070843</v>
      </c>
      <c r="BA68" s="5">
        <f t="shared" si="34"/>
        <v>1707.933789273761</v>
      </c>
      <c r="BB68" s="5">
        <f t="shared" si="35"/>
        <v>4.6859848582578675E-2</v>
      </c>
      <c r="BC68" s="5">
        <f t="shared" si="36"/>
        <v>0.20113696828097133</v>
      </c>
      <c r="BD68" s="5">
        <f t="shared" si="37"/>
        <v>36447.701837191344</v>
      </c>
      <c r="BE68" s="5">
        <f t="shared" si="38"/>
        <v>8491.3967028076204</v>
      </c>
    </row>
    <row r="69" spans="1:57" s="3" customFormat="1" ht="17" customHeight="1" x14ac:dyDescent="0.2">
      <c r="A69" s="3" t="s">
        <v>5</v>
      </c>
      <c r="B69" s="3" t="s">
        <v>7</v>
      </c>
      <c r="C69" s="6">
        <v>3</v>
      </c>
      <c r="D69" s="6">
        <v>4</v>
      </c>
      <c r="E69" s="6">
        <v>23</v>
      </c>
      <c r="F69" s="6">
        <v>54</v>
      </c>
      <c r="G69" s="6">
        <v>166</v>
      </c>
      <c r="H69" s="7">
        <v>0.37091831852358204</v>
      </c>
      <c r="I69" s="6">
        <v>3</v>
      </c>
      <c r="J69" s="3">
        <v>2</v>
      </c>
      <c r="K69" s="3">
        <v>2</v>
      </c>
      <c r="L69" s="3">
        <v>2</v>
      </c>
      <c r="M69" s="3">
        <v>2</v>
      </c>
      <c r="N69" s="3">
        <v>2</v>
      </c>
      <c r="O69" s="3">
        <f t="shared" si="20"/>
        <v>10</v>
      </c>
      <c r="P69" s="3" t="s">
        <v>5</v>
      </c>
      <c r="Q69" s="3" t="s">
        <v>7</v>
      </c>
      <c r="R69" s="3" t="s">
        <v>4</v>
      </c>
      <c r="S69" s="3" t="s">
        <v>5</v>
      </c>
      <c r="T69" s="3" t="s">
        <v>2</v>
      </c>
      <c r="U69" s="3" t="s">
        <v>6</v>
      </c>
      <c r="V69" s="3" t="s">
        <v>4</v>
      </c>
      <c r="W69" s="3" t="s">
        <v>7</v>
      </c>
      <c r="X69" s="3" t="s">
        <v>6</v>
      </c>
      <c r="Y69" s="6">
        <v>23.4</v>
      </c>
      <c r="Z69" s="5">
        <v>0.20499999999999999</v>
      </c>
      <c r="AA69" s="6">
        <v>25.4</v>
      </c>
      <c r="AB69" s="4">
        <v>11.58</v>
      </c>
      <c r="AC69" s="5">
        <v>8.5307692307692307E-2</v>
      </c>
      <c r="AD69" s="5">
        <v>0.25850000000000001</v>
      </c>
      <c r="AE69" s="5">
        <v>0.37593690569414923</v>
      </c>
      <c r="AF69" s="5">
        <f t="shared" si="21"/>
        <v>2.9086027519856805</v>
      </c>
      <c r="AG69" s="5">
        <f t="shared" si="22"/>
        <v>1106.7198159487309</v>
      </c>
      <c r="AH69" s="5">
        <f t="shared" si="23"/>
        <v>5.6819530520526962E-2</v>
      </c>
      <c r="AI69" s="5">
        <f t="shared" si="24"/>
        <v>0.16952717696139458</v>
      </c>
      <c r="AJ69" s="5">
        <f t="shared" si="25"/>
        <v>19477.806412865568</v>
      </c>
      <c r="AK69" s="5">
        <f t="shared" si="26"/>
        <v>6528.2737304164375</v>
      </c>
      <c r="AL69" s="4">
        <v>14.92</v>
      </c>
      <c r="AM69" s="5">
        <v>0.10877692307692308</v>
      </c>
      <c r="AN69" s="5">
        <v>0.22389772727272728</v>
      </c>
      <c r="AO69" s="5">
        <v>0.33651155421280898</v>
      </c>
      <c r="AP69" s="5">
        <f t="shared" si="27"/>
        <v>3.0059398843553966</v>
      </c>
      <c r="AQ69" s="5">
        <f t="shared" si="28"/>
        <v>1236.3819841236448</v>
      </c>
      <c r="AR69" s="5">
        <f t="shared" si="29"/>
        <v>5.4822179671785987E-2</v>
      </c>
      <c r="AS69" s="5">
        <f t="shared" si="30"/>
        <v>0.18865362774715172</v>
      </c>
      <c r="AT69" s="5">
        <f t="shared" si="31"/>
        <v>22552.587137646111</v>
      </c>
      <c r="AU69" s="5">
        <f t="shared" si="32"/>
        <v>6553.7143329188466</v>
      </c>
      <c r="AV69" s="4">
        <v>17.88</v>
      </c>
      <c r="AW69" s="5">
        <v>0.12379999999999999</v>
      </c>
      <c r="AX69" s="5">
        <v>0.18672727272727274</v>
      </c>
      <c r="AY69" s="5">
        <v>0.30066163124304701</v>
      </c>
      <c r="AZ69" s="5">
        <f t="shared" si="33"/>
        <v>3.2203290590783999</v>
      </c>
      <c r="BA69" s="5">
        <f t="shared" si="34"/>
        <v>1383.8041833207337</v>
      </c>
      <c r="BB69" s="5">
        <f t="shared" si="35"/>
        <v>4.7775109245286919E-2</v>
      </c>
      <c r="BC69" s="5">
        <f t="shared" si="36"/>
        <v>0.18183465498256765</v>
      </c>
      <c r="BD69" s="5">
        <f t="shared" si="37"/>
        <v>28964.961151967389</v>
      </c>
      <c r="BE69" s="5">
        <f t="shared" si="38"/>
        <v>7610.23350281275</v>
      </c>
    </row>
    <row r="70" spans="1:57" s="3" customFormat="1" ht="17" customHeight="1" x14ac:dyDescent="0.2">
      <c r="A70" s="3" t="s">
        <v>5</v>
      </c>
      <c r="B70" s="3" t="s">
        <v>47</v>
      </c>
      <c r="C70" s="6">
        <v>9</v>
      </c>
      <c r="D70" s="6">
        <v>5</v>
      </c>
      <c r="E70" s="6">
        <v>25</v>
      </c>
      <c r="F70" s="6">
        <v>74</v>
      </c>
      <c r="G70" s="6">
        <v>184</v>
      </c>
      <c r="H70" s="7">
        <v>0.56196125788643558</v>
      </c>
      <c r="I70" s="6">
        <v>3.5</v>
      </c>
      <c r="J70" s="3">
        <v>2</v>
      </c>
      <c r="K70" s="3">
        <v>2</v>
      </c>
      <c r="L70" s="3">
        <v>3</v>
      </c>
      <c r="M70" s="3">
        <v>2</v>
      </c>
      <c r="N70" s="3">
        <v>2</v>
      </c>
      <c r="O70" s="3">
        <f t="shared" si="20"/>
        <v>11</v>
      </c>
      <c r="P70" s="3" t="s">
        <v>5</v>
      </c>
      <c r="Q70" s="3" t="s">
        <v>7</v>
      </c>
      <c r="R70" s="3" t="s">
        <v>0</v>
      </c>
      <c r="S70" s="3" t="s">
        <v>5</v>
      </c>
      <c r="T70" s="3" t="s">
        <v>2</v>
      </c>
      <c r="U70" s="3" t="s">
        <v>6</v>
      </c>
      <c r="V70" s="3" t="s">
        <v>0</v>
      </c>
      <c r="W70" s="3" t="s">
        <v>2</v>
      </c>
      <c r="X70" s="3" t="s">
        <v>6</v>
      </c>
      <c r="Y70" s="6">
        <v>39.4</v>
      </c>
      <c r="Z70" s="5">
        <v>0.183</v>
      </c>
      <c r="AA70" s="6">
        <v>42.41</v>
      </c>
      <c r="AB70" s="4">
        <v>11.42</v>
      </c>
      <c r="AC70" s="5">
        <v>7.0285714285714271E-2</v>
      </c>
      <c r="AD70" s="5">
        <v>0.27713333333333334</v>
      </c>
      <c r="AE70" s="5">
        <v>0.39884591134625402</v>
      </c>
      <c r="AF70" s="5">
        <f t="shared" si="21"/>
        <v>2.8783683763261054</v>
      </c>
      <c r="AG70" s="5">
        <f t="shared" si="22"/>
        <v>1429.5042935560443</v>
      </c>
      <c r="AH70" s="5">
        <f t="shared" si="23"/>
        <v>5.6145572805280708E-2</v>
      </c>
      <c r="AI70" s="5">
        <f t="shared" si="24"/>
        <v>0.17246624814960604</v>
      </c>
      <c r="AJ70" s="5">
        <f t="shared" si="25"/>
        <v>25460.676988971674</v>
      </c>
      <c r="AK70" s="5">
        <f t="shared" si="26"/>
        <v>8288.603184061958</v>
      </c>
      <c r="AL70" s="4">
        <v>14.58</v>
      </c>
      <c r="AM70" s="5">
        <v>0.10815476190476189</v>
      </c>
      <c r="AN70" s="5">
        <v>0.23355833333333337</v>
      </c>
      <c r="AO70" s="5">
        <v>0.34174624354181843</v>
      </c>
      <c r="AP70" s="5">
        <f t="shared" si="27"/>
        <v>2.9264315998871235</v>
      </c>
      <c r="AQ70" s="5">
        <f t="shared" si="28"/>
        <v>1668.3488217098018</v>
      </c>
      <c r="AR70" s="5">
        <f t="shared" si="29"/>
        <v>5.7716739996992575E-2</v>
      </c>
      <c r="AS70" s="5">
        <f t="shared" si="30"/>
        <v>0.18778060968360233</v>
      </c>
      <c r="AT70" s="5">
        <f t="shared" si="31"/>
        <v>28905.804828837074</v>
      </c>
      <c r="AU70" s="5">
        <f t="shared" si="32"/>
        <v>8884.5638776061969</v>
      </c>
      <c r="AV70" s="4">
        <v>18.05</v>
      </c>
      <c r="AW70" s="5">
        <v>0.1323333333333333</v>
      </c>
      <c r="AX70" s="5">
        <v>0.19860000000000003</v>
      </c>
      <c r="AY70" s="5">
        <v>0.30006043513295738</v>
      </c>
      <c r="AZ70" s="5">
        <f t="shared" si="33"/>
        <v>3.0217566478646254</v>
      </c>
      <c r="BA70" s="5">
        <f t="shared" si="34"/>
        <v>1900.1236950286641</v>
      </c>
      <c r="BB70" s="5">
        <f t="shared" si="35"/>
        <v>5.4248835208165959E-2</v>
      </c>
      <c r="BC70" s="5">
        <f t="shared" si="36"/>
        <v>0.19010219048978741</v>
      </c>
      <c r="BD70" s="5">
        <f t="shared" si="37"/>
        <v>35026.073605772879</v>
      </c>
      <c r="BE70" s="5">
        <f t="shared" si="38"/>
        <v>9995.2751208868467</v>
      </c>
    </row>
    <row r="71" spans="1:57" s="3" customFormat="1" ht="17" customHeight="1" x14ac:dyDescent="0.2">
      <c r="A71" s="3" t="s">
        <v>5</v>
      </c>
      <c r="B71" s="3" t="s">
        <v>7</v>
      </c>
      <c r="C71" s="6">
        <v>4</v>
      </c>
      <c r="D71" s="6">
        <v>9</v>
      </c>
      <c r="E71" s="6">
        <v>44</v>
      </c>
      <c r="F71" s="6">
        <v>56</v>
      </c>
      <c r="G71" s="6">
        <v>156</v>
      </c>
      <c r="H71" s="7"/>
      <c r="I71" s="6">
        <v>2.5</v>
      </c>
      <c r="J71" s="3">
        <v>3</v>
      </c>
      <c r="K71" s="3">
        <v>2</v>
      </c>
      <c r="L71" s="3">
        <v>1</v>
      </c>
      <c r="M71" s="3">
        <v>1</v>
      </c>
      <c r="N71" s="3">
        <v>2</v>
      </c>
      <c r="O71" s="3">
        <f t="shared" si="20"/>
        <v>9</v>
      </c>
      <c r="P71" s="3" t="s">
        <v>5</v>
      </c>
      <c r="Q71" s="3" t="s">
        <v>7</v>
      </c>
      <c r="R71" s="3" t="s">
        <v>0</v>
      </c>
      <c r="S71" s="3" t="s">
        <v>5</v>
      </c>
      <c r="T71" s="3" t="s">
        <v>7</v>
      </c>
      <c r="U71" s="3" t="s">
        <v>6</v>
      </c>
      <c r="V71" s="3" t="s">
        <v>4</v>
      </c>
      <c r="W71" s="3" t="s">
        <v>7</v>
      </c>
      <c r="X71" s="3" t="s">
        <v>3</v>
      </c>
      <c r="Y71" s="6">
        <v>24.6</v>
      </c>
      <c r="Z71" s="5">
        <v>0.183</v>
      </c>
      <c r="AA71" s="6">
        <v>31.81</v>
      </c>
      <c r="AB71" s="4">
        <v>12.41</v>
      </c>
      <c r="AC71" s="5">
        <v>0.10953846153846156</v>
      </c>
      <c r="AD71" s="5">
        <v>0.23335714285714285</v>
      </c>
      <c r="AE71" s="5">
        <v>0.34027432820036213</v>
      </c>
      <c r="AF71" s="5">
        <f t="shared" si="21"/>
        <v>2.9163395131956351</v>
      </c>
      <c r="AG71" s="5">
        <f t="shared" si="22"/>
        <v>1267.9955532524448</v>
      </c>
      <c r="AH71" s="5">
        <f t="shared" si="23"/>
        <v>5.8155432217161115E-2</v>
      </c>
      <c r="AI71" s="5">
        <f t="shared" si="24"/>
        <v>0.15534402446195705</v>
      </c>
      <c r="AJ71" s="5">
        <f t="shared" si="25"/>
        <v>21803.561677910999</v>
      </c>
      <c r="AK71" s="5">
        <f t="shared" si="26"/>
        <v>8162.4997011904397</v>
      </c>
      <c r="AL71" s="4">
        <v>14.36</v>
      </c>
      <c r="AM71" s="5">
        <v>0.11414825174825176</v>
      </c>
      <c r="AN71" s="5">
        <v>0.21611580086580084</v>
      </c>
      <c r="AO71" s="5">
        <v>0.32718638185905491</v>
      </c>
      <c r="AP71" s="5">
        <f t="shared" si="27"/>
        <v>3.0278802433536489</v>
      </c>
      <c r="AQ71" s="5">
        <f t="shared" si="28"/>
        <v>1318.7172784895699</v>
      </c>
      <c r="AR71" s="5">
        <f t="shared" si="29"/>
        <v>5.4165657387943933E-2</v>
      </c>
      <c r="AS71" s="5">
        <f t="shared" si="30"/>
        <v>0.18750977906965433</v>
      </c>
      <c r="AT71" s="5">
        <f t="shared" si="31"/>
        <v>24346.003391866652</v>
      </c>
      <c r="AU71" s="5">
        <f t="shared" si="32"/>
        <v>7032.7920230747304</v>
      </c>
      <c r="AV71" s="4">
        <v>17.239999999999998</v>
      </c>
      <c r="AW71" s="5">
        <v>0.12760000000000002</v>
      </c>
      <c r="AX71" s="5">
        <v>0.18627272727272726</v>
      </c>
      <c r="AY71" s="5">
        <v>0.2967328969472281</v>
      </c>
      <c r="AZ71" s="5">
        <f t="shared" si="33"/>
        <v>3.1860047500434452</v>
      </c>
      <c r="BA71" s="5">
        <f t="shared" si="34"/>
        <v>1454.0562892854964</v>
      </c>
      <c r="BB71" s="5">
        <f t="shared" si="35"/>
        <v>4.8735594162392246E-2</v>
      </c>
      <c r="BC71" s="5">
        <f t="shared" si="36"/>
        <v>0.19235283368400014</v>
      </c>
      <c r="BD71" s="5">
        <f t="shared" si="37"/>
        <v>29835.612231184139</v>
      </c>
      <c r="BE71" s="5">
        <f t="shared" si="38"/>
        <v>7559.3182665259819</v>
      </c>
    </row>
    <row r="72" spans="1:57" s="3" customFormat="1" ht="17" customHeight="1" x14ac:dyDescent="0.2">
      <c r="A72" s="3" t="s">
        <v>5</v>
      </c>
      <c r="B72" s="3" t="s">
        <v>7</v>
      </c>
      <c r="C72" s="6">
        <v>2</v>
      </c>
      <c r="D72" s="6">
        <v>10</v>
      </c>
      <c r="E72" s="6">
        <v>24</v>
      </c>
      <c r="F72" s="6">
        <v>60</v>
      </c>
      <c r="G72" s="6">
        <v>169</v>
      </c>
      <c r="H72" s="7"/>
      <c r="I72" s="6">
        <v>3</v>
      </c>
      <c r="J72" s="3">
        <v>1</v>
      </c>
      <c r="K72" s="3">
        <v>1</v>
      </c>
      <c r="L72" s="3">
        <v>2</v>
      </c>
      <c r="M72" s="3">
        <v>2</v>
      </c>
      <c r="N72" s="3">
        <v>2</v>
      </c>
      <c r="O72" s="3">
        <f t="shared" si="20"/>
        <v>8</v>
      </c>
      <c r="P72" s="3" t="s">
        <v>5</v>
      </c>
      <c r="Q72" s="3" t="s">
        <v>7</v>
      </c>
      <c r="R72" s="3" t="s">
        <v>4</v>
      </c>
      <c r="S72" s="3" t="s">
        <v>1</v>
      </c>
      <c r="T72" s="3" t="s">
        <v>2</v>
      </c>
      <c r="U72" s="3" t="s">
        <v>6</v>
      </c>
      <c r="V72" s="3" t="s">
        <v>4</v>
      </c>
      <c r="W72" s="3" t="s">
        <v>7</v>
      </c>
      <c r="X72" s="3" t="s">
        <v>6</v>
      </c>
      <c r="Y72" s="6">
        <v>20.9</v>
      </c>
      <c r="Z72" s="5">
        <v>0.192</v>
      </c>
      <c r="AA72" s="6">
        <v>23.98</v>
      </c>
      <c r="AB72" s="4">
        <v>12.3</v>
      </c>
      <c r="AC72" s="5">
        <v>9.091666666666666E-2</v>
      </c>
      <c r="AD72" s="5">
        <v>0.27053846153846156</v>
      </c>
      <c r="AE72" s="5">
        <v>0.3742351960558285</v>
      </c>
      <c r="AF72" s="5">
        <f t="shared" si="21"/>
        <v>2.766595137177009</v>
      </c>
      <c r="AG72" s="5">
        <f t="shared" si="22"/>
        <v>1235.2802832226776</v>
      </c>
      <c r="AH72" s="5">
        <f t="shared" si="23"/>
        <v>6.2926086833696715E-2</v>
      </c>
      <c r="AI72" s="5">
        <f t="shared" si="24"/>
        <v>0.18469457028903646</v>
      </c>
      <c r="AJ72" s="5">
        <f t="shared" si="25"/>
        <v>19630.654715385685</v>
      </c>
      <c r="AK72" s="5">
        <f t="shared" si="26"/>
        <v>6688.2328012649987</v>
      </c>
      <c r="AL72" s="4">
        <v>15.23</v>
      </c>
      <c r="AM72" s="5">
        <v>0.11249027777777777</v>
      </c>
      <c r="AN72" s="5">
        <v>0.23203006993006994</v>
      </c>
      <c r="AO72" s="5">
        <v>0.33674363716657857</v>
      </c>
      <c r="AP72" s="5">
        <f t="shared" si="27"/>
        <v>2.902586180041816</v>
      </c>
      <c r="AQ72" s="5">
        <f t="shared" si="28"/>
        <v>1372.810969393483</v>
      </c>
      <c r="AR72" s="5">
        <f t="shared" si="29"/>
        <v>5.8790894615456793E-2</v>
      </c>
      <c r="AS72" s="5">
        <f t="shared" si="30"/>
        <v>0.20043067323632241</v>
      </c>
      <c r="AT72" s="5">
        <f t="shared" si="31"/>
        <v>23350.741273335811</v>
      </c>
      <c r="AU72" s="5">
        <f t="shared" si="32"/>
        <v>6849.3057835256513</v>
      </c>
      <c r="AV72" s="4">
        <v>17.940000000000001</v>
      </c>
      <c r="AW72" s="5">
        <v>0.12744444444444444</v>
      </c>
      <c r="AX72" s="5">
        <v>0.19740000000000002</v>
      </c>
      <c r="AY72" s="5">
        <v>0.30383773430017785</v>
      </c>
      <c r="AZ72" s="5">
        <f t="shared" si="33"/>
        <v>3.0783964974688733</v>
      </c>
      <c r="BA72" s="5">
        <f t="shared" si="34"/>
        <v>1521.4876455042979</v>
      </c>
      <c r="BB72" s="5">
        <f t="shared" si="35"/>
        <v>5.2334910444054521E-2</v>
      </c>
      <c r="BC72" s="5">
        <f t="shared" si="36"/>
        <v>0.2005482951792727</v>
      </c>
      <c r="BD72" s="5">
        <f t="shared" si="37"/>
        <v>29072.136220253065</v>
      </c>
      <c r="BE72" s="5">
        <f t="shared" si="38"/>
        <v>7586.6396378200106</v>
      </c>
    </row>
    <row r="73" spans="1:57" s="3" customFormat="1" ht="17" customHeight="1" x14ac:dyDescent="0.2">
      <c r="A73" s="3" t="s">
        <v>5</v>
      </c>
      <c r="B73" s="3" t="s">
        <v>47</v>
      </c>
      <c r="C73" s="6">
        <v>8</v>
      </c>
      <c r="D73" s="6">
        <v>7</v>
      </c>
      <c r="E73" s="6">
        <v>25</v>
      </c>
      <c r="F73" s="6">
        <v>72</v>
      </c>
      <c r="G73" s="6">
        <v>185</v>
      </c>
      <c r="H73" s="7">
        <v>0.38260432981331954</v>
      </c>
      <c r="I73" s="6">
        <v>6</v>
      </c>
      <c r="J73" s="3">
        <v>2</v>
      </c>
      <c r="K73" s="3">
        <v>2</v>
      </c>
      <c r="L73" s="3">
        <v>3</v>
      </c>
      <c r="M73" s="3">
        <v>4</v>
      </c>
      <c r="N73" s="3">
        <v>3</v>
      </c>
      <c r="O73" s="3">
        <f t="shared" si="20"/>
        <v>14</v>
      </c>
      <c r="P73" s="3" t="s">
        <v>5</v>
      </c>
      <c r="Q73" s="3" t="s">
        <v>2</v>
      </c>
      <c r="R73" s="3" t="s">
        <v>4</v>
      </c>
      <c r="S73" s="3" t="s">
        <v>5</v>
      </c>
      <c r="T73" s="3" t="s">
        <v>2</v>
      </c>
      <c r="U73" s="3" t="s">
        <v>6</v>
      </c>
      <c r="V73" s="3" t="s">
        <v>4</v>
      </c>
      <c r="W73" s="3" t="s">
        <v>7</v>
      </c>
      <c r="X73" s="3" t="s">
        <v>6</v>
      </c>
      <c r="Y73" s="6">
        <v>30</v>
      </c>
      <c r="Z73" s="5">
        <v>0.20899999999999999</v>
      </c>
      <c r="AA73" s="6">
        <v>36.71</v>
      </c>
      <c r="AB73" s="4">
        <v>11.49</v>
      </c>
      <c r="AC73" s="5">
        <v>7.2333333333333347E-2</v>
      </c>
      <c r="AD73" s="5">
        <v>0.30353846153846153</v>
      </c>
      <c r="AE73" s="5">
        <v>0.40377924824339995</v>
      </c>
      <c r="AF73" s="5">
        <f t="shared" si="21"/>
        <v>2.6604816153898625</v>
      </c>
      <c r="AG73" s="5">
        <f t="shared" si="22"/>
        <v>1373.8755351698621</v>
      </c>
      <c r="AH73" s="5">
        <f t="shared" si="23"/>
        <v>6.5150994692412409E-2</v>
      </c>
      <c r="AI73" s="5">
        <f t="shared" si="24"/>
        <v>0.20574145530593785</v>
      </c>
      <c r="AJ73" s="5">
        <f t="shared" si="25"/>
        <v>21087.560391919327</v>
      </c>
      <c r="AK73" s="5">
        <f t="shared" si="26"/>
        <v>6677.6796787351732</v>
      </c>
      <c r="AL73" s="4">
        <v>14.69</v>
      </c>
      <c r="AM73" s="5">
        <v>0.10257291666666667</v>
      </c>
      <c r="AN73" s="5">
        <v>0.26364572649572648</v>
      </c>
      <c r="AO73" s="5">
        <v>0.35995672451172489</v>
      </c>
      <c r="AP73" s="5">
        <f t="shared" si="27"/>
        <v>2.7306092102923545</v>
      </c>
      <c r="AQ73" s="5">
        <f t="shared" si="28"/>
        <v>1541.1364561208968</v>
      </c>
      <c r="AR73" s="5">
        <f t="shared" si="29"/>
        <v>6.5512075475764459E-2</v>
      </c>
      <c r="AS73" s="5">
        <f t="shared" si="30"/>
        <v>0.23379807532949995</v>
      </c>
      <c r="AT73" s="5">
        <f t="shared" si="31"/>
        <v>23524.463924074957</v>
      </c>
      <c r="AU73" s="5">
        <f t="shared" si="32"/>
        <v>6591.7414159586997</v>
      </c>
      <c r="AV73" s="4">
        <v>17.88</v>
      </c>
      <c r="AW73" s="5">
        <v>0.122625</v>
      </c>
      <c r="AX73" s="5">
        <v>0.22944444444444448</v>
      </c>
      <c r="AY73" s="5">
        <v>0.32585111838731312</v>
      </c>
      <c r="AZ73" s="5">
        <f t="shared" si="33"/>
        <v>2.8403487317053924</v>
      </c>
      <c r="BA73" s="5">
        <f t="shared" si="34"/>
        <v>1702.4413895413049</v>
      </c>
      <c r="BB73" s="5">
        <f t="shared" si="35"/>
        <v>6.1567582969952711E-2</v>
      </c>
      <c r="BC73" s="5">
        <f t="shared" si="36"/>
        <v>0.24686286517089664</v>
      </c>
      <c r="BD73" s="5">
        <f t="shared" si="37"/>
        <v>27651.587205756641</v>
      </c>
      <c r="BE73" s="5">
        <f t="shared" si="38"/>
        <v>6896.3041013185584</v>
      </c>
    </row>
    <row r="74" spans="1:57" s="3" customFormat="1" ht="17" customHeight="1" x14ac:dyDescent="0.2">
      <c r="A74" s="3" t="s">
        <v>5</v>
      </c>
      <c r="B74" s="3" t="s">
        <v>47</v>
      </c>
      <c r="C74" s="6">
        <v>4</v>
      </c>
      <c r="D74" s="6">
        <v>0.8</v>
      </c>
      <c r="E74" s="6">
        <v>26</v>
      </c>
      <c r="F74" s="6">
        <v>68</v>
      </c>
      <c r="G74" s="6">
        <v>174</v>
      </c>
      <c r="H74" s="7">
        <v>0.34004209928617785</v>
      </c>
      <c r="I74" s="6">
        <v>6</v>
      </c>
      <c r="J74" s="3">
        <v>3</v>
      </c>
      <c r="K74" s="3">
        <v>3</v>
      </c>
      <c r="L74" s="3">
        <v>4</v>
      </c>
      <c r="M74" s="3">
        <v>4</v>
      </c>
      <c r="N74" s="3">
        <v>3</v>
      </c>
      <c r="O74" s="3">
        <f t="shared" si="20"/>
        <v>17</v>
      </c>
      <c r="P74" s="3" t="s">
        <v>1</v>
      </c>
      <c r="Q74" s="3" t="s">
        <v>2</v>
      </c>
      <c r="R74" s="3" t="s">
        <v>0</v>
      </c>
      <c r="S74" s="3" t="s">
        <v>5</v>
      </c>
      <c r="T74" s="3" t="s">
        <v>7</v>
      </c>
      <c r="U74" s="3" t="s">
        <v>6</v>
      </c>
      <c r="V74" s="3" t="s">
        <v>0</v>
      </c>
      <c r="W74" s="3" t="s">
        <v>7</v>
      </c>
      <c r="X74" s="3" t="s">
        <v>6</v>
      </c>
      <c r="Y74" s="6">
        <v>24.6</v>
      </c>
      <c r="Z74" s="5">
        <v>0.16700000000000001</v>
      </c>
      <c r="AA74" s="6">
        <v>31.82</v>
      </c>
      <c r="AB74" s="4">
        <v>11.9</v>
      </c>
      <c r="AC74" s="5">
        <v>0.10691666666666666</v>
      </c>
      <c r="AD74" s="5">
        <v>0.26738461538461544</v>
      </c>
      <c r="AE74" s="5">
        <v>0.35717833227723456</v>
      </c>
      <c r="AF74" s="5">
        <f t="shared" si="21"/>
        <v>2.6716446027641241</v>
      </c>
      <c r="AG74" s="5">
        <f t="shared" si="22"/>
        <v>1466.8398373967186</v>
      </c>
      <c r="AH74" s="5">
        <f t="shared" si="23"/>
        <v>6.8589487358838824E-2</v>
      </c>
      <c r="AI74" s="5">
        <f t="shared" si="24"/>
        <v>0.18341292325407452</v>
      </c>
      <c r="AJ74" s="5">
        <f t="shared" si="25"/>
        <v>21385.782193161318</v>
      </c>
      <c r="AK74" s="5">
        <f t="shared" si="26"/>
        <v>7997.4726500856468</v>
      </c>
      <c r="AL74" s="4">
        <v>14.11</v>
      </c>
      <c r="AM74" s="5">
        <v>0.12860984848484847</v>
      </c>
      <c r="AN74" s="5">
        <v>0.23554059829059831</v>
      </c>
      <c r="AO74" s="5">
        <v>0.32341110710739335</v>
      </c>
      <c r="AP74" s="5">
        <f t="shared" si="27"/>
        <v>2.7461177347302543</v>
      </c>
      <c r="AQ74" s="5">
        <f t="shared" si="28"/>
        <v>1619.9920018986654</v>
      </c>
      <c r="AR74" s="5">
        <f t="shared" si="29"/>
        <v>6.5885433204664542E-2</v>
      </c>
      <c r="AS74" s="5">
        <f t="shared" si="30"/>
        <v>0.20728011283350523</v>
      </c>
      <c r="AT74" s="5">
        <f t="shared" si="31"/>
        <v>24588.01472650822</v>
      </c>
      <c r="AU74" s="5">
        <f t="shared" si="32"/>
        <v>7815.4724047255841</v>
      </c>
      <c r="AV74" s="4">
        <v>17.14</v>
      </c>
      <c r="AW74" s="5">
        <v>0.14625000000000002</v>
      </c>
      <c r="AX74" s="5">
        <v>0.20911111111111114</v>
      </c>
      <c r="AY74" s="5">
        <v>0.29422340342374736</v>
      </c>
      <c r="AZ74" s="5">
        <f t="shared" si="33"/>
        <v>2.8140389275384976</v>
      </c>
      <c r="BA74" s="5">
        <f t="shared" si="34"/>
        <v>1780.6992942862646</v>
      </c>
      <c r="BB74" s="5">
        <f t="shared" si="35"/>
        <v>6.2400084132666414E-2</v>
      </c>
      <c r="BC74" s="5">
        <f t="shared" si="36"/>
        <v>0.22489209084726713</v>
      </c>
      <c r="BD74" s="5">
        <f t="shared" si="37"/>
        <v>28536.809189237443</v>
      </c>
      <c r="BE74" s="5">
        <f t="shared" si="38"/>
        <v>7918.0165366313659</v>
      </c>
    </row>
    <row r="75" spans="1:57" s="3" customFormat="1" ht="17" customHeight="1" x14ac:dyDescent="0.2">
      <c r="A75" s="3" t="s">
        <v>5</v>
      </c>
      <c r="B75" s="3" t="s">
        <v>47</v>
      </c>
      <c r="C75" s="6">
        <v>8</v>
      </c>
      <c r="D75" s="6">
        <v>12</v>
      </c>
      <c r="E75" s="6">
        <v>23</v>
      </c>
      <c r="F75" s="6">
        <v>72</v>
      </c>
      <c r="G75" s="6">
        <v>174</v>
      </c>
      <c r="H75" s="7">
        <v>0.51301728743136954</v>
      </c>
      <c r="I75" s="6">
        <v>4.5</v>
      </c>
      <c r="J75" s="3">
        <v>3</v>
      </c>
      <c r="K75" s="3">
        <v>2</v>
      </c>
      <c r="L75" s="3">
        <v>4</v>
      </c>
      <c r="M75" s="3">
        <v>4</v>
      </c>
      <c r="N75" s="3">
        <v>3</v>
      </c>
      <c r="O75" s="3">
        <f t="shared" si="20"/>
        <v>16</v>
      </c>
      <c r="P75" s="3" t="s">
        <v>1</v>
      </c>
      <c r="Q75" s="3" t="s">
        <v>2</v>
      </c>
      <c r="R75" s="3" t="s">
        <v>4</v>
      </c>
      <c r="S75" s="3" t="s">
        <v>5</v>
      </c>
      <c r="T75" s="3" t="s">
        <v>7</v>
      </c>
      <c r="U75" s="3" t="s">
        <v>6</v>
      </c>
      <c r="V75" s="3" t="s">
        <v>4</v>
      </c>
      <c r="W75" s="3" t="s">
        <v>7</v>
      </c>
      <c r="X75" s="3" t="s">
        <v>6</v>
      </c>
      <c r="Y75" s="23"/>
      <c r="Z75" s="24"/>
      <c r="AA75" s="23"/>
      <c r="AB75" s="4">
        <v>12.02</v>
      </c>
      <c r="AC75" s="5">
        <v>0.11358333333333333</v>
      </c>
      <c r="AD75" s="5">
        <v>0.27169230769230779</v>
      </c>
      <c r="AE75" s="5">
        <v>0.35259471241036228</v>
      </c>
      <c r="AF75" s="5">
        <f t="shared" si="21"/>
        <v>2.5955443155915674</v>
      </c>
      <c r="AG75" s="5">
        <f t="shared" si="22"/>
        <v>1573.314661977281</v>
      </c>
      <c r="AH75" s="5">
        <f t="shared" si="23"/>
        <v>7.2914612237421128E-2</v>
      </c>
      <c r="AI75" s="5">
        <f t="shared" si="24"/>
        <v>0.19174270386062975</v>
      </c>
      <c r="AJ75" s="5">
        <f t="shared" si="25"/>
        <v>21577.494739385405</v>
      </c>
      <c r="AK75" s="5">
        <f t="shared" si="26"/>
        <v>8205.3430472163454</v>
      </c>
      <c r="AL75" s="4">
        <v>15.69</v>
      </c>
      <c r="AM75" s="5">
        <v>0.13896875</v>
      </c>
      <c r="AN75" s="5">
        <v>0.23630085470085471</v>
      </c>
      <c r="AO75" s="5">
        <v>0.31484145230629779</v>
      </c>
      <c r="AP75" s="5">
        <f t="shared" si="27"/>
        <v>2.6647508550476604</v>
      </c>
      <c r="AQ75" s="5">
        <f t="shared" si="28"/>
        <v>1761.9739291228941</v>
      </c>
      <c r="AR75" s="5">
        <f t="shared" si="29"/>
        <v>6.9980087035485139E-2</v>
      </c>
      <c r="AS75" s="5">
        <f t="shared" si="30"/>
        <v>0.21237241731689754</v>
      </c>
      <c r="AT75" s="5">
        <f t="shared" si="31"/>
        <v>25178.218601377866</v>
      </c>
      <c r="AU75" s="5">
        <f t="shared" si="32"/>
        <v>8296.6232215255841</v>
      </c>
      <c r="AV75" s="4">
        <v>17.34</v>
      </c>
      <c r="AW75" s="5">
        <v>0.15562499999999999</v>
      </c>
      <c r="AX75" s="5">
        <v>0.21511111111111111</v>
      </c>
      <c r="AY75" s="5">
        <v>0.29011351290600534</v>
      </c>
      <c r="AZ75" s="5">
        <f t="shared" si="33"/>
        <v>2.6973363803244297</v>
      </c>
      <c r="BA75" s="5">
        <f t="shared" si="34"/>
        <v>1912.1564701145726</v>
      </c>
      <c r="BB75" s="5">
        <f t="shared" si="35"/>
        <v>6.7771614832689855E-2</v>
      </c>
      <c r="BC75" s="5">
        <f t="shared" si="36"/>
        <v>0.24080681205002114</v>
      </c>
      <c r="BD75" s="5">
        <f t="shared" si="37"/>
        <v>28214.710167895213</v>
      </c>
      <c r="BE75" s="5">
        <f t="shared" si="38"/>
        <v>7940.6244941167761</v>
      </c>
    </row>
    <row r="76" spans="1:57" s="3" customFormat="1" ht="17" customHeight="1" x14ac:dyDescent="0.2">
      <c r="A76" s="3" t="s">
        <v>5</v>
      </c>
      <c r="B76" s="3" t="s">
        <v>47</v>
      </c>
      <c r="C76" s="6">
        <v>2</v>
      </c>
      <c r="D76" s="6">
        <v>15</v>
      </c>
      <c r="E76" s="6">
        <v>35</v>
      </c>
      <c r="F76" s="6">
        <v>62</v>
      </c>
      <c r="G76" s="6">
        <v>174</v>
      </c>
      <c r="H76" s="7">
        <v>0.56729103535353531</v>
      </c>
      <c r="I76" s="6">
        <v>3</v>
      </c>
      <c r="J76" s="3">
        <v>4</v>
      </c>
      <c r="K76" s="3">
        <v>5</v>
      </c>
      <c r="L76" s="3">
        <v>4</v>
      </c>
      <c r="M76" s="3">
        <v>3</v>
      </c>
      <c r="N76" s="3">
        <v>1</v>
      </c>
      <c r="O76" s="3">
        <f t="shared" si="20"/>
        <v>17</v>
      </c>
      <c r="P76" s="3" t="s">
        <v>1</v>
      </c>
      <c r="Q76" s="3" t="s">
        <v>7</v>
      </c>
      <c r="R76" s="3" t="s">
        <v>4</v>
      </c>
      <c r="S76" s="3" t="s">
        <v>5</v>
      </c>
      <c r="T76" s="3" t="s">
        <v>2</v>
      </c>
      <c r="U76" s="3" t="s">
        <v>3</v>
      </c>
      <c r="V76" s="3" t="s">
        <v>4</v>
      </c>
      <c r="W76" s="3" t="s">
        <v>7</v>
      </c>
      <c r="X76" s="3" t="s">
        <v>3</v>
      </c>
      <c r="Y76" s="6">
        <v>31.9</v>
      </c>
      <c r="Z76" s="5">
        <v>0.19900000000000001</v>
      </c>
      <c r="AA76" s="6">
        <v>43.24</v>
      </c>
      <c r="AB76" s="4">
        <v>11.45</v>
      </c>
      <c r="AC76" s="5">
        <v>0.10338461538461539</v>
      </c>
      <c r="AD76" s="5">
        <v>0.27199999999999996</v>
      </c>
      <c r="AE76" s="5">
        <v>0.36229508196721311</v>
      </c>
      <c r="AF76" s="5">
        <f t="shared" si="21"/>
        <v>2.6639344262295084</v>
      </c>
      <c r="AG76" s="5">
        <f t="shared" si="22"/>
        <v>1318.5243044089302</v>
      </c>
      <c r="AH76" s="5">
        <f t="shared" si="23"/>
        <v>6.8694076201901128E-2</v>
      </c>
      <c r="AI76" s="5">
        <f t="shared" si="24"/>
        <v>0.18781143482002624</v>
      </c>
      <c r="AJ76" s="5">
        <f t="shared" si="25"/>
        <v>19194.148568700595</v>
      </c>
      <c r="AK76" s="5">
        <f t="shared" si="26"/>
        <v>7020.4687253064776</v>
      </c>
      <c r="AL76" s="4">
        <v>15.6</v>
      </c>
      <c r="AM76" s="5">
        <v>0.13029754273504274</v>
      </c>
      <c r="AN76" s="5">
        <v>0.22916666666666669</v>
      </c>
      <c r="AO76" s="5">
        <v>0.31876145200671108</v>
      </c>
      <c r="AP76" s="5">
        <f t="shared" si="27"/>
        <v>2.7819181266040238</v>
      </c>
      <c r="AQ76" s="5">
        <f t="shared" si="28"/>
        <v>1498.5967341231046</v>
      </c>
      <c r="AR76" s="5">
        <f t="shared" si="29"/>
        <v>6.4216954268671994E-2</v>
      </c>
      <c r="AS76" s="5">
        <f t="shared" si="30"/>
        <v>0.19742208443622908</v>
      </c>
      <c r="AT76" s="5">
        <f t="shared" si="31"/>
        <v>23336.465442650082</v>
      </c>
      <c r="AU76" s="5">
        <f t="shared" si="32"/>
        <v>7590.8262158339157</v>
      </c>
      <c r="AV76" s="4">
        <v>17.77</v>
      </c>
      <c r="AW76" s="5">
        <v>0.14225000000000002</v>
      </c>
      <c r="AX76" s="5">
        <v>0.20466666666666666</v>
      </c>
      <c r="AY76" s="5">
        <v>0.29497958203218833</v>
      </c>
      <c r="AZ76" s="5">
        <f t="shared" si="33"/>
        <v>2.8825366322363681</v>
      </c>
      <c r="BA76" s="5">
        <f t="shared" si="34"/>
        <v>1619.4167326790425</v>
      </c>
      <c r="BB76" s="5">
        <f t="shared" si="35"/>
        <v>5.9490860730139428E-2</v>
      </c>
      <c r="BC76" s="5">
        <f t="shared" si="36"/>
        <v>0.21445552380787403</v>
      </c>
      <c r="BD76" s="5">
        <f t="shared" si="37"/>
        <v>27221.269163090274</v>
      </c>
      <c r="BE76" s="5">
        <f t="shared" si="38"/>
        <v>7551.294104831929</v>
      </c>
    </row>
    <row r="77" spans="1:57" s="3" customFormat="1" ht="17" customHeight="1" x14ac:dyDescent="0.2">
      <c r="A77" s="3" t="s">
        <v>5</v>
      </c>
      <c r="B77" s="3" t="s">
        <v>47</v>
      </c>
      <c r="C77" s="6">
        <v>2</v>
      </c>
      <c r="D77" s="6">
        <v>4</v>
      </c>
      <c r="E77" s="6">
        <v>24</v>
      </c>
      <c r="F77" s="6">
        <v>57</v>
      </c>
      <c r="G77" s="6">
        <v>171</v>
      </c>
      <c r="H77" s="7">
        <v>0.47652514872904267</v>
      </c>
      <c r="I77" s="6">
        <v>4</v>
      </c>
      <c r="J77" s="3">
        <v>4</v>
      </c>
      <c r="K77" s="3">
        <v>3</v>
      </c>
      <c r="L77" s="3">
        <v>3</v>
      </c>
      <c r="M77" s="3">
        <v>3</v>
      </c>
      <c r="N77" s="3">
        <v>2</v>
      </c>
      <c r="O77" s="3">
        <f t="shared" si="20"/>
        <v>15</v>
      </c>
      <c r="P77" s="3" t="s">
        <v>5</v>
      </c>
      <c r="Q77" s="3" t="s">
        <v>2</v>
      </c>
      <c r="R77" s="3" t="s">
        <v>4</v>
      </c>
      <c r="S77" s="3" t="s">
        <v>1</v>
      </c>
      <c r="T77" s="3" t="s">
        <v>7</v>
      </c>
      <c r="U77" s="3" t="s">
        <v>3</v>
      </c>
      <c r="V77" s="3" t="s">
        <v>4</v>
      </c>
      <c r="W77" s="3" t="s">
        <v>7</v>
      </c>
      <c r="X77" s="3" t="s">
        <v>3</v>
      </c>
      <c r="Y77" s="6">
        <v>42.8</v>
      </c>
      <c r="Z77" s="5">
        <v>0.18099999999999999</v>
      </c>
      <c r="AA77" s="6">
        <v>30.48</v>
      </c>
      <c r="AB77" s="4">
        <v>12.12</v>
      </c>
      <c r="AC77" s="5">
        <v>6.7083333333333328E-2</v>
      </c>
      <c r="AD77" s="5">
        <v>0.30876923076923074</v>
      </c>
      <c r="AE77" s="5">
        <v>0.41075844660856514</v>
      </c>
      <c r="AF77" s="5">
        <f t="shared" si="21"/>
        <v>2.6606177408626546</v>
      </c>
      <c r="AG77" s="5">
        <f t="shared" si="22"/>
        <v>1069.1711750615857</v>
      </c>
      <c r="AH77" s="5">
        <f t="shared" si="23"/>
        <v>6.4283930415780732E-2</v>
      </c>
      <c r="AI77" s="5">
        <f t="shared" si="24"/>
        <v>0.2245606761420551</v>
      </c>
      <c r="AJ77" s="5">
        <f t="shared" si="25"/>
        <v>16632.013135262812</v>
      </c>
      <c r="AK77" s="5">
        <f t="shared" si="26"/>
        <v>4761.1683106317214</v>
      </c>
      <c r="AL77" s="4">
        <v>15.99</v>
      </c>
      <c r="AM77" s="5">
        <v>0.10964583333333333</v>
      </c>
      <c r="AN77" s="5">
        <v>0.26219230769230772</v>
      </c>
      <c r="AO77" s="5">
        <v>0.35256241730488264</v>
      </c>
      <c r="AP77" s="5">
        <f t="shared" si="27"/>
        <v>2.6893421886245994</v>
      </c>
      <c r="AQ77" s="5">
        <f t="shared" si="28"/>
        <v>1245.6548669711799</v>
      </c>
      <c r="AR77" s="5">
        <f t="shared" si="29"/>
        <v>6.7918632978843763E-2</v>
      </c>
      <c r="AS77" s="5">
        <f t="shared" si="30"/>
        <v>0.25102561914643723</v>
      </c>
      <c r="AT77" s="5">
        <f t="shared" si="31"/>
        <v>18340.399568395227</v>
      </c>
      <c r="AU77" s="5">
        <f t="shared" si="32"/>
        <v>4962.2619046087084</v>
      </c>
      <c r="AV77" s="4">
        <v>18.22</v>
      </c>
      <c r="AW77" s="5">
        <v>0.14125000000000001</v>
      </c>
      <c r="AX77" s="5">
        <v>0.22800000000000001</v>
      </c>
      <c r="AY77" s="5">
        <v>0.30873392010832768</v>
      </c>
      <c r="AZ77" s="5">
        <f t="shared" si="33"/>
        <v>2.7081922816519972</v>
      </c>
      <c r="BA77" s="5">
        <f t="shared" si="34"/>
        <v>1422.4905733482608</v>
      </c>
      <c r="BB77" s="5">
        <f t="shared" si="35"/>
        <v>6.7699746893882709E-2</v>
      </c>
      <c r="BC77" s="5">
        <f t="shared" si="36"/>
        <v>0.26938659771200713</v>
      </c>
      <c r="BD77" s="5">
        <f t="shared" si="37"/>
        <v>21011.756152914004</v>
      </c>
      <c r="BE77" s="5">
        <f t="shared" si="38"/>
        <v>5280.4801182759711</v>
      </c>
    </row>
    <row r="78" spans="1:57" s="3" customFormat="1" ht="17" customHeight="1" x14ac:dyDescent="0.2">
      <c r="A78" s="3" t="s">
        <v>5</v>
      </c>
      <c r="B78" s="3" t="s">
        <v>47</v>
      </c>
      <c r="C78" s="6">
        <v>7</v>
      </c>
      <c r="D78" s="6">
        <v>5</v>
      </c>
      <c r="E78" s="6">
        <v>56</v>
      </c>
      <c r="F78" s="6">
        <v>71</v>
      </c>
      <c r="G78" s="6">
        <v>179</v>
      </c>
      <c r="H78" s="7">
        <v>0.39287351911685509</v>
      </c>
      <c r="I78" s="6"/>
      <c r="J78" s="3">
        <v>3</v>
      </c>
      <c r="K78" s="3">
        <v>4</v>
      </c>
      <c r="L78" s="3">
        <v>3</v>
      </c>
      <c r="M78" s="3">
        <v>3</v>
      </c>
      <c r="N78" s="3">
        <v>3</v>
      </c>
      <c r="O78" s="3">
        <f t="shared" si="20"/>
        <v>16</v>
      </c>
      <c r="P78" s="3" t="s">
        <v>1</v>
      </c>
      <c r="Q78" s="3" t="s">
        <v>7</v>
      </c>
      <c r="R78" s="3" t="s">
        <v>4</v>
      </c>
      <c r="S78" s="3" t="s">
        <v>5</v>
      </c>
      <c r="T78" s="3" t="s">
        <v>2</v>
      </c>
      <c r="U78" s="3" t="s">
        <v>6</v>
      </c>
      <c r="V78" s="3" t="s">
        <v>4</v>
      </c>
      <c r="W78" s="3" t="s">
        <v>2</v>
      </c>
      <c r="X78" s="3" t="s">
        <v>6</v>
      </c>
      <c r="Y78" s="6">
        <v>30</v>
      </c>
      <c r="Z78" s="5">
        <v>0.17499999999999999</v>
      </c>
      <c r="AA78" s="6">
        <v>26.34</v>
      </c>
      <c r="AB78" s="4">
        <v>11.33</v>
      </c>
      <c r="AC78" s="5">
        <v>9.7666666666666666E-2</v>
      </c>
      <c r="AD78" s="5">
        <v>0.30046153846153845</v>
      </c>
      <c r="AE78" s="5">
        <v>0.37734269337283438</v>
      </c>
      <c r="AF78" s="5">
        <f t="shared" si="21"/>
        <v>2.5117537193276229</v>
      </c>
      <c r="AG78" s="5">
        <f t="shared" si="22"/>
        <v>1449.7105267848785</v>
      </c>
      <c r="AH78" s="5">
        <f t="shared" si="23"/>
        <v>7.6065018281553792E-2</v>
      </c>
      <c r="AI78" s="5">
        <f t="shared" si="24"/>
        <v>0.21899714381968807</v>
      </c>
      <c r="AJ78" s="5">
        <f t="shared" si="25"/>
        <v>19058.833607569668</v>
      </c>
      <c r="AK78" s="5">
        <f t="shared" si="26"/>
        <v>6619.769105201216</v>
      </c>
      <c r="AL78" s="4">
        <v>15.91</v>
      </c>
      <c r="AM78" s="5">
        <v>0.13307291666666668</v>
      </c>
      <c r="AN78" s="5">
        <v>0.2524153846153846</v>
      </c>
      <c r="AO78" s="5">
        <v>0.32739694534945063</v>
      </c>
      <c r="AP78" s="5">
        <f t="shared" si="27"/>
        <v>2.5941124456286091</v>
      </c>
      <c r="AQ78" s="5">
        <f t="shared" si="28"/>
        <v>1670.8698189107115</v>
      </c>
      <c r="AR78" s="5">
        <f t="shared" si="29"/>
        <v>7.3791712041249263E-2</v>
      </c>
      <c r="AS78" s="5">
        <f t="shared" si="30"/>
        <v>0.23287326794099042</v>
      </c>
      <c r="AT78" s="5">
        <f t="shared" si="31"/>
        <v>22643.055333594944</v>
      </c>
      <c r="AU78" s="5">
        <f t="shared" si="32"/>
        <v>7175.0176981846898</v>
      </c>
      <c r="AV78" s="4">
        <v>17.559999999999999</v>
      </c>
      <c r="AW78" s="5">
        <v>0.142625</v>
      </c>
      <c r="AX78" s="5">
        <v>0.22700000000000001</v>
      </c>
      <c r="AY78" s="5">
        <v>0.30706797429827531</v>
      </c>
      <c r="AZ78" s="5">
        <f t="shared" si="33"/>
        <v>2.7054447074737911</v>
      </c>
      <c r="BA78" s="5">
        <f t="shared" si="34"/>
        <v>1781.4872294581364</v>
      </c>
      <c r="BB78" s="5">
        <f t="shared" si="35"/>
        <v>6.7814083442481965E-2</v>
      </c>
      <c r="BC78" s="5">
        <f t="shared" si="36"/>
        <v>0.25626712356694259</v>
      </c>
      <c r="BD78" s="5">
        <f t="shared" si="37"/>
        <v>26270.166004221599</v>
      </c>
      <c r="BE78" s="5">
        <f t="shared" si="38"/>
        <v>6951.6807488291524</v>
      </c>
    </row>
    <row r="79" spans="1:57" s="3" customFormat="1" ht="17" customHeight="1" x14ac:dyDescent="0.2">
      <c r="A79" s="3" t="s">
        <v>5</v>
      </c>
      <c r="B79" s="3" t="s">
        <v>47</v>
      </c>
      <c r="C79" s="6"/>
      <c r="D79" s="6"/>
      <c r="E79" s="6">
        <v>35</v>
      </c>
      <c r="F79" s="6">
        <v>80</v>
      </c>
      <c r="G79" s="6">
        <v>174</v>
      </c>
      <c r="H79" s="7">
        <v>0.47020894736842095</v>
      </c>
      <c r="I79" s="6">
        <v>2.5</v>
      </c>
      <c r="J79" s="3">
        <v>2</v>
      </c>
      <c r="K79" s="3">
        <v>1</v>
      </c>
      <c r="L79" s="3">
        <v>3</v>
      </c>
      <c r="M79" s="3">
        <v>2</v>
      </c>
      <c r="N79" s="3">
        <v>2</v>
      </c>
      <c r="O79" s="3">
        <f t="shared" si="20"/>
        <v>10</v>
      </c>
      <c r="P79" s="3" t="s">
        <v>5</v>
      </c>
      <c r="Q79" s="3" t="s">
        <v>2</v>
      </c>
      <c r="R79" s="3" t="s">
        <v>0</v>
      </c>
      <c r="S79" s="3" t="s">
        <v>5</v>
      </c>
      <c r="T79" s="3" t="s">
        <v>2</v>
      </c>
      <c r="U79" s="3" t="s">
        <v>6</v>
      </c>
      <c r="V79" s="3" t="s">
        <v>0</v>
      </c>
      <c r="W79" s="3" t="s">
        <v>7</v>
      </c>
      <c r="X79" s="3" t="s">
        <v>3</v>
      </c>
      <c r="Y79" s="6">
        <v>35.200000000000003</v>
      </c>
      <c r="Z79" s="5">
        <v>0.20100000000000001</v>
      </c>
      <c r="AA79" s="6">
        <v>26.29</v>
      </c>
      <c r="AB79" s="4">
        <v>13</v>
      </c>
      <c r="AC79" s="5">
        <v>7.4583333333333321E-2</v>
      </c>
      <c r="AD79" s="5">
        <v>0.26184615384615384</v>
      </c>
      <c r="AE79" s="5">
        <v>0.38915458338890691</v>
      </c>
      <c r="AF79" s="5">
        <f t="shared" si="21"/>
        <v>2.9723910599622734</v>
      </c>
      <c r="AG79" s="5">
        <f t="shared" si="22"/>
        <v>1583.896232871371</v>
      </c>
      <c r="AH79" s="5">
        <f t="shared" si="23"/>
        <v>5.3464238311505749E-2</v>
      </c>
      <c r="AI79" s="5">
        <f t="shared" si="24"/>
        <v>0.16326105755706394</v>
      </c>
      <c r="AJ79" s="5">
        <f t="shared" si="25"/>
        <v>29625.339907451918</v>
      </c>
      <c r="AK79" s="5">
        <f t="shared" si="26"/>
        <v>9701.6168863034509</v>
      </c>
      <c r="AL79" s="4">
        <v>15.11</v>
      </c>
      <c r="AM79" s="5">
        <v>9.6120833333333322E-2</v>
      </c>
      <c r="AN79" s="5">
        <v>0.22977972027972027</v>
      </c>
      <c r="AO79" s="5">
        <v>0.35253042336427115</v>
      </c>
      <c r="AP79" s="5">
        <f t="shared" si="27"/>
        <v>3.0684206851250533</v>
      </c>
      <c r="AQ79" s="5">
        <f t="shared" si="28"/>
        <v>1748.4461986346321</v>
      </c>
      <c r="AR79" s="5">
        <f t="shared" si="29"/>
        <v>5.2174796310563945E-2</v>
      </c>
      <c r="AS79" s="5">
        <f t="shared" si="30"/>
        <v>0.18615418662568456</v>
      </c>
      <c r="AT79" s="5">
        <f t="shared" si="31"/>
        <v>33511.318151147636</v>
      </c>
      <c r="AU79" s="5">
        <f t="shared" si="32"/>
        <v>9392.4624008074334</v>
      </c>
      <c r="AV79" s="4">
        <v>17.29</v>
      </c>
      <c r="AW79" s="5">
        <v>0.10729999999999999</v>
      </c>
      <c r="AX79" s="5">
        <v>0.20181818181818179</v>
      </c>
      <c r="AY79" s="5">
        <v>0.32644178454842215</v>
      </c>
      <c r="AZ79" s="5">
        <f t="shared" si="33"/>
        <v>3.2350086757050853</v>
      </c>
      <c r="BA79" s="5">
        <f t="shared" si="34"/>
        <v>1888.1788662164593</v>
      </c>
      <c r="BB79" s="5">
        <f t="shared" si="35"/>
        <v>4.7457497107800048E-2</v>
      </c>
      <c r="BC79" s="5">
        <f t="shared" si="36"/>
        <v>0.19772050207678021</v>
      </c>
      <c r="BD79" s="5">
        <f t="shared" si="37"/>
        <v>39786.735105887426</v>
      </c>
      <c r="BE79" s="5">
        <f t="shared" si="38"/>
        <v>9549.7373635194817</v>
      </c>
    </row>
    <row r="80" spans="1:57" s="3" customFormat="1" ht="17" customHeight="1" x14ac:dyDescent="0.2">
      <c r="A80" s="3" t="s">
        <v>5</v>
      </c>
      <c r="B80" s="3" t="s">
        <v>47</v>
      </c>
      <c r="C80" s="6">
        <v>7</v>
      </c>
      <c r="D80" s="6">
        <v>3</v>
      </c>
      <c r="E80" s="6">
        <v>23</v>
      </c>
      <c r="F80" s="6">
        <v>71</v>
      </c>
      <c r="G80" s="6">
        <v>174</v>
      </c>
      <c r="H80" s="7">
        <v>0.46532924671385217</v>
      </c>
      <c r="I80" s="6">
        <v>4</v>
      </c>
      <c r="J80" s="3">
        <v>2</v>
      </c>
      <c r="K80" s="3">
        <v>2</v>
      </c>
      <c r="L80" s="3">
        <v>2</v>
      </c>
      <c r="M80" s="3">
        <v>2</v>
      </c>
      <c r="N80" s="3">
        <v>3</v>
      </c>
      <c r="O80" s="3">
        <f t="shared" si="20"/>
        <v>11</v>
      </c>
      <c r="P80" s="3" t="s">
        <v>5</v>
      </c>
      <c r="Q80" s="3" t="s">
        <v>2</v>
      </c>
      <c r="R80" s="3" t="s">
        <v>0</v>
      </c>
      <c r="S80" s="3" t="s">
        <v>1</v>
      </c>
      <c r="T80" s="3" t="s">
        <v>2</v>
      </c>
      <c r="U80" s="3" t="s">
        <v>3</v>
      </c>
      <c r="V80" s="3" t="s">
        <v>0</v>
      </c>
      <c r="W80" s="3" t="s">
        <v>7</v>
      </c>
      <c r="X80" s="3" t="s">
        <v>3</v>
      </c>
      <c r="Y80" s="6">
        <v>27.7</v>
      </c>
      <c r="Z80" s="5">
        <v>0.214</v>
      </c>
      <c r="AA80" s="6">
        <v>31.6</v>
      </c>
      <c r="AB80" s="4">
        <v>12.79</v>
      </c>
      <c r="AC80" s="5">
        <v>7.358333333333332E-2</v>
      </c>
      <c r="AD80" s="5">
        <v>0.28007692307692311</v>
      </c>
      <c r="AE80" s="5">
        <v>0.39596889670297802</v>
      </c>
      <c r="AF80" s="5">
        <f t="shared" si="21"/>
        <v>2.8275724565441989</v>
      </c>
      <c r="AG80" s="5">
        <f t="shared" si="22"/>
        <v>1381.5167790774676</v>
      </c>
      <c r="AH80" s="5">
        <f t="shared" si="23"/>
        <v>5.8460166299039523E-2</v>
      </c>
      <c r="AI80" s="5">
        <f t="shared" si="24"/>
        <v>0.18532665910472482</v>
      </c>
      <c r="AJ80" s="5">
        <f t="shared" si="25"/>
        <v>23631.762729011691</v>
      </c>
      <c r="AK80" s="5">
        <f t="shared" si="26"/>
        <v>7454.4956767218091</v>
      </c>
      <c r="AL80" s="4">
        <v>14.18</v>
      </c>
      <c r="AM80" s="5">
        <v>8.6868055555555546E-2</v>
      </c>
      <c r="AN80" s="5">
        <v>0.2579124125874126</v>
      </c>
      <c r="AO80" s="5">
        <v>0.37402410579775874</v>
      </c>
      <c r="AP80" s="5">
        <f t="shared" si="27"/>
        <v>2.900396317071348</v>
      </c>
      <c r="AQ80" s="5">
        <f t="shared" si="28"/>
        <v>1462.573310939882</v>
      </c>
      <c r="AR80" s="5">
        <f t="shared" si="29"/>
        <v>5.7267927966314469E-2</v>
      </c>
      <c r="AS80" s="5">
        <f t="shared" si="30"/>
        <v>0.22997295399199785</v>
      </c>
      <c r="AT80" s="5">
        <f t="shared" si="31"/>
        <v>25539.134431407772</v>
      </c>
      <c r="AU80" s="5">
        <f t="shared" si="32"/>
        <v>6359.7622483501855</v>
      </c>
      <c r="AV80" s="4">
        <v>17.190000000000001</v>
      </c>
      <c r="AW80" s="5">
        <v>0.10088888888888888</v>
      </c>
      <c r="AX80" s="5">
        <v>0.2283</v>
      </c>
      <c r="AY80" s="5">
        <v>0.3467614000742566</v>
      </c>
      <c r="AZ80" s="5">
        <f t="shared" si="33"/>
        <v>3.0377696020521823</v>
      </c>
      <c r="BA80" s="5">
        <f t="shared" si="34"/>
        <v>1577.5621931126484</v>
      </c>
      <c r="BB80" s="5">
        <f t="shared" si="35"/>
        <v>5.342517392465676E-2</v>
      </c>
      <c r="BC80" s="5">
        <f t="shared" si="36"/>
        <v>0.25126526510860414</v>
      </c>
      <c r="BD80" s="5">
        <f t="shared" si="37"/>
        <v>29528.442814943701</v>
      </c>
      <c r="BE80" s="5">
        <f t="shared" si="38"/>
        <v>6278.4730409544682</v>
      </c>
    </row>
    <row r="81" spans="1:57" s="3" customFormat="1" ht="17" customHeight="1" x14ac:dyDescent="0.2">
      <c r="A81" s="3" t="s">
        <v>5</v>
      </c>
      <c r="B81" s="3" t="s">
        <v>47</v>
      </c>
      <c r="C81" s="6">
        <v>4</v>
      </c>
      <c r="D81" s="6">
        <v>6</v>
      </c>
      <c r="E81" s="6">
        <v>21</v>
      </c>
      <c r="F81" s="6">
        <v>78</v>
      </c>
      <c r="G81" s="6">
        <v>186</v>
      </c>
      <c r="H81" s="7">
        <v>0.43729431023521897</v>
      </c>
      <c r="I81" s="6">
        <v>7</v>
      </c>
      <c r="J81" s="3">
        <v>3</v>
      </c>
      <c r="K81" s="3">
        <v>3</v>
      </c>
      <c r="L81" s="3">
        <v>3</v>
      </c>
      <c r="M81" s="3">
        <v>3</v>
      </c>
      <c r="N81" s="3">
        <v>3</v>
      </c>
      <c r="O81" s="3">
        <f t="shared" si="20"/>
        <v>15</v>
      </c>
      <c r="P81" s="3" t="s">
        <v>5</v>
      </c>
      <c r="Q81" s="3" t="s">
        <v>2</v>
      </c>
      <c r="R81" s="3" t="s">
        <v>0</v>
      </c>
      <c r="S81" s="3" t="s">
        <v>5</v>
      </c>
      <c r="T81" s="3" t="s">
        <v>2</v>
      </c>
      <c r="U81" s="3" t="s">
        <v>6</v>
      </c>
      <c r="V81" s="3" t="s">
        <v>0</v>
      </c>
      <c r="W81" s="3" t="s">
        <v>2</v>
      </c>
      <c r="X81" s="3" t="s">
        <v>6</v>
      </c>
      <c r="Y81" s="6">
        <v>31.6</v>
      </c>
      <c r="Z81" s="5">
        <v>0.20899999999999999</v>
      </c>
      <c r="AA81" s="6">
        <v>37.24</v>
      </c>
      <c r="AB81" s="4">
        <v>12.3</v>
      </c>
      <c r="AC81" s="5">
        <v>0.10318181818181818</v>
      </c>
      <c r="AD81" s="5">
        <v>0.2890833333333333</v>
      </c>
      <c r="AE81" s="5">
        <v>0.36847949941095809</v>
      </c>
      <c r="AF81" s="5">
        <f t="shared" si="21"/>
        <v>2.5492960466598427</v>
      </c>
      <c r="AG81" s="5">
        <f t="shared" si="22"/>
        <v>1630.9481738581287</v>
      </c>
      <c r="AH81" s="5">
        <f t="shared" si="23"/>
        <v>7.4571665786527547E-2</v>
      </c>
      <c r="AI81" s="5">
        <f t="shared" si="24"/>
        <v>0.20033384880648189</v>
      </c>
      <c r="AJ81" s="5">
        <f t="shared" si="25"/>
        <v>21870.882950730371</v>
      </c>
      <c r="AK81" s="5">
        <f t="shared" si="26"/>
        <v>8141.1513010643994</v>
      </c>
      <c r="AL81" s="4">
        <v>14.73</v>
      </c>
      <c r="AM81" s="5">
        <v>0.12407670454545455</v>
      </c>
      <c r="AN81" s="5">
        <v>0.25595972222222219</v>
      </c>
      <c r="AO81" s="5">
        <v>0.3367568267063713</v>
      </c>
      <c r="AP81" s="5">
        <f t="shared" si="27"/>
        <v>2.6313267086139573</v>
      </c>
      <c r="AQ81" s="5">
        <f t="shared" si="28"/>
        <v>1784.5843617966641</v>
      </c>
      <c r="AR81" s="5">
        <f t="shared" si="29"/>
        <v>7.1536662608683008E-2</v>
      </c>
      <c r="AS81" s="5">
        <f t="shared" si="30"/>
        <v>0.22821260995602649</v>
      </c>
      <c r="AT81" s="5">
        <f t="shared" si="31"/>
        <v>24946.430218007597</v>
      </c>
      <c r="AU81" s="5">
        <f t="shared" si="32"/>
        <v>7819.8324016386714</v>
      </c>
      <c r="AV81" s="4">
        <v>18.28</v>
      </c>
      <c r="AW81" s="5">
        <v>0.139125</v>
      </c>
      <c r="AX81" s="5">
        <v>0.21855555555555556</v>
      </c>
      <c r="AY81" s="5">
        <v>0.30551780375101928</v>
      </c>
      <c r="AZ81" s="5">
        <f t="shared" si="33"/>
        <v>2.795790781656506</v>
      </c>
      <c r="BA81" s="5">
        <f t="shared" si="34"/>
        <v>1967.0571053142903</v>
      </c>
      <c r="BB81" s="5">
        <f t="shared" si="35"/>
        <v>6.3478690754566774E-2</v>
      </c>
      <c r="BC81" s="5">
        <f t="shared" si="36"/>
        <v>0.22875396711806026</v>
      </c>
      <c r="BD81" s="5">
        <f t="shared" si="37"/>
        <v>30987.676052105351</v>
      </c>
      <c r="BE81" s="5">
        <f t="shared" si="38"/>
        <v>8599.0076154573926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2022-03-23T12:53:03Z</dcterms:modified>
</cp:coreProperties>
</file>