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elio Diaz\Documents\5_DOUTORADO\Bosques Ibéricos\Digestiones\"/>
    </mc:Choice>
  </mc:AlternateContent>
  <xr:revisionPtr revIDLastSave="0" documentId="13_ncr:1_{7EB98FBA-C8C9-4171-81B4-C4CB3CA1A377}" xr6:coauthVersionLast="45" xr6:coauthVersionMax="45" xr10:uidLastSave="{00000000-0000-0000-0000-000000000000}"/>
  <bookViews>
    <workbookView xWindow="1005" yWindow="-120" windowWidth="19605" windowHeight="11760" activeTab="1" xr2:uid="{A6A7A480-5DA2-44D6-8B93-51589EBD5124}"/>
  </bookViews>
  <sheets>
    <sheet name="Datos Resumidos Digestiones" sheetId="3" r:id="rId1"/>
    <sheet name="Datos Brutos Digestiones" sheetId="1" r:id="rId2"/>
    <sheet name="Rectas Calibrado K_N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2" i="1"/>
  <c r="AH127" i="1"/>
  <c r="AH120" i="1"/>
  <c r="AH119" i="1"/>
  <c r="AH117" i="1"/>
  <c r="AH89" i="1"/>
  <c r="AH79" i="1"/>
  <c r="AH58" i="1"/>
  <c r="AH5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80" i="1"/>
  <c r="AH81" i="1"/>
  <c r="AH82" i="1"/>
  <c r="AH83" i="1"/>
  <c r="AH84" i="1"/>
  <c r="AH85" i="1"/>
  <c r="AH86" i="1"/>
  <c r="AH87" i="1"/>
  <c r="AH88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8" i="1"/>
  <c r="AH121" i="1"/>
  <c r="AH122" i="1"/>
  <c r="AH123" i="1"/>
  <c r="AH124" i="1"/>
  <c r="AH125" i="1"/>
  <c r="AH126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B101" i="1" s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2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95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78" i="1"/>
  <c r="R79" i="1"/>
  <c r="R80" i="1"/>
  <c r="R76" i="1"/>
  <c r="R77" i="1"/>
  <c r="R75" i="1"/>
  <c r="R67" i="1"/>
  <c r="R68" i="1"/>
  <c r="R69" i="1"/>
  <c r="R70" i="1"/>
  <c r="R71" i="1"/>
  <c r="R72" i="1"/>
  <c r="R73" i="1"/>
  <c r="R74" i="1"/>
  <c r="R66" i="1"/>
  <c r="R6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" i="1"/>
  <c r="F59" i="2" l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58" i="2"/>
  <c r="F54" i="2"/>
  <c r="F55" i="2"/>
  <c r="F56" i="2"/>
  <c r="F57" i="2"/>
  <c r="F53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tc={437B9BFC-4FB8-49C4-A20D-B67F03235388}</author>
  </authors>
  <commentList>
    <comment ref="C2" authorId="0" shapeId="0" xr:uid="{437B9BFC-4FB8-49C4-A20D-B67F032353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Medi los patrones al final de las mediciones de las muestras</t>
      </text>
    </comment>
  </commentList>
</comments>
</file>

<file path=xl/sharedStrings.xml><?xml version="1.0" encoding="utf-8"?>
<sst xmlns="http://schemas.openxmlformats.org/spreadsheetml/2006/main" count="669" uniqueCount="61">
  <si>
    <t>Provincia</t>
  </si>
  <si>
    <t>Parcela</t>
  </si>
  <si>
    <t>Especie</t>
  </si>
  <si>
    <t>Individuo</t>
  </si>
  <si>
    <t>Nº Tubo</t>
  </si>
  <si>
    <t>Zamora</t>
  </si>
  <si>
    <t>Encina Viejas</t>
  </si>
  <si>
    <t>Toledo</t>
  </si>
  <si>
    <t>Cadiz</t>
  </si>
  <si>
    <t>Cordoba</t>
  </si>
  <si>
    <t>Sevilla</t>
  </si>
  <si>
    <t>Galicia</t>
  </si>
  <si>
    <t>ID</t>
  </si>
  <si>
    <t>K</t>
  </si>
  <si>
    <t>Na</t>
  </si>
  <si>
    <t>Calibracion</t>
  </si>
  <si>
    <t>Dilucion 1:10</t>
  </si>
  <si>
    <t>y = 10,198x - 0,5396</t>
  </si>
  <si>
    <t>y = 10,499x + 4,7979</t>
  </si>
  <si>
    <t>Inicial</t>
  </si>
  <si>
    <t>Final?</t>
  </si>
  <si>
    <t>Peso muestras</t>
  </si>
  <si>
    <t>Dilucion 1:1</t>
  </si>
  <si>
    <t>Hasta muestra 28</t>
  </si>
  <si>
    <t>Muestras 29-34</t>
  </si>
  <si>
    <t>Muestras 34-151</t>
  </si>
  <si>
    <t>y = 9,9032x + 0,9355</t>
  </si>
  <si>
    <t>y = 11,161x + 0,7742</t>
  </si>
  <si>
    <t>y = 10,226x - 0,5161</t>
  </si>
  <si>
    <t>ppm</t>
  </si>
  <si>
    <t>A (ppm)</t>
  </si>
  <si>
    <t>B (ppm)</t>
  </si>
  <si>
    <t>k (ppm)</t>
  </si>
  <si>
    <t>K final (mg/kg hoja)</t>
  </si>
  <si>
    <t>Na final (mg/kg hoja)</t>
  </si>
  <si>
    <t>Mg Final (mg/kg hoja)</t>
  </si>
  <si>
    <t>Ca Final (mg/kg hoja)</t>
  </si>
  <si>
    <t>Cu final (mg/kg hoja)</t>
  </si>
  <si>
    <t>Zn Final (mg/kg hoja)</t>
  </si>
  <si>
    <t>Mn Final (mg/kg hoja)</t>
  </si>
  <si>
    <t>Fe Final (mg/kg hoja)</t>
  </si>
  <si>
    <t>Lectura Na (ppm) 1:1</t>
  </si>
  <si>
    <t>Lectura 2 Mg (ppm) 1:20</t>
  </si>
  <si>
    <t>Mg (ppm)</t>
  </si>
  <si>
    <t>Lectura Mg (ppm) 1:1 Alicuota 1:50</t>
  </si>
  <si>
    <t>Lectura Ca(ppm) 1:1 Alicuota 1:50</t>
  </si>
  <si>
    <t>Ca (ppm)</t>
  </si>
  <si>
    <t>Lectura Cu(ppm) 1:1</t>
  </si>
  <si>
    <t>Lectura Zn(ppm) 1:2</t>
  </si>
  <si>
    <t>Zn (ppm)</t>
  </si>
  <si>
    <t>Lectura Mn(ppm) 1:20</t>
  </si>
  <si>
    <t>Mn (ppm)</t>
  </si>
  <si>
    <t>Lectura Fe(ppm) 1:2</t>
  </si>
  <si>
    <t>Lectura 2 Fe(ppm) 1:20</t>
  </si>
  <si>
    <t>Fe (ppm)</t>
  </si>
  <si>
    <t>Ourense</t>
  </si>
  <si>
    <t>Lugo</t>
  </si>
  <si>
    <t>Lectura K (ppm) 1:20</t>
  </si>
  <si>
    <t>P final(mg/kg hoja)</t>
  </si>
  <si>
    <t>Lectura P alicuota 50 ul</t>
  </si>
  <si>
    <t>Peso muestras (g) em 10 ml de digestion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</si>
</sst>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2" xfId="0" applyFont="1" applyFill="1" applyBorder="1"/>
    <xf numFmtId="0" fontId="0" fillId="0" borderId="2" xfId="0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14" fontId="0" fillId="0" borderId="0" xfId="0" applyNumberForma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" fillId="0" borderId="0" xfId="0" applyFont="1" applyFill="1"/>
    <xf numFmtId="0" fontId="1" fillId="0" borderId="0" xfId="0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0" fillId="0" borderId="4" xfId="0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0" borderId="0" xfId="0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/>
    <xf numFmtId="0" fontId="1" fillId="0" borderId="0" xfId="0" applyFont="1" applyAlignment="1">
      <alignment wrapText="1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3005249343832"/>
                  <c:y val="5.236585010207057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'Rectas Calibrado K_Na'!$A$3:$A$8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K_Na'!$B$3:$B$8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30</c:v>
                </c:pt>
                <c:pt idx="3">
                  <c:v>47</c:v>
                </c:pt>
                <c:pt idx="4">
                  <c:v>76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6-4488-9E39-2BE7FEBC6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32288"/>
        <c:axId val="740627104"/>
      </c:scatterChart>
      <c:valAx>
        <c:axId val="7417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627104"/>
        <c:crosses val="autoZero"/>
        <c:crossBetween val="midCat"/>
      </c:valAx>
      <c:valAx>
        <c:axId val="74062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173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061986001749781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'Rectas Calibrado K_Na'!$A$3:$A$8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</c:numCache>
            </c:numRef>
          </c:xVal>
          <c:yVal>
            <c:numRef>
              <c:f>'Rectas Calibrado K_Na'!$C$3:$C$8</c:f>
              <c:numCache>
                <c:formatCode>General</c:formatCode>
                <c:ptCount val="6"/>
                <c:pt idx="0">
                  <c:v>6</c:v>
                </c:pt>
                <c:pt idx="1">
                  <c:v>15</c:v>
                </c:pt>
                <c:pt idx="2">
                  <c:v>35</c:v>
                </c:pt>
                <c:pt idx="3">
                  <c:v>57</c:v>
                </c:pt>
                <c:pt idx="4">
                  <c:v>84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0A-4F38-BEBD-E2B7E2A2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81568"/>
        <c:axId val="600904192"/>
      </c:scatterChart>
      <c:valAx>
        <c:axId val="7401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904192"/>
        <c:crosses val="autoZero"/>
        <c:crossBetween val="midCat"/>
      </c:valAx>
      <c:valAx>
        <c:axId val="60090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01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K_Na'!$B$13:$B$18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32</c:v>
                </c:pt>
                <c:pt idx="3">
                  <c:v>50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7E-4CFF-85E6-223BD601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459872"/>
        <c:axId val="600897120"/>
      </c:scatterChart>
      <c:valAx>
        <c:axId val="7464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897120"/>
        <c:crosses val="autoZero"/>
        <c:crossBetween val="midCat"/>
      </c:valAx>
      <c:valAx>
        <c:axId val="600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64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861658885559658"/>
                  <c:y val="-7.100591715976331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K_Na'!$C$13:$C$18</c:f>
              <c:numCache>
                <c:formatCode>General</c:formatCode>
                <c:ptCount val="6"/>
                <c:pt idx="0">
                  <c:v>0</c:v>
                </c:pt>
                <c:pt idx="1">
                  <c:v>11</c:v>
                </c:pt>
                <c:pt idx="2">
                  <c:v>35</c:v>
                </c:pt>
                <c:pt idx="3">
                  <c:v>60</c:v>
                </c:pt>
                <c:pt idx="4">
                  <c:v>87</c:v>
                </c:pt>
                <c:pt idx="5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2-4380-AFA1-9C9AE8F6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11648"/>
        <c:axId val="639798656"/>
      </c:scatterChart>
      <c:valAx>
        <c:axId val="64641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9798656"/>
        <c:crosses val="autoZero"/>
        <c:crossBetween val="midCat"/>
      </c:valAx>
      <c:valAx>
        <c:axId val="639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641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'Rectas Calibrado K_Na'!$A$13:$A$18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'Rectas Calibrado K_Na'!$D$13:$D$18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30</c:v>
                </c:pt>
                <c:pt idx="3">
                  <c:v>52</c:v>
                </c:pt>
                <c:pt idx="4">
                  <c:v>79</c:v>
                </c:pt>
                <c:pt idx="5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15-41B2-A869-AE34FB155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652992"/>
        <c:axId val="413930000"/>
      </c:scatterChart>
      <c:valAx>
        <c:axId val="6406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3930000"/>
        <c:crosses val="autoZero"/>
        <c:crossBetween val="midCat"/>
      </c:valAx>
      <c:valAx>
        <c:axId val="41393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06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1</xdr:row>
      <xdr:rowOff>180975</xdr:rowOff>
    </xdr:from>
    <xdr:to>
      <xdr:col>11</xdr:col>
      <xdr:colOff>47625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D1800D-0D6C-407A-94F5-6321FD2B0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1</xdr:row>
      <xdr:rowOff>171450</xdr:rowOff>
    </xdr:from>
    <xdr:to>
      <xdr:col>17</xdr:col>
      <xdr:colOff>471486</xdr:colOff>
      <xdr:row>13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CE1BB4-CDF1-4AC0-BC43-D4970B192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476250</xdr:colOff>
      <xdr:row>13</xdr:row>
      <xdr:rowOff>171450</xdr:rowOff>
    </xdr:from>
    <xdr:to>
      <xdr:col>10</xdr:col>
      <xdr:colOff>500062</xdr:colOff>
      <xdr:row>22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3EEF1C-923D-4D03-A146-142A9BECA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361949</xdr:colOff>
      <xdr:row>13</xdr:row>
      <xdr:rowOff>161925</xdr:rowOff>
    </xdr:from>
    <xdr:to>
      <xdr:col>16</xdr:col>
      <xdr:colOff>542924</xdr:colOff>
      <xdr:row>22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F8A8175-5797-4BF1-9C75-60ACD32A0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219075</xdr:colOff>
      <xdr:row>13</xdr:row>
      <xdr:rowOff>123825</xdr:rowOff>
    </xdr:from>
    <xdr:to>
      <xdr:col>22</xdr:col>
      <xdr:colOff>114300</xdr:colOff>
      <xdr:row>22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244E188-94D7-4C60-BDCC-D01A65B63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. D." id="{7D061BAC-F3E7-4571-B451-6FC23E156923}" userId="A. D.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5-12T19:47:39.93" personId="{7D061BAC-F3E7-4571-B451-6FC23E156923}" id="{437B9BFC-4FB8-49C4-A20D-B67F03235388}">
    <text>Medi los patrones al final de las mediciones de las muestras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A014E-C872-4354-9143-30F97FD332AC}">
  <dimension ref="A1:L149"/>
  <sheetViews>
    <sheetView workbookViewId="0">
      <selection activeCell="Q2" sqref="Q2"/>
    </sheetView>
  </sheetViews>
  <sheetFormatPr defaultRowHeight="15" x14ac:dyDescent="0.25"/>
  <cols>
    <col min="4" max="4" width="8.85546875" customWidth="1"/>
    <col min="5" max="5" width="9.7109375" customWidth="1"/>
    <col min="6" max="6" width="8.28515625" customWidth="1"/>
    <col min="7" max="7" width="8.5703125" customWidth="1"/>
    <col min="8" max="8" width="9.28515625" customWidth="1"/>
    <col min="9" max="9" width="8.42578125" customWidth="1"/>
    <col min="10" max="10" width="8" customWidth="1"/>
    <col min="11" max="11" width="8.85546875" customWidth="1"/>
    <col min="12" max="12" width="8.5703125" customWidth="1"/>
  </cols>
  <sheetData>
    <row r="1" spans="1:12" ht="63.75" customHeight="1" x14ac:dyDescent="0.25">
      <c r="A1" s="24" t="s">
        <v>1</v>
      </c>
      <c r="B1" s="24" t="s">
        <v>0</v>
      </c>
      <c r="C1" s="6" t="s">
        <v>12</v>
      </c>
      <c r="D1" s="35" t="s">
        <v>58</v>
      </c>
      <c r="E1" s="22" t="s">
        <v>33</v>
      </c>
      <c r="F1" s="22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22" t="s">
        <v>39</v>
      </c>
      <c r="L1" s="22" t="s">
        <v>40</v>
      </c>
    </row>
    <row r="2" spans="1:12" x14ac:dyDescent="0.25">
      <c r="A2" s="23">
        <v>490299</v>
      </c>
      <c r="B2" s="23" t="s">
        <v>5</v>
      </c>
      <c r="C2" s="23">
        <v>1</v>
      </c>
      <c r="D2" s="27">
        <v>115.9696724047494</v>
      </c>
      <c r="E2" s="27">
        <v>4876.8549385655779</v>
      </c>
      <c r="F2" s="27">
        <v>81.107621778818952</v>
      </c>
      <c r="G2" s="34">
        <v>525</v>
      </c>
      <c r="H2" s="34">
        <v>2425</v>
      </c>
      <c r="I2" s="34">
        <v>5.5</v>
      </c>
      <c r="J2" s="34">
        <v>20</v>
      </c>
      <c r="K2" s="34">
        <v>2080</v>
      </c>
      <c r="L2" s="34">
        <v>77</v>
      </c>
    </row>
    <row r="3" spans="1:12" x14ac:dyDescent="0.25">
      <c r="A3" s="23">
        <v>490299</v>
      </c>
      <c r="B3" s="23" t="s">
        <v>5</v>
      </c>
      <c r="C3" s="23">
        <v>2</v>
      </c>
      <c r="D3" s="27">
        <v>138.57231414810926</v>
      </c>
      <c r="E3" s="27">
        <v>4591.1134393751781</v>
      </c>
      <c r="F3" s="27">
        <v>50.814383229663136</v>
      </c>
      <c r="G3" s="34">
        <v>650</v>
      </c>
      <c r="H3" s="34">
        <v>1650</v>
      </c>
      <c r="I3" s="34">
        <v>2</v>
      </c>
      <c r="J3" s="34">
        <v>13</v>
      </c>
      <c r="K3" s="34">
        <v>3420</v>
      </c>
      <c r="L3" s="34">
        <v>28</v>
      </c>
    </row>
    <row r="4" spans="1:12" x14ac:dyDescent="0.25">
      <c r="A4" s="23">
        <v>490299</v>
      </c>
      <c r="B4" s="23" t="s">
        <v>5</v>
      </c>
      <c r="C4" s="23">
        <v>3</v>
      </c>
      <c r="D4" s="27">
        <v>166.03014552563926</v>
      </c>
      <c r="E4" s="27">
        <v>4156.4420276678584</v>
      </c>
      <c r="F4" s="27">
        <v>61.527403447186963</v>
      </c>
      <c r="G4" s="34">
        <v>984.84848484848476</v>
      </c>
      <c r="H4" s="34">
        <v>3636.363636363636</v>
      </c>
      <c r="I4" s="34">
        <v>2.5252525252525251</v>
      </c>
      <c r="J4" s="34">
        <v>24.242424242424239</v>
      </c>
      <c r="K4" s="34">
        <v>4101.0101010100998</v>
      </c>
      <c r="L4" s="34">
        <v>77.777777777777771</v>
      </c>
    </row>
    <row r="5" spans="1:12" x14ac:dyDescent="0.25">
      <c r="A5" s="23">
        <v>490299</v>
      </c>
      <c r="B5" s="23" t="s">
        <v>5</v>
      </c>
      <c r="C5" s="23">
        <v>4</v>
      </c>
      <c r="D5" s="27">
        <v>99.618945729392436</v>
      </c>
      <c r="E5" s="27">
        <v>5865.9146227033398</v>
      </c>
      <c r="F5" s="27">
        <v>130.29341850898879</v>
      </c>
      <c r="G5" s="34">
        <v>569.30693069306926</v>
      </c>
      <c r="H5" s="34">
        <v>3019.8019801980195</v>
      </c>
      <c r="I5" s="34">
        <v>2.4752475247524752</v>
      </c>
      <c r="J5" s="34">
        <v>17.82178217821782</v>
      </c>
      <c r="K5" s="34">
        <v>2613.8613861386139</v>
      </c>
      <c r="L5" s="34">
        <v>84.158415841584159</v>
      </c>
    </row>
    <row r="6" spans="1:12" x14ac:dyDescent="0.25">
      <c r="A6" s="23">
        <v>490299</v>
      </c>
      <c r="B6" s="23" t="s">
        <v>5</v>
      </c>
      <c r="C6" s="23">
        <v>5</v>
      </c>
      <c r="D6" s="27">
        <v>111.18607449891906</v>
      </c>
      <c r="E6" s="27">
        <v>3036.7908683429537</v>
      </c>
      <c r="F6" s="27">
        <v>85.303460267668257</v>
      </c>
      <c r="G6" s="34">
        <v>1435.6435643564353</v>
      </c>
      <c r="H6" s="34">
        <v>3118.8118811881186</v>
      </c>
      <c r="I6" s="34">
        <v>1.9801980198019802</v>
      </c>
      <c r="J6" s="34">
        <v>11.881188118811879</v>
      </c>
      <c r="K6" s="34">
        <v>2891.0891089108909</v>
      </c>
      <c r="L6" s="34">
        <v>70.297029702970292</v>
      </c>
    </row>
    <row r="7" spans="1:12" x14ac:dyDescent="0.25">
      <c r="A7" s="26">
        <v>490813</v>
      </c>
      <c r="B7" s="26" t="s">
        <v>5</v>
      </c>
      <c r="C7" s="7">
        <v>6</v>
      </c>
      <c r="D7" s="19">
        <v>170.57973977265158</v>
      </c>
      <c r="E7" s="36">
        <v>4168.4403700871089</v>
      </c>
      <c r="F7" s="36">
        <v>95.301228765739481</v>
      </c>
      <c r="G7" s="37">
        <v>717.82178217821763</v>
      </c>
      <c r="H7" s="37">
        <v>4133.6633663366338</v>
      </c>
      <c r="I7" s="37">
        <v>1.9801980198019802</v>
      </c>
      <c r="J7" s="37">
        <v>14.85148514851485</v>
      </c>
      <c r="K7" s="37">
        <v>1148.5148514851485</v>
      </c>
      <c r="L7" s="37">
        <v>66.336633663366328</v>
      </c>
    </row>
    <row r="8" spans="1:12" x14ac:dyDescent="0.25">
      <c r="A8" s="4">
        <v>490813</v>
      </c>
      <c r="B8" s="4" t="s">
        <v>5</v>
      </c>
      <c r="C8" s="7">
        <v>7</v>
      </c>
      <c r="D8" s="19">
        <v>202.61313242096227</v>
      </c>
      <c r="E8" s="36">
        <v>5829.3266025335743</v>
      </c>
      <c r="F8" s="36">
        <v>121.49860651102672</v>
      </c>
      <c r="G8" s="37">
        <v>675</v>
      </c>
      <c r="H8" s="37">
        <v>4925</v>
      </c>
      <c r="I8" s="37">
        <v>2</v>
      </c>
      <c r="J8" s="37">
        <v>20</v>
      </c>
      <c r="K8" s="37">
        <v>1290</v>
      </c>
      <c r="L8" s="37">
        <v>95.999999999999986</v>
      </c>
    </row>
    <row r="9" spans="1:12" x14ac:dyDescent="0.25">
      <c r="A9" s="4">
        <v>490813</v>
      </c>
      <c r="B9" s="4" t="s">
        <v>5</v>
      </c>
      <c r="C9" s="7">
        <v>8</v>
      </c>
      <c r="D9" s="19">
        <v>221.44401502190595</v>
      </c>
      <c r="E9" s="36">
        <v>4943.7553866918806</v>
      </c>
      <c r="F9" s="36">
        <v>98.832306482851578</v>
      </c>
      <c r="G9" s="37">
        <v>926.82926829268297</v>
      </c>
      <c r="H9" s="37">
        <v>3804.8780487804879</v>
      </c>
      <c r="I9" s="37">
        <v>1.9512195121951221</v>
      </c>
      <c r="J9" s="37">
        <v>21.463414634146343</v>
      </c>
      <c r="K9" s="37">
        <v>1004.8780487804879</v>
      </c>
      <c r="L9" s="37">
        <v>55.609756097560975</v>
      </c>
    </row>
    <row r="10" spans="1:12" x14ac:dyDescent="0.25">
      <c r="A10" s="4">
        <v>490813</v>
      </c>
      <c r="B10" s="4" t="s">
        <v>5</v>
      </c>
      <c r="C10" s="7">
        <v>9</v>
      </c>
      <c r="D10" s="19">
        <v>234.97795871809765</v>
      </c>
      <c r="E10" s="36">
        <v>3885.5279946510695</v>
      </c>
      <c r="F10" s="36">
        <v>100.30011301477511</v>
      </c>
      <c r="G10" s="37">
        <v>1782.178217821782</v>
      </c>
      <c r="H10" s="37">
        <v>4133.6633663366338</v>
      </c>
      <c r="I10" s="37">
        <v>1.9801980198019802</v>
      </c>
      <c r="J10" s="37">
        <v>27.722772277227723</v>
      </c>
      <c r="K10" s="37">
        <v>1871.2871287128712</v>
      </c>
      <c r="L10" s="37">
        <v>66.336633663366328</v>
      </c>
    </row>
    <row r="11" spans="1:12" x14ac:dyDescent="0.25">
      <c r="A11" s="4">
        <v>490813</v>
      </c>
      <c r="B11" s="4" t="s">
        <v>5</v>
      </c>
      <c r="C11" s="7">
        <v>10</v>
      </c>
      <c r="D11" s="19">
        <v>163.99864986288253</v>
      </c>
      <c r="E11" s="36">
        <v>3193.7775586470425</v>
      </c>
      <c r="F11" s="36">
        <v>69.617525093889242</v>
      </c>
      <c r="G11" s="37">
        <v>759.80392156862752</v>
      </c>
      <c r="H11" s="37">
        <v>2500</v>
      </c>
      <c r="I11" s="37">
        <v>1.9607843137254903</v>
      </c>
      <c r="J11" s="37">
        <v>28.43137254901961</v>
      </c>
      <c r="K11" s="37">
        <v>1490.1960784313726</v>
      </c>
      <c r="L11" s="37">
        <v>91.176470588235304</v>
      </c>
    </row>
    <row r="12" spans="1:12" x14ac:dyDescent="0.25">
      <c r="A12" s="12">
        <v>490125</v>
      </c>
      <c r="B12" s="12" t="s">
        <v>5</v>
      </c>
      <c r="C12" s="12">
        <v>11</v>
      </c>
      <c r="D12" s="30">
        <v>162.51013304086595</v>
      </c>
      <c r="E12" s="27">
        <v>6210.315268120773</v>
      </c>
      <c r="F12" s="27">
        <v>106.35198723644879</v>
      </c>
      <c r="G12" s="34">
        <v>1225</v>
      </c>
      <c r="H12" s="34">
        <v>3650</v>
      </c>
      <c r="I12" s="34">
        <v>2.5</v>
      </c>
      <c r="J12" s="34">
        <v>39</v>
      </c>
      <c r="K12" s="34">
        <v>2220</v>
      </c>
      <c r="L12" s="34">
        <v>165</v>
      </c>
    </row>
    <row r="13" spans="1:12" x14ac:dyDescent="0.25">
      <c r="A13" s="12">
        <v>490125</v>
      </c>
      <c r="B13" s="12" t="s">
        <v>5</v>
      </c>
      <c r="C13" s="12">
        <v>12</v>
      </c>
      <c r="D13" s="30">
        <v>154.23440755164512</v>
      </c>
      <c r="E13" s="27">
        <v>4757.9924449400742</v>
      </c>
      <c r="F13" s="27">
        <v>96.940779086050597</v>
      </c>
      <c r="G13" s="34">
        <v>1196.1722488038279</v>
      </c>
      <c r="H13" s="34">
        <v>2799.0430622009571</v>
      </c>
      <c r="I13" s="34">
        <v>1.4354066985645932</v>
      </c>
      <c r="J13" s="34">
        <v>21.05263157894737</v>
      </c>
      <c r="K13" s="34">
        <v>1406.6985645933014</v>
      </c>
      <c r="L13" s="34">
        <v>27.751196172248804</v>
      </c>
    </row>
    <row r="14" spans="1:12" x14ac:dyDescent="0.25">
      <c r="A14" s="12">
        <v>490125</v>
      </c>
      <c r="B14" s="12" t="s">
        <v>5</v>
      </c>
      <c r="C14" s="12">
        <v>13</v>
      </c>
      <c r="D14" s="30">
        <v>148.59835761935375</v>
      </c>
      <c r="E14" s="27">
        <v>4241.7457538766294</v>
      </c>
      <c r="F14" s="27">
        <v>104.78028299157516</v>
      </c>
      <c r="G14" s="34">
        <v>1330.0492610837437</v>
      </c>
      <c r="H14" s="34">
        <v>7192.1182266009846</v>
      </c>
      <c r="I14" s="34">
        <v>1.9704433497536946</v>
      </c>
      <c r="J14" s="34">
        <v>24.630541871921181</v>
      </c>
      <c r="K14" s="34">
        <v>2738.9162561576354</v>
      </c>
      <c r="L14" s="34">
        <v>53.201970443349751</v>
      </c>
    </row>
    <row r="15" spans="1:12" x14ac:dyDescent="0.25">
      <c r="A15" s="12">
        <v>490125</v>
      </c>
      <c r="B15" s="12" t="s">
        <v>5</v>
      </c>
      <c r="C15" s="12">
        <v>14</v>
      </c>
      <c r="D15" s="30">
        <v>157.96201226566691</v>
      </c>
      <c r="E15" s="27">
        <v>4734.8106199665808</v>
      </c>
      <c r="F15" s="27">
        <v>88.548900933855251</v>
      </c>
      <c r="G15" s="34">
        <v>1699.0291262135922</v>
      </c>
      <c r="H15" s="34">
        <v>6165.0485436893205</v>
      </c>
      <c r="I15" s="34">
        <v>1.9417475728155342</v>
      </c>
      <c r="J15" s="34">
        <v>25.242718446601945</v>
      </c>
      <c r="K15" s="34">
        <v>1834.9514563106798</v>
      </c>
      <c r="L15" s="34">
        <v>34.95145631067961</v>
      </c>
    </row>
    <row r="16" spans="1:12" x14ac:dyDescent="0.25">
      <c r="A16" s="12">
        <v>490125</v>
      </c>
      <c r="B16" s="12" t="s">
        <v>5</v>
      </c>
      <c r="C16" s="12">
        <v>15</v>
      </c>
      <c r="D16" s="30">
        <v>140.86118926136089</v>
      </c>
      <c r="E16" s="27">
        <v>4400.6191065815783</v>
      </c>
      <c r="F16" s="27">
        <v>91.205367961870905</v>
      </c>
      <c r="G16" s="34">
        <v>800</v>
      </c>
      <c r="H16" s="34">
        <v>2625</v>
      </c>
      <c r="I16" s="34">
        <v>2</v>
      </c>
      <c r="J16" s="34">
        <v>25</v>
      </c>
      <c r="K16" s="34">
        <v>1139.9999999999998</v>
      </c>
      <c r="L16" s="34">
        <v>17.999999999999996</v>
      </c>
    </row>
    <row r="17" spans="1:12" x14ac:dyDescent="0.25">
      <c r="A17" s="4">
        <v>490300</v>
      </c>
      <c r="B17" s="4" t="s">
        <v>5</v>
      </c>
      <c r="C17" s="7">
        <v>16</v>
      </c>
      <c r="D17" s="20">
        <v>149.53796152462945</v>
      </c>
      <c r="E17" s="36">
        <v>3584.8687442435285</v>
      </c>
      <c r="F17" s="36">
        <v>109.75454219504904</v>
      </c>
      <c r="G17" s="37">
        <v>1379.3103448275865</v>
      </c>
      <c r="H17" s="37">
        <v>3645.3201970443347</v>
      </c>
      <c r="I17" s="37">
        <v>1.9704433497536946</v>
      </c>
      <c r="J17" s="37">
        <v>28.571428571428569</v>
      </c>
      <c r="K17" s="37">
        <v>1724.1379310344826</v>
      </c>
      <c r="L17" s="37">
        <v>161.57635467980293</v>
      </c>
    </row>
    <row r="18" spans="1:12" x14ac:dyDescent="0.25">
      <c r="A18" s="5">
        <v>490300</v>
      </c>
      <c r="B18" s="5" t="s">
        <v>5</v>
      </c>
      <c r="C18" s="7">
        <v>17</v>
      </c>
      <c r="D18" s="20">
        <v>200.46636304909094</v>
      </c>
      <c r="E18" s="36">
        <v>3999.6322795963974</v>
      </c>
      <c r="F18" s="36">
        <v>110.84662719201471</v>
      </c>
      <c r="G18" s="37">
        <v>771.14427860696514</v>
      </c>
      <c r="H18" s="37">
        <v>3731.3432835820895</v>
      </c>
      <c r="I18" s="37">
        <v>1.4925373134328357</v>
      </c>
      <c r="J18" s="37">
        <v>22.885572139303484</v>
      </c>
      <c r="K18" s="37">
        <v>1512.4378109452734</v>
      </c>
      <c r="L18" s="37">
        <v>78.606965174129357</v>
      </c>
    </row>
    <row r="19" spans="1:12" x14ac:dyDescent="0.25">
      <c r="A19" s="4">
        <v>490300</v>
      </c>
      <c r="B19" s="4" t="s">
        <v>5</v>
      </c>
      <c r="C19" s="7">
        <v>18</v>
      </c>
      <c r="D19" s="20">
        <v>227.73011088359186</v>
      </c>
      <c r="E19" s="36">
        <v>3625.1348949553217</v>
      </c>
      <c r="F19" s="36">
        <v>108.15617507570369</v>
      </c>
      <c r="G19" s="37">
        <v>1043.6893203883496</v>
      </c>
      <c r="H19" s="37">
        <v>4635.922330097088</v>
      </c>
      <c r="I19" s="37">
        <v>1.9417475728155342</v>
      </c>
      <c r="J19" s="37">
        <v>28.155339805825243</v>
      </c>
      <c r="K19" s="37">
        <v>2000</v>
      </c>
      <c r="L19" s="37">
        <v>128.15533980582526</v>
      </c>
    </row>
    <row r="20" spans="1:12" x14ac:dyDescent="0.25">
      <c r="A20" s="4">
        <v>490300</v>
      </c>
      <c r="B20" s="4" t="s">
        <v>5</v>
      </c>
      <c r="C20" s="7">
        <v>19</v>
      </c>
      <c r="D20" s="20">
        <v>205.38222817560947</v>
      </c>
      <c r="E20" s="36">
        <v>3771.6049917211926</v>
      </c>
      <c r="F20" s="36">
        <v>97.226506114542303</v>
      </c>
      <c r="G20" s="37">
        <v>934.3434343434343</v>
      </c>
      <c r="H20" s="37">
        <v>3030.30303030303</v>
      </c>
      <c r="I20" s="37">
        <v>1.5151515151515149</v>
      </c>
      <c r="J20" s="37">
        <v>19.19191919191919</v>
      </c>
      <c r="K20" s="37">
        <v>1272.7272727272727</v>
      </c>
      <c r="L20" s="37">
        <v>50.505050505050505</v>
      </c>
    </row>
    <row r="21" spans="1:12" x14ac:dyDescent="0.25">
      <c r="A21" s="4">
        <v>490300</v>
      </c>
      <c r="B21" s="4" t="s">
        <v>5</v>
      </c>
      <c r="C21" s="7">
        <v>20</v>
      </c>
      <c r="D21" s="20">
        <v>166.94343969226108</v>
      </c>
      <c r="E21" s="36">
        <v>3347.7159637025075</v>
      </c>
      <c r="F21" s="36">
        <v>98.35253800477949</v>
      </c>
      <c r="G21" s="37">
        <v>1674.7572815533981</v>
      </c>
      <c r="H21" s="37">
        <v>3883.4951456310682</v>
      </c>
      <c r="I21" s="37">
        <v>2.4271844660194177</v>
      </c>
      <c r="J21" s="37">
        <v>22.330097087378643</v>
      </c>
      <c r="K21" s="37">
        <v>2427.1844660194174</v>
      </c>
      <c r="L21" s="37">
        <v>133.00970873786409</v>
      </c>
    </row>
    <row r="22" spans="1:12" x14ac:dyDescent="0.25">
      <c r="A22" s="12">
        <v>490525</v>
      </c>
      <c r="B22" s="12" t="s">
        <v>5</v>
      </c>
      <c r="C22" s="23">
        <v>21</v>
      </c>
      <c r="D22" s="27">
        <v>97.267702781215746</v>
      </c>
      <c r="E22" s="27">
        <v>5326.4584781587828</v>
      </c>
      <c r="F22" s="27">
        <v>130.94164447172008</v>
      </c>
      <c r="G22" s="34">
        <v>1343.2835820895521</v>
      </c>
      <c r="H22" s="34">
        <v>4353.2338308457711</v>
      </c>
      <c r="I22" s="34">
        <v>2.4875621890547261</v>
      </c>
      <c r="J22" s="34">
        <v>27.860696517412936</v>
      </c>
      <c r="K22" s="34">
        <v>2298.5074626865671</v>
      </c>
      <c r="L22" s="34">
        <v>67.661691542288565</v>
      </c>
    </row>
    <row r="23" spans="1:12" x14ac:dyDescent="0.25">
      <c r="A23" s="12">
        <v>490525</v>
      </c>
      <c r="B23" s="12" t="s">
        <v>5</v>
      </c>
      <c r="C23" s="23">
        <v>22</v>
      </c>
      <c r="D23" s="27">
        <v>102.37947641981782</v>
      </c>
      <c r="E23" s="27">
        <v>5067.3492713591768</v>
      </c>
      <c r="F23" s="27">
        <v>126.54747960255271</v>
      </c>
      <c r="G23" s="34">
        <v>1800</v>
      </c>
      <c r="H23" s="34">
        <v>4450</v>
      </c>
      <c r="I23" s="34">
        <v>2.5</v>
      </c>
      <c r="J23" s="34">
        <v>30</v>
      </c>
      <c r="K23" s="34">
        <v>2840</v>
      </c>
      <c r="L23" s="34">
        <v>95.999999999999986</v>
      </c>
    </row>
    <row r="24" spans="1:12" x14ac:dyDescent="0.25">
      <c r="A24" s="12">
        <v>490525</v>
      </c>
      <c r="B24" s="12" t="s">
        <v>5</v>
      </c>
      <c r="C24" s="23">
        <v>23</v>
      </c>
      <c r="D24" s="27">
        <v>128.17883160135239</v>
      </c>
      <c r="E24" s="27">
        <v>4302.2643760558649</v>
      </c>
      <c r="F24" s="27">
        <v>130.7609816130188</v>
      </c>
      <c r="G24" s="34">
        <v>765.5502392344498</v>
      </c>
      <c r="H24" s="34">
        <v>3349.2822966507179</v>
      </c>
      <c r="I24" s="34">
        <v>1.4354066985645932</v>
      </c>
      <c r="J24" s="34">
        <v>17.224880382775119</v>
      </c>
      <c r="K24" s="34">
        <v>3559.8086124401916</v>
      </c>
      <c r="L24" s="34">
        <v>35.406698564593306</v>
      </c>
    </row>
    <row r="25" spans="1:12" x14ac:dyDescent="0.25">
      <c r="A25" s="12">
        <v>490525</v>
      </c>
      <c r="B25" s="12" t="s">
        <v>5</v>
      </c>
      <c r="C25" s="23">
        <v>24</v>
      </c>
      <c r="D25" s="27">
        <v>111.91926105237765</v>
      </c>
      <c r="E25" s="27">
        <v>3660.675433141158</v>
      </c>
      <c r="F25" s="27">
        <v>143.86565879280059</v>
      </c>
      <c r="G25" s="34">
        <v>1127.4509803921569</v>
      </c>
      <c r="H25" s="34">
        <v>3602.9411764705883</v>
      </c>
      <c r="I25" s="34">
        <v>1.4705882352941178</v>
      </c>
      <c r="J25" s="34">
        <v>23.529411764705884</v>
      </c>
      <c r="K25" s="34">
        <v>3176.4705882352951</v>
      </c>
      <c r="L25" s="34">
        <v>41.176470588235297</v>
      </c>
    </row>
    <row r="26" spans="1:12" x14ac:dyDescent="0.25">
      <c r="A26" s="12">
        <v>490525</v>
      </c>
      <c r="B26" s="12" t="s">
        <v>5</v>
      </c>
      <c r="C26" s="23">
        <v>25</v>
      </c>
      <c r="D26" s="27">
        <v>129.83192570738933</v>
      </c>
      <c r="E26" s="27">
        <v>4895.9896341634567</v>
      </c>
      <c r="F26" s="27">
        <v>117.38995798166835</v>
      </c>
      <c r="G26" s="34">
        <v>845.41062801932367</v>
      </c>
      <c r="H26" s="34">
        <v>2922.7053140096618</v>
      </c>
      <c r="I26" s="34">
        <v>2.4154589371980677</v>
      </c>
      <c r="J26" s="34">
        <v>25.120772946859905</v>
      </c>
      <c r="K26" s="34">
        <v>2560.3864734299518</v>
      </c>
      <c r="L26" s="34">
        <v>112.07729468599034</v>
      </c>
    </row>
    <row r="27" spans="1:12" x14ac:dyDescent="0.25">
      <c r="A27" s="4">
        <v>450176</v>
      </c>
      <c r="B27" s="4" t="s">
        <v>7</v>
      </c>
      <c r="C27" s="7">
        <v>26</v>
      </c>
      <c r="D27" s="19">
        <v>388.76111580782555</v>
      </c>
      <c r="E27" s="36">
        <v>5367.820627533375</v>
      </c>
      <c r="F27" s="36">
        <v>129.65157900894451</v>
      </c>
      <c r="G27" s="37">
        <v>1182.2660098522167</v>
      </c>
      <c r="H27" s="37">
        <v>3694.5812807881771</v>
      </c>
      <c r="I27" s="37">
        <v>1.9704433497536946</v>
      </c>
      <c r="J27" s="37">
        <v>20.689655172413794</v>
      </c>
      <c r="K27" s="37">
        <v>1605.9113300492606</v>
      </c>
      <c r="L27" s="37">
        <v>120.19704433497536</v>
      </c>
    </row>
    <row r="28" spans="1:12" x14ac:dyDescent="0.25">
      <c r="A28" s="4">
        <v>450176</v>
      </c>
      <c r="B28" s="4" t="s">
        <v>7</v>
      </c>
      <c r="C28" s="7">
        <v>27</v>
      </c>
      <c r="D28" s="19">
        <v>291.88659797595943</v>
      </c>
      <c r="E28" s="36">
        <v>4139.7807117161337</v>
      </c>
      <c r="F28" s="36">
        <v>131.38964017846601</v>
      </c>
      <c r="G28" s="37">
        <v>1826.9230769230769</v>
      </c>
      <c r="H28" s="37">
        <v>5120.1923076923076</v>
      </c>
      <c r="I28" s="37">
        <v>1.9230769230769234</v>
      </c>
      <c r="J28" s="37">
        <v>25.961538461538463</v>
      </c>
      <c r="K28" s="37">
        <v>1298.0769230769231</v>
      </c>
      <c r="L28" s="37">
        <v>75.000000000000014</v>
      </c>
    </row>
    <row r="29" spans="1:12" x14ac:dyDescent="0.25">
      <c r="A29" s="4">
        <v>450176</v>
      </c>
      <c r="B29" s="4" t="s">
        <v>7</v>
      </c>
      <c r="C29" s="7">
        <v>28</v>
      </c>
      <c r="D29" s="19">
        <v>394.55182592453457</v>
      </c>
      <c r="E29" s="36">
        <v>6151.7682287976322</v>
      </c>
      <c r="F29" s="36">
        <v>177.64398400911065</v>
      </c>
      <c r="G29" s="37">
        <v>1560.9756097560976</v>
      </c>
      <c r="H29" s="37">
        <v>5024.3902439024396</v>
      </c>
      <c r="I29" s="37">
        <v>3.4146341463414638</v>
      </c>
      <c r="J29" s="37">
        <v>33.170731707317081</v>
      </c>
      <c r="K29" s="37">
        <v>936.58536585365857</v>
      </c>
      <c r="L29" s="37">
        <v>197.07317073170734</v>
      </c>
    </row>
    <row r="30" spans="1:12" x14ac:dyDescent="0.25">
      <c r="A30" s="4">
        <v>450176</v>
      </c>
      <c r="B30" s="4" t="s">
        <v>7</v>
      </c>
      <c r="C30" s="7">
        <v>29</v>
      </c>
      <c r="D30" s="19">
        <v>409.33844133336368</v>
      </c>
      <c r="E30" s="36">
        <v>5180.1414819239162</v>
      </c>
      <c r="F30" s="36">
        <v>115.75229191374079</v>
      </c>
      <c r="G30" s="37">
        <v>1231.5270935960591</v>
      </c>
      <c r="H30" s="37">
        <v>4433.4975369458125</v>
      </c>
      <c r="I30" s="37">
        <v>1.9704433497536946</v>
      </c>
      <c r="J30" s="37">
        <v>15.763546798029557</v>
      </c>
      <c r="K30" s="37">
        <v>1162.5615763546796</v>
      </c>
      <c r="L30" s="37">
        <v>40.394088669950733</v>
      </c>
    </row>
    <row r="31" spans="1:12" x14ac:dyDescent="0.25">
      <c r="A31" s="4">
        <v>450176</v>
      </c>
      <c r="B31" s="4" t="s">
        <v>7</v>
      </c>
      <c r="C31" s="7">
        <v>30</v>
      </c>
      <c r="D31" s="19">
        <v>306.07597214356304</v>
      </c>
      <c r="E31" s="36">
        <v>5837.018491557018</v>
      </c>
      <c r="F31" s="36">
        <v>93.68389134755391</v>
      </c>
      <c r="G31" s="37">
        <v>1650.2463054187192</v>
      </c>
      <c r="H31" s="37">
        <v>5221.6748768472899</v>
      </c>
      <c r="I31" s="37">
        <v>8.3743842364532028</v>
      </c>
      <c r="J31" s="37">
        <v>28.571428571428569</v>
      </c>
      <c r="K31" s="37">
        <v>1113.3004926108372</v>
      </c>
      <c r="L31" s="37">
        <v>61.083743842364527</v>
      </c>
    </row>
    <row r="32" spans="1:12" x14ac:dyDescent="0.25">
      <c r="A32" s="12">
        <v>450101</v>
      </c>
      <c r="B32" s="12" t="s">
        <v>7</v>
      </c>
      <c r="C32" s="12">
        <v>31</v>
      </c>
      <c r="D32" s="30">
        <v>199.15457480498279</v>
      </c>
      <c r="E32" s="27">
        <v>4967.9894817246841</v>
      </c>
      <c r="F32" s="27">
        <v>88.832612159638529</v>
      </c>
      <c r="G32" s="34">
        <v>882.35294117647061</v>
      </c>
      <c r="H32" s="34">
        <v>3039.2156862745101</v>
      </c>
      <c r="I32" s="34">
        <v>2.9411764705882355</v>
      </c>
      <c r="J32" s="34">
        <v>20.588235294117649</v>
      </c>
      <c r="K32" s="34">
        <v>725.49019607843138</v>
      </c>
      <c r="L32" s="34">
        <v>183.33333333333337</v>
      </c>
    </row>
    <row r="33" spans="1:12" x14ac:dyDescent="0.25">
      <c r="A33" s="12">
        <v>450101</v>
      </c>
      <c r="B33" s="12" t="s">
        <v>7</v>
      </c>
      <c r="C33" s="12">
        <v>32</v>
      </c>
      <c r="D33" s="30">
        <v>115.2307879628502</v>
      </c>
      <c r="E33" s="27">
        <v>3902.5538262081359</v>
      </c>
      <c r="F33" s="27">
        <v>66.223143522477287</v>
      </c>
      <c r="G33" s="34">
        <v>1432.0388349514565</v>
      </c>
      <c r="H33" s="34">
        <v>3883.4951456310682</v>
      </c>
      <c r="I33" s="34">
        <v>1.9417475728155342</v>
      </c>
      <c r="J33" s="34">
        <v>17.475728155339805</v>
      </c>
      <c r="K33" s="34">
        <v>572.81553398058247</v>
      </c>
      <c r="L33" s="34">
        <v>85.4368932038835</v>
      </c>
    </row>
    <row r="34" spans="1:12" x14ac:dyDescent="0.25">
      <c r="A34" s="12">
        <v>450101</v>
      </c>
      <c r="B34" s="12" t="s">
        <v>7</v>
      </c>
      <c r="C34" s="12">
        <v>33</v>
      </c>
      <c r="D34" s="30">
        <v>140.78848159480955</v>
      </c>
      <c r="E34" s="27">
        <v>3131.0949934883001</v>
      </c>
      <c r="F34" s="27">
        <v>80.841082943524171</v>
      </c>
      <c r="G34" s="34">
        <v>1287.128712871287</v>
      </c>
      <c r="H34" s="34">
        <v>3539.6039603960394</v>
      </c>
      <c r="I34" s="34">
        <v>1.9801980198019802</v>
      </c>
      <c r="J34" s="34">
        <v>17.82178217821782</v>
      </c>
      <c r="K34" s="34">
        <v>742.57425742574253</v>
      </c>
      <c r="L34" s="34">
        <v>197.029702970297</v>
      </c>
    </row>
    <row r="35" spans="1:12" x14ac:dyDescent="0.25">
      <c r="A35" s="12">
        <v>450101</v>
      </c>
      <c r="B35" s="12" t="s">
        <v>7</v>
      </c>
      <c r="C35" s="12">
        <v>34</v>
      </c>
      <c r="D35" s="30">
        <v>213.06896336699398</v>
      </c>
      <c r="E35" s="27">
        <v>4506.1159670884408</v>
      </c>
      <c r="F35" s="27">
        <v>129.36528682543744</v>
      </c>
      <c r="G35" s="34">
        <v>1009.6153846153846</v>
      </c>
      <c r="H35" s="34">
        <v>3653.8461538461538</v>
      </c>
      <c r="I35" s="34">
        <v>3.3653846153846159</v>
      </c>
      <c r="J35" s="34">
        <v>24.03846153846154</v>
      </c>
      <c r="K35" s="34">
        <v>730.76923076923083</v>
      </c>
      <c r="L35" s="34">
        <v>311.5384615384616</v>
      </c>
    </row>
    <row r="36" spans="1:12" x14ac:dyDescent="0.25">
      <c r="A36" s="12">
        <v>450101</v>
      </c>
      <c r="B36" s="12" t="s">
        <v>7</v>
      </c>
      <c r="C36" s="12">
        <v>35</v>
      </c>
      <c r="D36" s="30">
        <v>193.03996976921226</v>
      </c>
      <c r="E36" s="27">
        <v>3752.6522028180711</v>
      </c>
      <c r="F36" s="27">
        <v>145.04411358572639</v>
      </c>
      <c r="G36" s="34">
        <v>1381.9095477386936</v>
      </c>
      <c r="H36" s="34">
        <v>5251.2562814070352</v>
      </c>
      <c r="I36" s="34">
        <v>2.0100502512562812</v>
      </c>
      <c r="J36" s="34">
        <v>28.140703517587941</v>
      </c>
      <c r="K36" s="34">
        <v>1396.9849246231156</v>
      </c>
      <c r="L36" s="34">
        <v>131.65829145728645</v>
      </c>
    </row>
    <row r="37" spans="1:12" x14ac:dyDescent="0.25">
      <c r="A37" s="4">
        <v>450265</v>
      </c>
      <c r="B37" s="4" t="s">
        <v>7</v>
      </c>
      <c r="C37" s="7">
        <v>36</v>
      </c>
      <c r="D37" s="20">
        <v>265.37476178309248</v>
      </c>
      <c r="E37" s="36">
        <v>3904.858979699085</v>
      </c>
      <c r="F37" s="36">
        <v>133.87054557060191</v>
      </c>
      <c r="G37" s="37">
        <v>1442.7860696517409</v>
      </c>
      <c r="H37" s="37">
        <v>4676.6169154228855</v>
      </c>
      <c r="I37" s="37">
        <v>1.9900497512437811</v>
      </c>
      <c r="J37" s="37">
        <v>23.880597014925371</v>
      </c>
      <c r="K37" s="37">
        <v>1014.9253731343283</v>
      </c>
      <c r="L37" s="37">
        <v>123.38308457711443</v>
      </c>
    </row>
    <row r="38" spans="1:12" x14ac:dyDescent="0.25">
      <c r="A38" s="4">
        <v>450265</v>
      </c>
      <c r="B38" s="4" t="s">
        <v>7</v>
      </c>
      <c r="C38" s="7">
        <v>37</v>
      </c>
      <c r="D38" s="20">
        <v>417.29054408468835</v>
      </c>
      <c r="E38" s="36">
        <v>3733.8889418039807</v>
      </c>
      <c r="F38" s="36">
        <v>110.09241150009778</v>
      </c>
      <c r="G38" s="37">
        <v>1150</v>
      </c>
      <c r="H38" s="37">
        <v>3925</v>
      </c>
      <c r="I38" s="37">
        <v>2</v>
      </c>
      <c r="J38" s="37">
        <v>22</v>
      </c>
      <c r="K38" s="37">
        <v>1260</v>
      </c>
      <c r="L38" s="37">
        <v>185</v>
      </c>
    </row>
    <row r="39" spans="1:12" x14ac:dyDescent="0.25">
      <c r="A39" s="4">
        <v>450265</v>
      </c>
      <c r="B39" s="4" t="s">
        <v>7</v>
      </c>
      <c r="C39" s="7">
        <v>38</v>
      </c>
      <c r="D39" s="20">
        <v>307.3841898886007</v>
      </c>
      <c r="E39" s="36">
        <v>4872.451222460747</v>
      </c>
      <c r="F39" s="36">
        <v>152.8724856700116</v>
      </c>
      <c r="G39" s="37">
        <v>1129.8076923076924</v>
      </c>
      <c r="H39" s="37">
        <v>5096.1538461538466</v>
      </c>
      <c r="I39" s="37">
        <v>2.8846153846153846</v>
      </c>
      <c r="J39" s="37">
        <v>22.11538461538462</v>
      </c>
      <c r="K39" s="37">
        <v>2932.6923076923076</v>
      </c>
      <c r="L39" s="37">
        <v>151.92307692307693</v>
      </c>
    </row>
    <row r="40" spans="1:12" x14ac:dyDescent="0.25">
      <c r="A40" s="4">
        <v>450265</v>
      </c>
      <c r="B40" s="4" t="s">
        <v>7</v>
      </c>
      <c r="C40" s="7">
        <v>39</v>
      </c>
      <c r="D40" s="20">
        <v>380.72378121413294</v>
      </c>
      <c r="E40" s="36">
        <v>6337.4352484300716</v>
      </c>
      <c r="F40" s="36">
        <v>133.2078200974801</v>
      </c>
      <c r="G40" s="37">
        <v>1386.1386138613864</v>
      </c>
      <c r="H40" s="37">
        <v>3613.8613861386139</v>
      </c>
      <c r="I40" s="37">
        <v>3.4653465346534653</v>
      </c>
      <c r="J40" s="37">
        <v>19.801980198019802</v>
      </c>
      <c r="K40" s="37">
        <v>1752.4752475247524</v>
      </c>
      <c r="L40" s="37">
        <v>187.12871287128709</v>
      </c>
    </row>
    <row r="41" spans="1:12" x14ac:dyDescent="0.25">
      <c r="A41" s="4">
        <v>450265</v>
      </c>
      <c r="B41" s="4" t="s">
        <v>7</v>
      </c>
      <c r="C41" s="7">
        <v>40</v>
      </c>
      <c r="D41" s="20">
        <v>449.27160730758141</v>
      </c>
      <c r="E41" s="36">
        <v>7995.3286660657795</v>
      </c>
      <c r="F41" s="36">
        <v>156.63781782937147</v>
      </c>
      <c r="G41" s="37">
        <v>1083.7438423645319</v>
      </c>
      <c r="H41" s="37">
        <v>3152.7093596059112</v>
      </c>
      <c r="I41" s="37">
        <v>2.4630541871921179</v>
      </c>
      <c r="J41" s="37">
        <v>20.689655172413794</v>
      </c>
      <c r="K41" s="37">
        <v>847.29064039408865</v>
      </c>
      <c r="L41" s="37">
        <v>157.63546798029554</v>
      </c>
    </row>
    <row r="42" spans="1:12" x14ac:dyDescent="0.25">
      <c r="A42" s="12">
        <v>451383</v>
      </c>
      <c r="B42" s="12" t="s">
        <v>7</v>
      </c>
      <c r="C42" s="12">
        <v>41</v>
      </c>
      <c r="D42" s="30">
        <v>165.575186100938</v>
      </c>
      <c r="E42" s="27">
        <v>4828.5692461045328</v>
      </c>
      <c r="F42" s="27">
        <v>109.00238762385918</v>
      </c>
      <c r="G42" s="34">
        <v>1584.158415841584</v>
      </c>
      <c r="H42" s="34">
        <v>2054.4554455445545</v>
      </c>
      <c r="I42" s="34">
        <v>2.9702970297029698</v>
      </c>
      <c r="J42" s="34">
        <v>13.861386138613861</v>
      </c>
      <c r="K42" s="34">
        <v>445.54455445544551</v>
      </c>
      <c r="L42" s="34">
        <v>200.99009900990094</v>
      </c>
    </row>
    <row r="43" spans="1:12" x14ac:dyDescent="0.25">
      <c r="A43" s="12">
        <v>451383</v>
      </c>
      <c r="B43" s="12" t="s">
        <v>7</v>
      </c>
      <c r="C43" s="12">
        <v>42</v>
      </c>
      <c r="D43" s="30">
        <v>163.40339865849629</v>
      </c>
      <c r="E43" s="27">
        <v>5583.0022472673008</v>
      </c>
      <c r="F43" s="27">
        <v>142.88999308692846</v>
      </c>
      <c r="G43" s="34">
        <v>2079.2079207920792</v>
      </c>
      <c r="H43" s="34">
        <v>2970.2970297029701</v>
      </c>
      <c r="I43" s="34">
        <v>3.4653465346534653</v>
      </c>
      <c r="J43" s="34">
        <v>14.85148514851485</v>
      </c>
      <c r="K43" s="34">
        <v>336.63366336633663</v>
      </c>
      <c r="L43" s="34">
        <v>340.59405940594058</v>
      </c>
    </row>
    <row r="44" spans="1:12" x14ac:dyDescent="0.25">
      <c r="A44" s="12">
        <v>451383</v>
      </c>
      <c r="B44" s="12" t="s">
        <v>7</v>
      </c>
      <c r="C44" s="12">
        <v>43</v>
      </c>
      <c r="D44" s="30">
        <v>166.53770976862276</v>
      </c>
      <c r="E44" s="27">
        <v>5571.4423149177637</v>
      </c>
      <c r="F44" s="27">
        <v>110.64563969859073</v>
      </c>
      <c r="G44" s="34">
        <v>1532.6633165829146</v>
      </c>
      <c r="H44" s="34">
        <v>3090.4522613065324</v>
      </c>
      <c r="I44" s="34">
        <v>3.5175879396984926</v>
      </c>
      <c r="J44" s="34">
        <v>23.115577889447238</v>
      </c>
      <c r="K44" s="34">
        <v>452.2613065326633</v>
      </c>
      <c r="L44" s="34">
        <v>155.7788944723618</v>
      </c>
    </row>
    <row r="45" spans="1:12" x14ac:dyDescent="0.25">
      <c r="A45" s="12">
        <v>451383</v>
      </c>
      <c r="B45" s="12" t="s">
        <v>7</v>
      </c>
      <c r="C45" s="12">
        <v>44</v>
      </c>
      <c r="D45" s="30">
        <v>138.70695386065347</v>
      </c>
      <c r="E45" s="27">
        <v>5528.2669311176223</v>
      </c>
      <c r="F45" s="27">
        <v>98.346487039955832</v>
      </c>
      <c r="G45" s="34">
        <v>1397.0588235294115</v>
      </c>
      <c r="H45" s="34">
        <v>3406.8627450980393</v>
      </c>
      <c r="I45" s="34">
        <v>2.4509803921568629</v>
      </c>
      <c r="J45" s="34">
        <v>15.686274509803923</v>
      </c>
      <c r="K45" s="34">
        <v>480.39215686274514</v>
      </c>
      <c r="L45" s="34">
        <v>151.9607843137255</v>
      </c>
    </row>
    <row r="46" spans="1:12" x14ac:dyDescent="0.25">
      <c r="A46" s="12">
        <v>451383</v>
      </c>
      <c r="B46" s="12" t="s">
        <v>7</v>
      </c>
      <c r="C46" s="12">
        <v>45</v>
      </c>
      <c r="D46" s="30">
        <v>144.07320696680989</v>
      </c>
      <c r="E46" s="27">
        <v>4734.8106199665808</v>
      </c>
      <c r="F46" s="27">
        <v>92.644581962217003</v>
      </c>
      <c r="G46" s="34">
        <v>1626.2135922330099</v>
      </c>
      <c r="H46" s="34">
        <v>3228.1553398058254</v>
      </c>
      <c r="I46" s="34">
        <v>2.4271844660194177</v>
      </c>
      <c r="J46" s="34">
        <v>13.592233009708741</v>
      </c>
      <c r="K46" s="34">
        <v>388.34951456310682</v>
      </c>
      <c r="L46" s="34">
        <v>197.08737864077668</v>
      </c>
    </row>
    <row r="47" spans="1:12" x14ac:dyDescent="0.25">
      <c r="A47" s="4">
        <v>450203</v>
      </c>
      <c r="B47" s="4" t="s">
        <v>7</v>
      </c>
      <c r="C47" s="7">
        <v>46</v>
      </c>
      <c r="D47" s="20">
        <v>261.20213165383723</v>
      </c>
      <c r="E47" s="36">
        <v>5197.1755053879388</v>
      </c>
      <c r="F47" s="36">
        <v>97.391666777431979</v>
      </c>
      <c r="G47" s="37">
        <v>1893.2038834951456</v>
      </c>
      <c r="H47" s="37">
        <v>7500</v>
      </c>
      <c r="I47" s="37">
        <v>2.912621359223301</v>
      </c>
      <c r="J47" s="37">
        <v>28.155339805825243</v>
      </c>
      <c r="K47" s="37">
        <v>1563.1067961165049</v>
      </c>
      <c r="L47" s="37">
        <v>160.19417475728156</v>
      </c>
    </row>
    <row r="48" spans="1:12" x14ac:dyDescent="0.25">
      <c r="A48" s="4">
        <v>450203</v>
      </c>
      <c r="B48" s="4" t="s">
        <v>7</v>
      </c>
      <c r="C48" s="7">
        <v>47</v>
      </c>
      <c r="D48" s="20">
        <v>252.03552015659159</v>
      </c>
      <c r="E48" s="36">
        <v>4919.7565741351236</v>
      </c>
      <c r="F48" s="36">
        <v>92.644581962217003</v>
      </c>
      <c r="G48" s="37">
        <v>2063.1067961165049</v>
      </c>
      <c r="H48" s="37">
        <v>8131.0679611650494</v>
      </c>
      <c r="I48" s="37">
        <v>2.4271844660194177</v>
      </c>
      <c r="J48" s="37">
        <v>26.213592233009713</v>
      </c>
      <c r="K48" s="37">
        <v>1009.7087378640778</v>
      </c>
      <c r="L48" s="37">
        <v>124.27184466019419</v>
      </c>
    </row>
    <row r="49" spans="1:12" x14ac:dyDescent="0.25">
      <c r="A49" s="4">
        <v>450203</v>
      </c>
      <c r="B49" s="4" t="s">
        <v>7</v>
      </c>
      <c r="C49" s="7">
        <v>48</v>
      </c>
      <c r="D49" s="20">
        <v>269.25443009228673</v>
      </c>
      <c r="E49" s="36">
        <v>5205.7857466859159</v>
      </c>
      <c r="F49" s="36">
        <v>104.16130112913501</v>
      </c>
      <c r="G49" s="37">
        <v>1856.4356435643563</v>
      </c>
      <c r="H49" s="37">
        <v>5346.5346534653463</v>
      </c>
      <c r="I49" s="37">
        <v>2.4752475247524752</v>
      </c>
      <c r="J49" s="37">
        <v>31.683168316831683</v>
      </c>
      <c r="K49" s="37">
        <v>1207.9207920792078</v>
      </c>
      <c r="L49" s="37">
        <v>105.94059405940594</v>
      </c>
    </row>
    <row r="50" spans="1:12" x14ac:dyDescent="0.25">
      <c r="A50" s="4">
        <v>450203</v>
      </c>
      <c r="B50" s="4" t="s">
        <v>7</v>
      </c>
      <c r="C50" s="7">
        <v>50</v>
      </c>
      <c r="D50" s="20">
        <v>220.23877979020511</v>
      </c>
      <c r="E50" s="36">
        <v>3847.4345829388049</v>
      </c>
      <c r="F50" s="36">
        <v>103.14011190237881</v>
      </c>
      <c r="G50" s="37">
        <v>1813.7254901960785</v>
      </c>
      <c r="H50" s="37">
        <v>4289.2156862745105</v>
      </c>
      <c r="I50" s="37">
        <v>2.9411764705882355</v>
      </c>
      <c r="J50" s="37">
        <v>21.568627450980394</v>
      </c>
      <c r="K50" s="37">
        <v>921.56862745098033</v>
      </c>
      <c r="L50" s="37">
        <v>111.76470588235293</v>
      </c>
    </row>
    <row r="51" spans="1:12" x14ac:dyDescent="0.25">
      <c r="A51" s="12">
        <v>110397</v>
      </c>
      <c r="B51" s="12" t="s">
        <v>8</v>
      </c>
      <c r="C51" s="13">
        <v>51</v>
      </c>
      <c r="D51" s="30">
        <v>128.61167252946373</v>
      </c>
      <c r="E51" s="27">
        <v>4872.451222460747</v>
      </c>
      <c r="F51" s="27">
        <v>265.70704012396754</v>
      </c>
      <c r="G51" s="34">
        <v>1009.6153846153846</v>
      </c>
      <c r="H51" s="34">
        <v>5793.2692307692314</v>
      </c>
      <c r="I51" s="34">
        <v>2.8846153846153846</v>
      </c>
      <c r="J51" s="34">
        <v>19.23076923076923</v>
      </c>
      <c r="K51" s="34">
        <v>461.53846153846155</v>
      </c>
      <c r="L51" s="34">
        <v>59.61538461538462</v>
      </c>
    </row>
    <row r="52" spans="1:12" x14ac:dyDescent="0.25">
      <c r="A52" s="12">
        <v>110397</v>
      </c>
      <c r="B52" s="12" t="s">
        <v>8</v>
      </c>
      <c r="C52" s="13">
        <v>52</v>
      </c>
      <c r="D52" s="30">
        <v>214.72092992032918</v>
      </c>
      <c r="E52" s="27">
        <v>5382.1214595564816</v>
      </c>
      <c r="F52" s="27">
        <v>216.06878715780641</v>
      </c>
      <c r="G52" s="34">
        <v>1262.1359223300972</v>
      </c>
      <c r="H52" s="34">
        <v>5242.7184466019417</v>
      </c>
      <c r="I52" s="34">
        <v>2.4271844660194177</v>
      </c>
      <c r="J52" s="34">
        <v>25.242718446601945</v>
      </c>
      <c r="K52" s="34">
        <v>388.34951456310682</v>
      </c>
      <c r="L52" s="34">
        <v>155.33980582524273</v>
      </c>
    </row>
    <row r="53" spans="1:12" x14ac:dyDescent="0.25">
      <c r="A53" s="12">
        <v>110397</v>
      </c>
      <c r="B53" s="12" t="s">
        <v>8</v>
      </c>
      <c r="C53" s="13">
        <v>53</v>
      </c>
      <c r="D53" s="30">
        <v>244.6143575560389</v>
      </c>
      <c r="E53" s="27">
        <v>5055.6188501468996</v>
      </c>
      <c r="F53" s="27">
        <v>378.54159457792349</v>
      </c>
      <c r="G53" s="34">
        <v>1346.1538461538464</v>
      </c>
      <c r="H53" s="34">
        <v>9519.2307692307695</v>
      </c>
      <c r="I53" s="34">
        <v>4.8076923076923075</v>
      </c>
      <c r="J53" s="34">
        <v>23.076923076923077</v>
      </c>
      <c r="K53" s="34">
        <v>259.61538461538464</v>
      </c>
      <c r="L53" s="34">
        <v>320.19230769230768</v>
      </c>
    </row>
    <row r="54" spans="1:12" x14ac:dyDescent="0.25">
      <c r="A54" s="12">
        <v>110397</v>
      </c>
      <c r="B54" s="12" t="s">
        <v>8</v>
      </c>
      <c r="C54" s="13">
        <v>54</v>
      </c>
      <c r="D54" s="30">
        <v>177.99214473924619</v>
      </c>
      <c r="E54" s="27">
        <v>2753.8784929069147</v>
      </c>
      <c r="F54" s="27">
        <v>326.8512798864474</v>
      </c>
      <c r="G54" s="34">
        <v>1014.8514851485148</v>
      </c>
      <c r="H54" s="34">
        <v>7277.227722772277</v>
      </c>
      <c r="I54" s="34">
        <v>3.9603960396039604</v>
      </c>
      <c r="J54" s="34">
        <v>29.702970297029701</v>
      </c>
      <c r="K54" s="34">
        <v>306.93069306930693</v>
      </c>
      <c r="L54" s="34">
        <v>160.39603960396042</v>
      </c>
    </row>
    <row r="55" spans="1:12" x14ac:dyDescent="0.25">
      <c r="A55" s="12">
        <v>110397</v>
      </c>
      <c r="B55" s="12" t="s">
        <v>8</v>
      </c>
      <c r="C55" s="13">
        <v>55</v>
      </c>
      <c r="D55" s="30">
        <v>188.98402935491816</v>
      </c>
      <c r="E55" s="27">
        <v>3904.858979699085</v>
      </c>
      <c r="F55" s="27">
        <v>352.80326316782987</v>
      </c>
      <c r="G55" s="34">
        <v>895.52238805970148</v>
      </c>
      <c r="H55" s="34">
        <v>5472.6368159203985</v>
      </c>
      <c r="I55" s="34">
        <v>2.9850746268656714</v>
      </c>
      <c r="J55" s="34">
        <v>23.880597014925371</v>
      </c>
      <c r="K55" s="34">
        <v>398.00995024875618</v>
      </c>
      <c r="L55" s="34">
        <v>186.06965174129354</v>
      </c>
    </row>
    <row r="56" spans="1:12" x14ac:dyDescent="0.25">
      <c r="A56" s="4">
        <v>110085</v>
      </c>
      <c r="B56" s="4" t="s">
        <v>8</v>
      </c>
      <c r="C56" s="7">
        <v>56</v>
      </c>
      <c r="D56" s="19">
        <v>148.6338276667779</v>
      </c>
      <c r="E56" s="36">
        <v>3924.3832745975806</v>
      </c>
      <c r="F56" s="36">
        <v>202.99286133385485</v>
      </c>
      <c r="G56" s="37">
        <v>1725</v>
      </c>
      <c r="H56" s="37">
        <v>9075</v>
      </c>
      <c r="I56" s="37">
        <v>4.4999999999999991</v>
      </c>
      <c r="J56" s="37">
        <v>17</v>
      </c>
      <c r="K56" s="37">
        <v>160</v>
      </c>
      <c r="L56" s="37">
        <v>1090</v>
      </c>
    </row>
    <row r="57" spans="1:12" x14ac:dyDescent="0.25">
      <c r="A57" s="4">
        <v>110085</v>
      </c>
      <c r="B57" s="4" t="s">
        <v>8</v>
      </c>
      <c r="C57" s="7">
        <v>57</v>
      </c>
      <c r="D57" s="19">
        <v>138.23851986076008</v>
      </c>
      <c r="E57" s="36">
        <v>4495.8662729783782</v>
      </c>
      <c r="F57" s="36">
        <v>266.55632700958336</v>
      </c>
      <c r="G57" s="37">
        <v>1175</v>
      </c>
      <c r="H57" s="37">
        <v>7350</v>
      </c>
      <c r="I57" s="37">
        <v>5</v>
      </c>
      <c r="J57" s="37">
        <v>17</v>
      </c>
      <c r="K57" s="37">
        <v>230.00000000000003</v>
      </c>
      <c r="L57" s="37">
        <v>1270</v>
      </c>
    </row>
    <row r="58" spans="1:12" x14ac:dyDescent="0.25">
      <c r="A58" s="4">
        <v>110085</v>
      </c>
      <c r="B58" s="4" t="s">
        <v>8</v>
      </c>
      <c r="C58" s="7">
        <v>58</v>
      </c>
      <c r="D58" s="19">
        <v>159.28179426172741</v>
      </c>
      <c r="E58" s="36">
        <v>2578.0327811367015</v>
      </c>
      <c r="F58" s="36">
        <v>167.92674608572625</v>
      </c>
      <c r="G58" s="37">
        <v>1442.7860696517409</v>
      </c>
      <c r="H58" s="37">
        <v>6691.5422885572134</v>
      </c>
      <c r="I58" s="37">
        <v>4.4776119402985071</v>
      </c>
      <c r="J58" s="37">
        <v>10.945273631840797</v>
      </c>
      <c r="K58" s="37">
        <v>268.65671641791045</v>
      </c>
      <c r="L58" s="37">
        <v>490.54726368159197</v>
      </c>
    </row>
    <row r="59" spans="1:12" x14ac:dyDescent="0.25">
      <c r="A59" s="4">
        <v>110085</v>
      </c>
      <c r="B59" s="4" t="s">
        <v>8</v>
      </c>
      <c r="C59" s="7">
        <v>59</v>
      </c>
      <c r="D59" s="19">
        <v>125.53108174483502</v>
      </c>
      <c r="E59" s="36">
        <v>2552.6334433915122</v>
      </c>
      <c r="F59" s="36">
        <v>248.16535461139816</v>
      </c>
      <c r="G59" s="37">
        <v>1847.2906403940885</v>
      </c>
      <c r="H59" s="37">
        <v>5960.5911330049257</v>
      </c>
      <c r="I59" s="37">
        <v>3.9408866995073892</v>
      </c>
      <c r="J59" s="37">
        <v>11.822660098522165</v>
      </c>
      <c r="K59" s="37">
        <v>226.6009852216749</v>
      </c>
      <c r="L59" s="37">
        <v>323.15270935960586</v>
      </c>
    </row>
    <row r="60" spans="1:12" x14ac:dyDescent="0.25">
      <c r="A60" s="4">
        <v>110085</v>
      </c>
      <c r="B60" s="4" t="s">
        <v>8</v>
      </c>
      <c r="C60" s="7">
        <v>60</v>
      </c>
      <c r="D60" s="19">
        <v>191.70246090755364</v>
      </c>
      <c r="E60" s="36">
        <v>3223.9425732853674</v>
      </c>
      <c r="F60" s="36">
        <v>209.28976289698957</v>
      </c>
      <c r="G60" s="37">
        <v>2187.5</v>
      </c>
      <c r="H60" s="37">
        <v>6081.7307692307686</v>
      </c>
      <c r="I60" s="37">
        <v>3.3653846153846159</v>
      </c>
      <c r="J60" s="37">
        <v>17.307692307692307</v>
      </c>
      <c r="K60" s="37">
        <v>471.15384615384619</v>
      </c>
      <c r="L60" s="37">
        <v>416.34615384615381</v>
      </c>
    </row>
    <row r="61" spans="1:12" x14ac:dyDescent="0.25">
      <c r="A61" s="12">
        <v>110158</v>
      </c>
      <c r="B61" s="12" t="s">
        <v>8</v>
      </c>
      <c r="C61" s="13">
        <v>62</v>
      </c>
      <c r="D61" s="30">
        <v>809.61501628040594</v>
      </c>
      <c r="E61" s="27">
        <v>4972.1021049623769</v>
      </c>
      <c r="F61" s="27">
        <v>677.27410522198306</v>
      </c>
      <c r="G61" s="34">
        <v>1675</v>
      </c>
      <c r="H61" s="34">
        <v>11475</v>
      </c>
      <c r="I61" s="34">
        <v>5.9999999999999991</v>
      </c>
      <c r="J61" s="34">
        <v>37</v>
      </c>
      <c r="K61" s="34">
        <v>80</v>
      </c>
      <c r="L61" s="34">
        <v>437.99999999999994</v>
      </c>
    </row>
    <row r="62" spans="1:12" x14ac:dyDescent="0.25">
      <c r="A62" s="12">
        <v>110158</v>
      </c>
      <c r="B62" s="12" t="s">
        <v>8</v>
      </c>
      <c r="C62" s="13">
        <v>63</v>
      </c>
      <c r="D62" s="30">
        <v>599.11894273127734</v>
      </c>
      <c r="E62" s="27">
        <v>4972.1021049623769</v>
      </c>
      <c r="F62" s="27">
        <v>246.99833757089769</v>
      </c>
      <c r="G62" s="34">
        <v>1475</v>
      </c>
      <c r="H62" s="34">
        <v>10000</v>
      </c>
      <c r="I62" s="34">
        <v>4</v>
      </c>
      <c r="J62" s="34">
        <v>23.999999999999996</v>
      </c>
      <c r="K62" s="34">
        <v>90</v>
      </c>
      <c r="L62" s="34">
        <v>228.99999999999997</v>
      </c>
    </row>
    <row r="63" spans="1:12" x14ac:dyDescent="0.25">
      <c r="A63" s="12">
        <v>110158</v>
      </c>
      <c r="B63" s="12" t="s">
        <v>8</v>
      </c>
      <c r="C63" s="13">
        <v>64</v>
      </c>
      <c r="D63" s="30">
        <v>460.83125837962075</v>
      </c>
      <c r="E63" s="27">
        <v>3448.1474426135824</v>
      </c>
      <c r="F63" s="27">
        <v>246.99833757089769</v>
      </c>
      <c r="G63" s="34">
        <v>2750.0000000000005</v>
      </c>
      <c r="H63" s="34">
        <v>7400</v>
      </c>
      <c r="I63" s="34">
        <v>3.5</v>
      </c>
      <c r="J63" s="34">
        <v>17.999999999999996</v>
      </c>
      <c r="K63" s="34">
        <v>250</v>
      </c>
      <c r="L63" s="34">
        <v>338.99999999999994</v>
      </c>
    </row>
    <row r="64" spans="1:12" x14ac:dyDescent="0.25">
      <c r="A64" s="12">
        <v>110158</v>
      </c>
      <c r="B64" s="12" t="s">
        <v>8</v>
      </c>
      <c r="C64" s="13">
        <v>65</v>
      </c>
      <c r="D64" s="30">
        <v>396.59964875869639</v>
      </c>
      <c r="E64" s="27">
        <v>3430.9924802125197</v>
      </c>
      <c r="F64" s="27">
        <v>255.49983312461745</v>
      </c>
      <c r="G64" s="34">
        <v>3258.7064676616915</v>
      </c>
      <c r="H64" s="34">
        <v>5597.0149253731342</v>
      </c>
      <c r="I64" s="34">
        <v>3.9800995024875623</v>
      </c>
      <c r="J64" s="34">
        <v>37.810945273631837</v>
      </c>
      <c r="K64" s="34">
        <v>69.651741293532339</v>
      </c>
      <c r="L64" s="34">
        <v>275.62189054726366</v>
      </c>
    </row>
    <row r="65" spans="1:12" x14ac:dyDescent="0.25">
      <c r="A65" s="4">
        <v>110160</v>
      </c>
      <c r="B65" s="4" t="s">
        <v>8</v>
      </c>
      <c r="C65" s="7">
        <v>66</v>
      </c>
      <c r="D65" s="20">
        <v>503.08388914416292</v>
      </c>
      <c r="E65" s="36">
        <v>4898.6227635097312</v>
      </c>
      <c r="F65" s="36">
        <v>161.45505660737285</v>
      </c>
      <c r="G65" s="37">
        <v>2167.4876847290639</v>
      </c>
      <c r="H65" s="37">
        <v>12955.665024630542</v>
      </c>
      <c r="I65" s="37">
        <v>4.4334975369458123</v>
      </c>
      <c r="J65" s="37">
        <v>25.615763546798028</v>
      </c>
      <c r="K65" s="37">
        <v>512.3152709359606</v>
      </c>
      <c r="L65" s="37">
        <v>263.05418719211821</v>
      </c>
    </row>
    <row r="66" spans="1:12" x14ac:dyDescent="0.25">
      <c r="A66" s="4">
        <v>110160</v>
      </c>
      <c r="B66" s="4" t="s">
        <v>8</v>
      </c>
      <c r="C66" s="7">
        <v>67</v>
      </c>
      <c r="D66" s="20">
        <v>465.5192856686823</v>
      </c>
      <c r="E66" s="36">
        <v>4644.6237510148367</v>
      </c>
      <c r="F66" s="36">
        <v>235.23651197228352</v>
      </c>
      <c r="G66" s="37">
        <v>1595.2380952380952</v>
      </c>
      <c r="H66" s="37">
        <v>6166.666666666667</v>
      </c>
      <c r="I66" s="37">
        <v>4.2857142857142856</v>
      </c>
      <c r="J66" s="37">
        <v>30.476190476190478</v>
      </c>
      <c r="K66" s="37">
        <v>390.47619047619048</v>
      </c>
      <c r="L66" s="37">
        <v>400</v>
      </c>
    </row>
    <row r="67" spans="1:12" x14ac:dyDescent="0.25">
      <c r="A67" s="4">
        <v>110160</v>
      </c>
      <c r="B67" s="4" t="s">
        <v>8</v>
      </c>
      <c r="C67" s="7">
        <v>68</v>
      </c>
      <c r="D67" s="20">
        <v>586.51617639107428</v>
      </c>
      <c r="E67" s="36">
        <v>6489.7591067000685</v>
      </c>
      <c r="F67" s="36">
        <v>255.07782488955348</v>
      </c>
      <c r="G67" s="37">
        <v>1794.2583732057417</v>
      </c>
      <c r="H67" s="37">
        <v>8899.5215311004795</v>
      </c>
      <c r="I67" s="37">
        <v>4.3062200956937797</v>
      </c>
      <c r="J67" s="37">
        <v>18.181818181818183</v>
      </c>
      <c r="K67" s="37">
        <v>660.28708133971293</v>
      </c>
      <c r="L67" s="37">
        <v>436.36363636363632</v>
      </c>
    </row>
    <row r="68" spans="1:12" x14ac:dyDescent="0.25">
      <c r="A68" s="4">
        <v>110160</v>
      </c>
      <c r="B68" s="4" t="s">
        <v>8</v>
      </c>
      <c r="C68" s="7">
        <v>69</v>
      </c>
      <c r="D68" s="20">
        <v>492.6790323161793</v>
      </c>
      <c r="E68" s="36">
        <v>6054.5228729940327</v>
      </c>
      <c r="F68" s="36">
        <v>171.93651205527357</v>
      </c>
      <c r="G68" s="37">
        <v>1311.8811881188119</v>
      </c>
      <c r="H68" s="37">
        <v>9851.4851485148502</v>
      </c>
      <c r="I68" s="37">
        <v>4.455445544554455</v>
      </c>
      <c r="J68" s="37">
        <v>31.683168316831683</v>
      </c>
      <c r="K68" s="37">
        <v>910.89108910891093</v>
      </c>
      <c r="L68" s="37">
        <v>262.37623762376234</v>
      </c>
    </row>
    <row r="69" spans="1:12" x14ac:dyDescent="0.25">
      <c r="A69" s="4">
        <v>110160</v>
      </c>
      <c r="B69" s="4" t="s">
        <v>8</v>
      </c>
      <c r="C69" s="7">
        <v>70</v>
      </c>
      <c r="D69" s="20">
        <v>601.25080152894236</v>
      </c>
      <c r="E69" s="36">
        <v>6000.3046068799749</v>
      </c>
      <c r="F69" s="36">
        <v>219.74912863015652</v>
      </c>
      <c r="G69" s="37">
        <v>1666.6666666666667</v>
      </c>
      <c r="H69" s="37">
        <v>10579.710144927536</v>
      </c>
      <c r="I69" s="37">
        <v>4.8309178743961354</v>
      </c>
      <c r="J69" s="37">
        <v>35.748792270531403</v>
      </c>
      <c r="K69" s="37">
        <v>859.90338164251216</v>
      </c>
      <c r="L69" s="37">
        <v>310.14492753623193</v>
      </c>
    </row>
    <row r="70" spans="1:12" x14ac:dyDescent="0.25">
      <c r="A70" s="12">
        <v>110094</v>
      </c>
      <c r="B70" s="12" t="s">
        <v>8</v>
      </c>
      <c r="C70" s="32">
        <v>71</v>
      </c>
      <c r="D70" s="30">
        <v>395.90022484038036</v>
      </c>
      <c r="E70" s="27">
        <v>5930.858064361747</v>
      </c>
      <c r="F70" s="27">
        <v>354.14460772742899</v>
      </c>
      <c r="G70" s="34">
        <v>1502.463054187192</v>
      </c>
      <c r="H70" s="34">
        <v>6305.4187192118225</v>
      </c>
      <c r="I70" s="34">
        <v>3.9408866995073892</v>
      </c>
      <c r="J70" s="34">
        <v>45.320197044334975</v>
      </c>
      <c r="K70" s="34">
        <v>167.48768472906403</v>
      </c>
      <c r="L70" s="34">
        <v>402.95566502463049</v>
      </c>
    </row>
    <row r="71" spans="1:12" x14ac:dyDescent="0.25">
      <c r="A71" s="12">
        <v>110094</v>
      </c>
      <c r="B71" s="12" t="s">
        <v>8</v>
      </c>
      <c r="C71" s="32">
        <v>72</v>
      </c>
      <c r="D71" s="30">
        <v>435.02913784962089</v>
      </c>
      <c r="E71" s="27">
        <v>4734.2651209591859</v>
      </c>
      <c r="F71" s="27">
        <v>283.28150143392975</v>
      </c>
      <c r="G71" s="34">
        <v>1485.1485148514851</v>
      </c>
      <c r="H71" s="34">
        <v>10643.564356435643</v>
      </c>
      <c r="I71" s="34">
        <v>4.455445544554455</v>
      </c>
      <c r="J71" s="34">
        <v>26.732673267326732</v>
      </c>
      <c r="K71" s="34">
        <v>108.9108910891089</v>
      </c>
      <c r="L71" s="34">
        <v>434.65346534653463</v>
      </c>
    </row>
    <row r="72" spans="1:12" x14ac:dyDescent="0.25">
      <c r="A72" s="12">
        <v>110094</v>
      </c>
      <c r="B72" s="12" t="s">
        <v>8</v>
      </c>
      <c r="C72" s="32">
        <v>73</v>
      </c>
      <c r="D72" s="30">
        <v>342.7060510788981</v>
      </c>
      <c r="E72" s="27">
        <v>4014.5147389182243</v>
      </c>
      <c r="F72" s="27">
        <v>350.68953838374676</v>
      </c>
      <c r="G72" s="34">
        <v>2414.6341463414637</v>
      </c>
      <c r="H72" s="34">
        <v>6804.8780487804879</v>
      </c>
      <c r="I72" s="34">
        <v>2.9268292682926829</v>
      </c>
      <c r="J72" s="34">
        <v>25.365853658536587</v>
      </c>
      <c r="K72" s="34">
        <v>126.82926829268294</v>
      </c>
      <c r="L72" s="34">
        <v>133.65853658536588</v>
      </c>
    </row>
    <row r="73" spans="1:12" x14ac:dyDescent="0.25">
      <c r="A73" s="12">
        <v>110094</v>
      </c>
      <c r="B73" s="12" t="s">
        <v>8</v>
      </c>
      <c r="C73" s="32">
        <v>74</v>
      </c>
      <c r="D73" s="30">
        <v>391.22280356746643</v>
      </c>
      <c r="E73" s="27">
        <v>4262.744495232454</v>
      </c>
      <c r="F73" s="27">
        <v>322.01019339172319</v>
      </c>
      <c r="G73" s="34">
        <v>2722.772277227723</v>
      </c>
      <c r="H73" s="34">
        <v>7772.2772277227714</v>
      </c>
      <c r="I73" s="34">
        <v>3.4653465346534653</v>
      </c>
      <c r="J73" s="34">
        <v>30.693069306930692</v>
      </c>
      <c r="K73" s="34">
        <v>138.61386138613861</v>
      </c>
      <c r="L73" s="34">
        <v>186.13861386138609</v>
      </c>
    </row>
    <row r="74" spans="1:12" x14ac:dyDescent="0.25">
      <c r="A74" s="12">
        <v>110094</v>
      </c>
      <c r="B74" s="12" t="s">
        <v>8</v>
      </c>
      <c r="C74" s="32">
        <v>75</v>
      </c>
      <c r="D74" s="30">
        <v>366.34285698870485</v>
      </c>
      <c r="E74" s="27">
        <v>4847.508392259133</v>
      </c>
      <c r="F74" s="27">
        <v>176.83039366651701</v>
      </c>
      <c r="G74" s="34">
        <v>1384.9765258215962</v>
      </c>
      <c r="H74" s="34">
        <v>4366.1971830985913</v>
      </c>
      <c r="I74" s="34">
        <v>3.286384976525822</v>
      </c>
      <c r="J74" s="34">
        <v>14.084507042253522</v>
      </c>
      <c r="K74" s="34">
        <v>159.6244131455399</v>
      </c>
      <c r="L74" s="34">
        <v>196.24413145539904</v>
      </c>
    </row>
    <row r="75" spans="1:12" x14ac:dyDescent="0.25">
      <c r="A75" s="4">
        <v>140897</v>
      </c>
      <c r="B75" s="4" t="s">
        <v>9</v>
      </c>
      <c r="C75" s="7">
        <v>76</v>
      </c>
      <c r="D75" s="20">
        <v>1135.3615729318572</v>
      </c>
      <c r="E75" s="36">
        <v>3414.0073689243391</v>
      </c>
      <c r="F75" s="36">
        <v>133.2078200974801</v>
      </c>
      <c r="G75" s="37">
        <v>2846.5346534653459</v>
      </c>
      <c r="H75" s="37">
        <v>4628.7128712871281</v>
      </c>
      <c r="I75" s="37">
        <v>3.9603960396039604</v>
      </c>
      <c r="J75" s="37">
        <v>20.792079207920793</v>
      </c>
      <c r="K75" s="37">
        <v>613.86138613861385</v>
      </c>
      <c r="L75" s="37">
        <v>137.62376237623761</v>
      </c>
    </row>
    <row r="76" spans="1:12" x14ac:dyDescent="0.25">
      <c r="A76" s="4">
        <v>140897</v>
      </c>
      <c r="B76" s="4" t="s">
        <v>9</v>
      </c>
      <c r="C76" s="7">
        <v>77</v>
      </c>
      <c r="D76" s="20">
        <v>662.40487293318483</v>
      </c>
      <c r="E76" s="36">
        <v>3319.7032437789917</v>
      </c>
      <c r="F76" s="36">
        <v>99.320214634410817</v>
      </c>
      <c r="G76" s="37">
        <v>1584.158415841584</v>
      </c>
      <c r="H76" s="37">
        <v>3861.386138613861</v>
      </c>
      <c r="I76" s="37">
        <v>2.9702970297029698</v>
      </c>
      <c r="J76" s="37">
        <v>17.82178217821782</v>
      </c>
      <c r="K76" s="37">
        <v>554.45544554455444</v>
      </c>
      <c r="L76" s="37">
        <v>210.89108910891085</v>
      </c>
    </row>
    <row r="77" spans="1:12" x14ac:dyDescent="0.25">
      <c r="A77" s="4">
        <v>140897</v>
      </c>
      <c r="B77" s="4" t="s">
        <v>9</v>
      </c>
      <c r="C77" s="7">
        <v>78</v>
      </c>
      <c r="D77" s="20">
        <v>663.37129639179045</v>
      </c>
      <c r="E77" s="36">
        <v>2949.191131756138</v>
      </c>
      <c r="F77" s="36">
        <v>115.26096751869294</v>
      </c>
      <c r="G77" s="37">
        <v>2524.0384615384614</v>
      </c>
      <c r="H77" s="37">
        <v>6514.4230769230771</v>
      </c>
      <c r="I77" s="37">
        <v>5.2884615384615392</v>
      </c>
      <c r="J77" s="37">
        <v>20.192307692307693</v>
      </c>
      <c r="K77" s="37">
        <v>750</v>
      </c>
      <c r="L77" s="37">
        <v>817.30769230769238</v>
      </c>
    </row>
    <row r="78" spans="1:12" x14ac:dyDescent="0.25">
      <c r="A78" s="4">
        <v>140897</v>
      </c>
      <c r="B78" s="4" t="s">
        <v>9</v>
      </c>
      <c r="C78" s="7">
        <v>79</v>
      </c>
      <c r="D78" s="20">
        <v>823.88288399031467</v>
      </c>
      <c r="E78" s="36">
        <v>3715.3123799044583</v>
      </c>
      <c r="F78" s="36">
        <v>114.40985956195941</v>
      </c>
      <c r="G78" s="37">
        <v>3383.0845771144277</v>
      </c>
      <c r="H78" s="37">
        <v>8457.7114427860688</v>
      </c>
      <c r="I78" s="37">
        <v>5.4726368159203984</v>
      </c>
      <c r="J78" s="37">
        <v>31.840796019900498</v>
      </c>
      <c r="K78" s="37">
        <v>1004.9751243781094</v>
      </c>
      <c r="L78" s="37">
        <v>537.31343283582089</v>
      </c>
    </row>
    <row r="79" spans="1:12" x14ac:dyDescent="0.25">
      <c r="A79" s="4">
        <v>140897</v>
      </c>
      <c r="B79" s="4" t="s">
        <v>9</v>
      </c>
      <c r="C79" s="7">
        <v>80</v>
      </c>
      <c r="D79" s="20">
        <v>873.13171608028574</v>
      </c>
      <c r="E79" s="36">
        <v>3678.708317048257</v>
      </c>
      <c r="F79" s="36">
        <v>147.00334027336865</v>
      </c>
      <c r="G79" s="37">
        <v>1551.7241379310344</v>
      </c>
      <c r="H79" s="37">
        <v>6280.7881773399004</v>
      </c>
      <c r="I79" s="37">
        <v>3.9408866995073892</v>
      </c>
      <c r="J79" s="37">
        <v>15.763546798029557</v>
      </c>
      <c r="K79" s="37">
        <v>1211.8226600985222</v>
      </c>
      <c r="L79" s="37">
        <v>314.28571428571428</v>
      </c>
    </row>
    <row r="80" spans="1:12" x14ac:dyDescent="0.25">
      <c r="A80" s="12">
        <v>141364</v>
      </c>
      <c r="B80" s="12" t="s">
        <v>9</v>
      </c>
      <c r="C80" s="32">
        <v>81</v>
      </c>
      <c r="D80" s="30">
        <v>533.2764706381862</v>
      </c>
      <c r="E80" s="27">
        <v>3772.5478898529864</v>
      </c>
      <c r="F80" s="27">
        <v>122.91714638336164</v>
      </c>
      <c r="G80" s="34">
        <v>837.43842364532009</v>
      </c>
      <c r="H80" s="34">
        <v>5049.2610837438406</v>
      </c>
      <c r="I80" s="34">
        <v>5.4187192118226601</v>
      </c>
      <c r="J80" s="34">
        <v>17.733990147783249</v>
      </c>
      <c r="K80" s="34">
        <v>1034.4827586206895</v>
      </c>
      <c r="L80" s="34">
        <v>133.99014778325125</v>
      </c>
    </row>
    <row r="81" spans="1:12" x14ac:dyDescent="0.25">
      <c r="A81" s="12">
        <v>141364</v>
      </c>
      <c r="B81" s="12" t="s">
        <v>9</v>
      </c>
      <c r="C81" s="32">
        <v>82</v>
      </c>
      <c r="D81" s="30">
        <v>810.1327275037404</v>
      </c>
      <c r="E81" s="27">
        <v>4451.352745523147</v>
      </c>
      <c r="F81" s="27">
        <v>118.68456061330755</v>
      </c>
      <c r="G81" s="34">
        <v>1311.8811881188119</v>
      </c>
      <c r="H81" s="34">
        <v>7400.9900990099004</v>
      </c>
      <c r="I81" s="34">
        <v>4.455445544554455</v>
      </c>
      <c r="J81" s="34">
        <v>19.801980198019802</v>
      </c>
      <c r="K81" s="34">
        <v>1425.7425742574258</v>
      </c>
      <c r="L81" s="34">
        <v>87.128712871287135</v>
      </c>
    </row>
    <row r="82" spans="1:12" x14ac:dyDescent="0.25">
      <c r="A82" s="12">
        <v>141364</v>
      </c>
      <c r="B82" s="12" t="s">
        <v>9</v>
      </c>
      <c r="C82" s="32">
        <v>84</v>
      </c>
      <c r="D82" s="30">
        <v>646.81095575560232</v>
      </c>
      <c r="E82" s="27">
        <v>3733.8889418039807</v>
      </c>
      <c r="F82" s="27">
        <v>105.20291414042636</v>
      </c>
      <c r="G82" s="34">
        <v>1750</v>
      </c>
      <c r="H82" s="34">
        <v>5775</v>
      </c>
      <c r="I82" s="34">
        <v>4</v>
      </c>
      <c r="J82" s="34">
        <v>28</v>
      </c>
      <c r="K82" s="34">
        <v>1410</v>
      </c>
      <c r="L82" s="34">
        <v>141</v>
      </c>
    </row>
    <row r="83" spans="1:12" x14ac:dyDescent="0.25">
      <c r="A83" s="12">
        <v>141364</v>
      </c>
      <c r="B83" s="12" t="s">
        <v>9</v>
      </c>
      <c r="C83" s="32">
        <v>85</v>
      </c>
      <c r="D83" s="30">
        <v>591.50264204513428</v>
      </c>
      <c r="E83" s="27">
        <v>4407.712032331744</v>
      </c>
      <c r="F83" s="27">
        <v>131.90186107691659</v>
      </c>
      <c r="G83" s="34">
        <v>1397.0588235294115</v>
      </c>
      <c r="H83" s="34">
        <v>6887.254901960785</v>
      </c>
      <c r="I83" s="34">
        <v>6.3725490196078436</v>
      </c>
      <c r="J83" s="34">
        <v>32.352941176470594</v>
      </c>
      <c r="K83" s="34">
        <v>2519.6078431372553</v>
      </c>
      <c r="L83" s="34">
        <v>290.1960784313726</v>
      </c>
    </row>
    <row r="84" spans="1:12" x14ac:dyDescent="0.25">
      <c r="A84" s="12">
        <v>141364</v>
      </c>
      <c r="B84" s="12" t="s">
        <v>9</v>
      </c>
      <c r="C84" s="32">
        <v>86</v>
      </c>
      <c r="D84" s="30">
        <v>536.48443242192616</v>
      </c>
      <c r="E84" s="27">
        <v>6681.5746467995768</v>
      </c>
      <c r="F84" s="27">
        <v>147.00334027336865</v>
      </c>
      <c r="G84" s="34">
        <v>837.43842364532009</v>
      </c>
      <c r="H84" s="34">
        <v>4901.4778325123152</v>
      </c>
      <c r="I84" s="34">
        <v>4.4334975369458123</v>
      </c>
      <c r="J84" s="34">
        <v>33.497536945812811</v>
      </c>
      <c r="K84" s="34">
        <v>1645.3201970443349</v>
      </c>
      <c r="L84" s="34">
        <v>168.4729064039409</v>
      </c>
    </row>
    <row r="85" spans="1:12" x14ac:dyDescent="0.25">
      <c r="A85" s="4">
        <v>141353</v>
      </c>
      <c r="B85" s="4" t="s">
        <v>9</v>
      </c>
      <c r="C85" s="7">
        <v>87</v>
      </c>
      <c r="D85" s="20">
        <v>936.98525186745826</v>
      </c>
      <c r="E85" s="36">
        <v>6210.315268120773</v>
      </c>
      <c r="F85" s="36">
        <v>154.09788773714061</v>
      </c>
      <c r="G85" s="37">
        <v>1475</v>
      </c>
      <c r="H85" s="37">
        <v>6075.0000000000009</v>
      </c>
      <c r="I85" s="37">
        <v>5.9999999999999991</v>
      </c>
      <c r="J85" s="37">
        <v>17.999999999999996</v>
      </c>
      <c r="K85" s="37">
        <v>800</v>
      </c>
      <c r="L85" s="37">
        <v>508.99999999999994</v>
      </c>
    </row>
    <row r="86" spans="1:12" x14ac:dyDescent="0.25">
      <c r="A86" s="4">
        <v>141353</v>
      </c>
      <c r="B86" s="4" t="s">
        <v>9</v>
      </c>
      <c r="C86" s="7">
        <v>88</v>
      </c>
      <c r="D86" s="20">
        <v>1240.493567405264</v>
      </c>
      <c r="E86" s="36">
        <v>7885.3375753862374</v>
      </c>
      <c r="F86" s="36">
        <v>187.38743209436876</v>
      </c>
      <c r="G86" s="37">
        <v>1791.044776119403</v>
      </c>
      <c r="H86" s="37">
        <v>8407.9601990049741</v>
      </c>
      <c r="I86" s="37">
        <v>6.9651741293532341</v>
      </c>
      <c r="J86" s="37">
        <v>25.870646766169152</v>
      </c>
      <c r="K86" s="37">
        <v>845.77114427860693</v>
      </c>
      <c r="L86" s="37">
        <v>726.3681592039801</v>
      </c>
    </row>
    <row r="87" spans="1:12" x14ac:dyDescent="0.25">
      <c r="A87" s="4">
        <v>141353</v>
      </c>
      <c r="B87" s="4" t="s">
        <v>9</v>
      </c>
      <c r="C87" s="7">
        <v>89</v>
      </c>
      <c r="D87" s="20">
        <v>1024.1333077954412</v>
      </c>
      <c r="E87" s="36">
        <v>7353.2812648823683</v>
      </c>
      <c r="F87" s="36">
        <v>114.98190885976921</v>
      </c>
      <c r="G87" s="37">
        <v>1449.9999999999995</v>
      </c>
      <c r="H87" s="37">
        <v>6925</v>
      </c>
      <c r="I87" s="37">
        <v>5</v>
      </c>
      <c r="J87" s="37">
        <v>27</v>
      </c>
      <c r="K87" s="37">
        <v>850</v>
      </c>
      <c r="L87" s="37">
        <v>226.99999999999997</v>
      </c>
    </row>
    <row r="88" spans="1:12" x14ac:dyDescent="0.25">
      <c r="A88" s="4">
        <v>141353</v>
      </c>
      <c r="B88" s="4" t="s">
        <v>9</v>
      </c>
      <c r="C88" s="7">
        <v>90</v>
      </c>
      <c r="D88" s="20">
        <v>1046.5428078912082</v>
      </c>
      <c r="E88" s="36">
        <v>5448.3379369463755</v>
      </c>
      <c r="F88" s="36">
        <v>119.87140621944064</v>
      </c>
      <c r="G88" s="37">
        <v>2150</v>
      </c>
      <c r="H88" s="37">
        <v>7775</v>
      </c>
      <c r="I88" s="37">
        <v>5.5</v>
      </c>
      <c r="J88" s="37">
        <v>25</v>
      </c>
      <c r="K88" s="37">
        <v>980</v>
      </c>
      <c r="L88" s="37">
        <v>257</v>
      </c>
    </row>
    <row r="89" spans="1:12" x14ac:dyDescent="0.25">
      <c r="A89" s="4">
        <v>141353</v>
      </c>
      <c r="B89" s="4" t="s">
        <v>9</v>
      </c>
      <c r="C89" s="7">
        <v>91</v>
      </c>
      <c r="D89" s="20">
        <v>860.37157632637434</v>
      </c>
      <c r="E89" s="36">
        <v>6305.562434517572</v>
      </c>
      <c r="F89" s="36">
        <v>114.98190885976921</v>
      </c>
      <c r="G89" s="37">
        <v>875</v>
      </c>
      <c r="H89" s="37">
        <v>8775</v>
      </c>
      <c r="I89" s="37">
        <v>5.9999999999999991</v>
      </c>
      <c r="J89" s="37">
        <v>17</v>
      </c>
      <c r="K89" s="37">
        <v>1090</v>
      </c>
      <c r="L89" s="37">
        <v>188.99999999999997</v>
      </c>
    </row>
    <row r="90" spans="1:12" x14ac:dyDescent="0.25">
      <c r="A90" s="12">
        <v>141372</v>
      </c>
      <c r="B90" s="12" t="s">
        <v>9</v>
      </c>
      <c r="C90" s="12">
        <v>92</v>
      </c>
      <c r="D90" s="30">
        <v>612.15085308569155</v>
      </c>
      <c r="E90" s="27">
        <v>5960.2187478486867</v>
      </c>
      <c r="F90" s="27">
        <v>138.04890659220428</v>
      </c>
      <c r="G90" s="34">
        <v>1534.6534653465346</v>
      </c>
      <c r="H90" s="34">
        <v>3712.8712871287125</v>
      </c>
      <c r="I90" s="34">
        <v>4.455445544554455</v>
      </c>
      <c r="J90" s="34">
        <v>20.792079207920793</v>
      </c>
      <c r="K90" s="34">
        <v>3049.5049504950493</v>
      </c>
      <c r="L90" s="34">
        <v>225.7425742574257</v>
      </c>
    </row>
    <row r="91" spans="1:12" x14ac:dyDescent="0.25">
      <c r="A91" s="12">
        <v>141372</v>
      </c>
      <c r="B91" s="12" t="s">
        <v>9</v>
      </c>
      <c r="C91" s="12">
        <v>93</v>
      </c>
      <c r="D91" s="30">
        <v>699.81446912154399</v>
      </c>
      <c r="E91" s="27">
        <v>4473.4987790829637</v>
      </c>
      <c r="F91" s="27">
        <v>148.46606007708377</v>
      </c>
      <c r="G91" s="34">
        <v>1890.5472636815919</v>
      </c>
      <c r="H91" s="34">
        <v>4701.4925373134329</v>
      </c>
      <c r="I91" s="34">
        <v>5.4726368159203984</v>
      </c>
      <c r="J91" s="34">
        <v>29.850746268656714</v>
      </c>
      <c r="K91" s="34">
        <v>975.12437810945266</v>
      </c>
      <c r="L91" s="34">
        <v>228.8557213930348</v>
      </c>
    </row>
    <row r="92" spans="1:12" x14ac:dyDescent="0.25">
      <c r="A92" s="12">
        <v>141372</v>
      </c>
      <c r="B92" s="12" t="s">
        <v>9</v>
      </c>
      <c r="C92" s="12">
        <v>94</v>
      </c>
      <c r="D92" s="30">
        <v>716.88510684871528</v>
      </c>
      <c r="E92" s="27">
        <v>3303.3500258293416</v>
      </c>
      <c r="F92" s="27">
        <v>98.830952493354616</v>
      </c>
      <c r="G92" s="34">
        <v>3152.7093596059112</v>
      </c>
      <c r="H92" s="34">
        <v>7192.1182266009846</v>
      </c>
      <c r="I92" s="34">
        <v>4.4334975369458123</v>
      </c>
      <c r="J92" s="34">
        <v>36.453201970443352</v>
      </c>
      <c r="K92" s="34">
        <v>1960.591133004926</v>
      </c>
      <c r="L92" s="34">
        <v>150.73891625615764</v>
      </c>
    </row>
    <row r="93" spans="1:12" x14ac:dyDescent="0.25">
      <c r="A93" s="12">
        <v>141372</v>
      </c>
      <c r="B93" s="12" t="s">
        <v>9</v>
      </c>
      <c r="C93" s="12">
        <v>95</v>
      </c>
      <c r="D93" s="30">
        <v>805.18382193057221</v>
      </c>
      <c r="E93" s="27">
        <v>5356.120872795339</v>
      </c>
      <c r="F93" s="27">
        <v>186.68006436184734</v>
      </c>
      <c r="G93" s="34">
        <v>1690.8212560386473</v>
      </c>
      <c r="H93" s="34">
        <v>3695.6521739130435</v>
      </c>
      <c r="I93" s="34">
        <v>4.3478260869565215</v>
      </c>
      <c r="J93" s="34">
        <v>24.154589371980677</v>
      </c>
      <c r="K93" s="34">
        <v>1381.6425120772947</v>
      </c>
      <c r="L93" s="34">
        <v>110.14492753623188</v>
      </c>
    </row>
    <row r="94" spans="1:12" x14ac:dyDescent="0.25">
      <c r="A94" s="12">
        <v>141372</v>
      </c>
      <c r="B94" s="12" t="s">
        <v>9</v>
      </c>
      <c r="C94" s="12">
        <v>96</v>
      </c>
      <c r="D94" s="30">
        <v>724.57383642980267</v>
      </c>
      <c r="E94" s="27">
        <v>5448.3379369463755</v>
      </c>
      <c r="F94" s="27">
        <v>100.31341678075493</v>
      </c>
      <c r="G94" s="34">
        <v>1424.9999999999995</v>
      </c>
      <c r="H94" s="34">
        <v>5950</v>
      </c>
      <c r="I94" s="34">
        <v>4.4999999999999991</v>
      </c>
      <c r="J94" s="34">
        <v>17</v>
      </c>
      <c r="K94" s="34">
        <v>1290</v>
      </c>
      <c r="L94" s="34">
        <v>141.99999999999997</v>
      </c>
    </row>
    <row r="95" spans="1:12" x14ac:dyDescent="0.25">
      <c r="A95" s="4">
        <v>140933</v>
      </c>
      <c r="B95" s="4" t="s">
        <v>9</v>
      </c>
      <c r="C95" s="7">
        <v>97</v>
      </c>
      <c r="D95" s="19">
        <v>594.12432042196451</v>
      </c>
      <c r="E95" s="36">
        <v>3407.1102009715205</v>
      </c>
      <c r="F95" s="36">
        <v>77.64944936737426</v>
      </c>
      <c r="G95" s="37">
        <v>3052.8846153846157</v>
      </c>
      <c r="H95" s="37">
        <v>2524.0384615384614</v>
      </c>
      <c r="I95" s="37">
        <v>3.8461538461538467</v>
      </c>
      <c r="J95" s="37">
        <v>13.461538461538463</v>
      </c>
      <c r="K95" s="37">
        <v>567.30769230769226</v>
      </c>
      <c r="L95" s="37">
        <v>210.57692307692307</v>
      </c>
    </row>
    <row r="96" spans="1:12" x14ac:dyDescent="0.25">
      <c r="A96" s="4">
        <v>140933</v>
      </c>
      <c r="B96" s="4" t="s">
        <v>9</v>
      </c>
      <c r="C96" s="7">
        <v>98</v>
      </c>
      <c r="D96" s="19">
        <v>506.79946370427115</v>
      </c>
      <c r="E96" s="36">
        <v>6115.0681017239731</v>
      </c>
      <c r="F96" s="36">
        <v>149.20839037746919</v>
      </c>
      <c r="G96" s="37">
        <v>2325</v>
      </c>
      <c r="H96" s="37">
        <v>3500</v>
      </c>
      <c r="I96" s="37">
        <v>3.5</v>
      </c>
      <c r="J96" s="37">
        <v>13</v>
      </c>
      <c r="K96" s="37">
        <v>569.99999999999989</v>
      </c>
      <c r="L96" s="37">
        <v>331.99999999999994</v>
      </c>
    </row>
    <row r="97" spans="1:12" x14ac:dyDescent="0.25">
      <c r="A97" s="4">
        <v>140933</v>
      </c>
      <c r="B97" s="4" t="s">
        <v>9</v>
      </c>
      <c r="C97" s="7">
        <v>99</v>
      </c>
      <c r="D97" s="19">
        <v>632.24699070322526</v>
      </c>
      <c r="E97" s="36">
        <v>4231.364525559211</v>
      </c>
      <c r="F97" s="36">
        <v>134.06672659435225</v>
      </c>
      <c r="G97" s="37">
        <v>1562.5</v>
      </c>
      <c r="H97" s="37">
        <v>2836.5384615384619</v>
      </c>
      <c r="I97" s="37">
        <v>3.8461538461538467</v>
      </c>
      <c r="J97" s="37">
        <v>11.538461538461538</v>
      </c>
      <c r="K97" s="37">
        <v>519.23076923076928</v>
      </c>
      <c r="L97" s="37">
        <v>340.38461538461536</v>
      </c>
    </row>
    <row r="98" spans="1:12" x14ac:dyDescent="0.25">
      <c r="A98" s="4">
        <v>140933</v>
      </c>
      <c r="B98" s="4" t="s">
        <v>9</v>
      </c>
      <c r="C98" s="7">
        <v>100</v>
      </c>
      <c r="D98" s="19">
        <v>560.02728194299743</v>
      </c>
      <c r="E98" s="36">
        <v>5501.299775356073</v>
      </c>
      <c r="F98" s="36">
        <v>88.3262654257679</v>
      </c>
      <c r="G98" s="37">
        <v>2219.5121951219512</v>
      </c>
      <c r="H98" s="37">
        <v>2731.7073170731715</v>
      </c>
      <c r="I98" s="37">
        <v>3.4146341463414638</v>
      </c>
      <c r="J98" s="34">
        <v>17.560975609756095</v>
      </c>
      <c r="K98" s="37">
        <v>634.14634146341473</v>
      </c>
      <c r="L98" s="37">
        <v>267.31707317073176</v>
      </c>
    </row>
    <row r="99" spans="1:12" x14ac:dyDescent="0.25">
      <c r="A99" s="4">
        <v>140933</v>
      </c>
      <c r="B99" s="4" t="s">
        <v>9</v>
      </c>
      <c r="C99" s="7">
        <v>101</v>
      </c>
      <c r="D99" s="19">
        <v>537.63646810955743</v>
      </c>
      <c r="E99" s="36">
        <v>5067.3492713591768</v>
      </c>
      <c r="F99" s="36">
        <v>105.20291414042636</v>
      </c>
      <c r="G99" s="37">
        <v>2500</v>
      </c>
      <c r="H99" s="37">
        <v>4800</v>
      </c>
      <c r="I99" s="37">
        <v>5</v>
      </c>
      <c r="J99" s="37">
        <v>17</v>
      </c>
      <c r="K99" s="37">
        <v>910</v>
      </c>
      <c r="L99" s="37">
        <v>505</v>
      </c>
    </row>
    <row r="100" spans="1:12" x14ac:dyDescent="0.25">
      <c r="A100" s="12">
        <v>410162</v>
      </c>
      <c r="B100" s="12" t="s">
        <v>10</v>
      </c>
      <c r="C100" s="12">
        <v>102</v>
      </c>
      <c r="D100" s="30">
        <v>823.40923345013164</v>
      </c>
      <c r="E100" s="27">
        <v>3567.2958582423353</v>
      </c>
      <c r="F100" s="27">
        <v>74.378362727840994</v>
      </c>
      <c r="G100" s="34">
        <v>1642.1568627450981</v>
      </c>
      <c r="H100" s="34">
        <v>4019.6078431372553</v>
      </c>
      <c r="I100" s="34">
        <v>4.9019607843137258</v>
      </c>
      <c r="J100" s="34">
        <v>16.666666666666668</v>
      </c>
      <c r="K100" s="34">
        <v>843.13725490196089</v>
      </c>
      <c r="L100" s="34">
        <v>317.64705882352951</v>
      </c>
    </row>
    <row r="101" spans="1:12" x14ac:dyDescent="0.25">
      <c r="A101" s="12">
        <v>410162</v>
      </c>
      <c r="B101" s="12" t="s">
        <v>10</v>
      </c>
      <c r="C101" s="12">
        <v>103</v>
      </c>
      <c r="D101" s="30">
        <v>584.27409490613877</v>
      </c>
      <c r="E101" s="27">
        <v>5205.7857466859159</v>
      </c>
      <c r="F101" s="27">
        <v>89.63804164496247</v>
      </c>
      <c r="G101" s="34">
        <v>1336.6336633663366</v>
      </c>
      <c r="H101" s="34">
        <v>5495.0495049504962</v>
      </c>
      <c r="I101" s="34">
        <v>4.455445544554455</v>
      </c>
      <c r="J101" s="34">
        <v>20.792079207920793</v>
      </c>
      <c r="K101" s="34">
        <v>2940.5940594059402</v>
      </c>
      <c r="L101" s="34">
        <v>177.22772277227719</v>
      </c>
    </row>
    <row r="102" spans="1:12" x14ac:dyDescent="0.25">
      <c r="A102" s="12">
        <v>410162</v>
      </c>
      <c r="B102" s="12" t="s">
        <v>10</v>
      </c>
      <c r="C102" s="12">
        <v>104</v>
      </c>
      <c r="D102" s="30">
        <v>626.50833173721492</v>
      </c>
      <c r="E102" s="27">
        <v>3638.6417754071817</v>
      </c>
      <c r="F102" s="27">
        <v>124.76090357911207</v>
      </c>
      <c r="G102" s="34">
        <v>1400.0000000000002</v>
      </c>
      <c r="H102" s="34">
        <v>5050</v>
      </c>
      <c r="I102" s="34">
        <v>4</v>
      </c>
      <c r="J102" s="34">
        <v>23</v>
      </c>
      <c r="K102" s="34">
        <v>2490</v>
      </c>
      <c r="L102" s="34">
        <v>382.99999999999994</v>
      </c>
    </row>
    <row r="103" spans="1:12" x14ac:dyDescent="0.25">
      <c r="A103" s="12">
        <v>410162</v>
      </c>
      <c r="B103" s="12" t="s">
        <v>10</v>
      </c>
      <c r="C103" s="12">
        <v>105</v>
      </c>
      <c r="D103" s="30">
        <v>830.10728745130257</v>
      </c>
      <c r="E103" s="27">
        <v>3960.2270354624429</v>
      </c>
      <c r="F103" s="27">
        <v>122.91714638336164</v>
      </c>
      <c r="G103" s="34">
        <v>1403.940886699507</v>
      </c>
      <c r="H103" s="34">
        <v>6206.8965517241377</v>
      </c>
      <c r="I103" s="34">
        <v>4.9261083743842358</v>
      </c>
      <c r="J103" s="34">
        <v>21.674876847290641</v>
      </c>
      <c r="K103" s="34">
        <v>1911.3300492610836</v>
      </c>
      <c r="L103" s="34">
        <v>409.85221674876846</v>
      </c>
    </row>
    <row r="104" spans="1:12" x14ac:dyDescent="0.25">
      <c r="A104" s="12">
        <v>410162</v>
      </c>
      <c r="B104" s="12" t="s">
        <v>10</v>
      </c>
      <c r="C104" s="12">
        <v>106</v>
      </c>
      <c r="D104" s="30">
        <v>665.24944009436376</v>
      </c>
      <c r="E104" s="27">
        <v>6054.5228729940327</v>
      </c>
      <c r="F104" s="27">
        <v>104.16130112913501</v>
      </c>
      <c r="G104" s="34">
        <v>1509.9009900990097</v>
      </c>
      <c r="H104" s="34">
        <v>3267.3267326732671</v>
      </c>
      <c r="I104" s="34">
        <v>4.455445544554455</v>
      </c>
      <c r="J104" s="34">
        <v>21.782178217821784</v>
      </c>
      <c r="K104" s="34">
        <v>1287.128712871287</v>
      </c>
      <c r="L104" s="34">
        <v>292.07920792079204</v>
      </c>
    </row>
    <row r="105" spans="1:12" x14ac:dyDescent="0.25">
      <c r="A105" s="4">
        <v>410283</v>
      </c>
      <c r="B105" s="4" t="s">
        <v>10</v>
      </c>
      <c r="C105" s="7">
        <v>107</v>
      </c>
      <c r="D105" s="20">
        <v>572.14941931174121</v>
      </c>
      <c r="E105" s="36">
        <v>4710.9436179002732</v>
      </c>
      <c r="F105" s="36">
        <v>79.561997381348988</v>
      </c>
      <c r="G105" s="37">
        <v>1206.8965517241379</v>
      </c>
      <c r="H105" s="37">
        <v>3940.886699507389</v>
      </c>
      <c r="I105" s="37">
        <v>4.4334975369458123</v>
      </c>
      <c r="J105" s="37">
        <v>21.674876847290641</v>
      </c>
      <c r="K105" s="37">
        <v>1211.8226600985222</v>
      </c>
      <c r="L105" s="37">
        <v>256.1576354679803</v>
      </c>
    </row>
    <row r="106" spans="1:12" x14ac:dyDescent="0.25">
      <c r="A106" s="4">
        <v>410283</v>
      </c>
      <c r="B106" s="4" t="s">
        <v>10</v>
      </c>
      <c r="C106" s="7">
        <v>108</v>
      </c>
      <c r="D106" s="20">
        <v>617.1021925423637</v>
      </c>
      <c r="E106" s="36">
        <v>4757.8186787749028</v>
      </c>
      <c r="F106" s="36">
        <v>99.814345055477546</v>
      </c>
      <c r="G106" s="37">
        <v>970.14925373134326</v>
      </c>
      <c r="H106" s="37">
        <v>6343.2835820895507</v>
      </c>
      <c r="I106" s="37">
        <v>5.4726368159203984</v>
      </c>
      <c r="J106" s="37">
        <v>19.900497512437809</v>
      </c>
      <c r="K106" s="37">
        <v>1621.8905472636811</v>
      </c>
      <c r="L106" s="37">
        <v>477.61194029850742</v>
      </c>
    </row>
    <row r="107" spans="1:12" x14ac:dyDescent="0.25">
      <c r="A107" s="4">
        <v>410283</v>
      </c>
      <c r="B107" s="4" t="s">
        <v>10</v>
      </c>
      <c r="C107" s="7">
        <v>109</v>
      </c>
      <c r="D107" s="20">
        <v>675.62571546928098</v>
      </c>
      <c r="E107" s="36">
        <v>4713.8132756829555</v>
      </c>
      <c r="F107" s="36">
        <v>88.766436670775363</v>
      </c>
      <c r="G107" s="37">
        <v>1162.7906976744187</v>
      </c>
      <c r="H107" s="37">
        <v>8186.0465116279074</v>
      </c>
      <c r="I107" s="37">
        <v>5.1162790697674421</v>
      </c>
      <c r="J107" s="37">
        <v>21.395348837209305</v>
      </c>
      <c r="K107" s="37">
        <v>2995.3488372093025</v>
      </c>
      <c r="L107" s="37">
        <v>328.37209302325579</v>
      </c>
    </row>
    <row r="108" spans="1:12" x14ac:dyDescent="0.25">
      <c r="A108" s="4">
        <v>410283</v>
      </c>
      <c r="B108" s="4" t="s">
        <v>10</v>
      </c>
      <c r="C108" s="7">
        <v>110</v>
      </c>
      <c r="D108" s="20">
        <v>623.52912173040693</v>
      </c>
      <c r="E108" s="36">
        <v>4828.5692461045328</v>
      </c>
      <c r="F108" s="36">
        <v>113.84347411858337</v>
      </c>
      <c r="G108" s="37">
        <v>1658.4158415841582</v>
      </c>
      <c r="H108" s="37">
        <v>9158.4158415841575</v>
      </c>
      <c r="I108" s="37">
        <v>3.9603960396039604</v>
      </c>
      <c r="J108" s="37">
        <v>20.792079207920793</v>
      </c>
      <c r="K108" s="37">
        <v>1099.0099009900991</v>
      </c>
      <c r="L108" s="37">
        <v>239.60396039603958</v>
      </c>
    </row>
    <row r="109" spans="1:12" x14ac:dyDescent="0.25">
      <c r="A109" s="4">
        <v>410283</v>
      </c>
      <c r="B109" s="4" t="s">
        <v>10</v>
      </c>
      <c r="C109" s="7">
        <v>111</v>
      </c>
      <c r="D109" s="20">
        <v>533.23118176594517</v>
      </c>
      <c r="E109" s="36">
        <v>4305.3719401847784</v>
      </c>
      <c r="F109" s="36">
        <v>85.644924701740663</v>
      </c>
      <c r="G109" s="37">
        <v>1424.9999999999995</v>
      </c>
      <c r="H109" s="37">
        <v>11325</v>
      </c>
      <c r="I109" s="37">
        <v>4.4999999999999991</v>
      </c>
      <c r="J109" s="37">
        <v>17.999999999999996</v>
      </c>
      <c r="K109" s="37">
        <v>2129.9999999999995</v>
      </c>
      <c r="L109" s="37">
        <v>302.99999999999994</v>
      </c>
    </row>
    <row r="110" spans="1:12" x14ac:dyDescent="0.25">
      <c r="A110" s="12">
        <v>410273</v>
      </c>
      <c r="B110" s="12" t="s">
        <v>10</v>
      </c>
      <c r="C110" s="13">
        <v>112</v>
      </c>
      <c r="D110" s="30">
        <v>536.10419459873583</v>
      </c>
      <c r="E110" s="27">
        <v>5543.5851033431754</v>
      </c>
      <c r="F110" s="27">
        <v>144.31889301779776</v>
      </c>
      <c r="G110" s="34">
        <v>1875</v>
      </c>
      <c r="H110" s="34">
        <v>9000</v>
      </c>
      <c r="I110" s="34">
        <v>4.4999999999999991</v>
      </c>
      <c r="J110" s="34">
        <v>26</v>
      </c>
      <c r="K110" s="34">
        <v>3020</v>
      </c>
      <c r="L110" s="34">
        <v>350</v>
      </c>
    </row>
    <row r="111" spans="1:12" x14ac:dyDescent="0.25">
      <c r="A111" s="12">
        <v>410273</v>
      </c>
      <c r="B111" s="12" t="s">
        <v>10</v>
      </c>
      <c r="C111" s="13">
        <v>113</v>
      </c>
      <c r="D111" s="30">
        <v>934.91440697411986</v>
      </c>
      <c r="E111" s="27">
        <v>5865.9146227033398</v>
      </c>
      <c r="F111" s="27">
        <v>152.57216607637685</v>
      </c>
      <c r="G111" s="34">
        <v>1287.128712871287</v>
      </c>
      <c r="H111" s="34">
        <v>5049.5049504950493</v>
      </c>
      <c r="I111" s="34">
        <v>5.4455445544554459</v>
      </c>
      <c r="J111" s="34">
        <v>31.683168316831683</v>
      </c>
      <c r="K111" s="34">
        <v>1772.2772277227721</v>
      </c>
      <c r="L111" s="34">
        <v>507.92079207920784</v>
      </c>
    </row>
    <row r="112" spans="1:12" x14ac:dyDescent="0.25">
      <c r="A112" s="12">
        <v>410273</v>
      </c>
      <c r="B112" s="12" t="s">
        <v>10</v>
      </c>
      <c r="C112" s="13">
        <v>114</v>
      </c>
      <c r="D112" s="30">
        <v>826.97702716405468</v>
      </c>
      <c r="E112" s="27">
        <v>5901.785230712916</v>
      </c>
      <c r="F112" s="27">
        <v>117.5209864896477</v>
      </c>
      <c r="G112" s="34">
        <v>1789.2156862745098</v>
      </c>
      <c r="H112" s="34">
        <v>4754.9019607843138</v>
      </c>
      <c r="I112" s="34">
        <v>6.8627450980392171</v>
      </c>
      <c r="J112" s="34">
        <v>27.450980392156868</v>
      </c>
      <c r="K112" s="34">
        <v>2627.4509803921569</v>
      </c>
      <c r="L112" s="34">
        <v>491.17647058823525</v>
      </c>
    </row>
    <row r="113" spans="1:12" x14ac:dyDescent="0.25">
      <c r="A113" s="12">
        <v>410273</v>
      </c>
      <c r="B113" s="12" t="s">
        <v>10</v>
      </c>
      <c r="C113" s="13">
        <v>115</v>
      </c>
      <c r="D113" s="30">
        <v>682.98731607952197</v>
      </c>
      <c r="E113" s="27">
        <v>5886.5547565125817</v>
      </c>
      <c r="F113" s="27">
        <v>173.87191648831202</v>
      </c>
      <c r="G113" s="34">
        <v>1540.2843601895736</v>
      </c>
      <c r="H113" s="34">
        <v>4075.829383886256</v>
      </c>
      <c r="I113" s="34">
        <v>4.7393364928909953</v>
      </c>
      <c r="J113" s="34">
        <v>48.341232227488149</v>
      </c>
      <c r="K113" s="34">
        <v>2568.7203791469196</v>
      </c>
      <c r="L113" s="34">
        <v>309.95260663507111</v>
      </c>
    </row>
    <row r="114" spans="1:12" x14ac:dyDescent="0.25">
      <c r="A114" s="12">
        <v>410273</v>
      </c>
      <c r="B114" s="12" t="s">
        <v>10</v>
      </c>
      <c r="C114" s="13">
        <v>116</v>
      </c>
      <c r="D114" s="30">
        <v>604.52382790129025</v>
      </c>
      <c r="E114" s="27">
        <v>4189.1788793910255</v>
      </c>
      <c r="F114" s="27">
        <v>124.14020256628066</v>
      </c>
      <c r="G114" s="34">
        <v>2014.9253731343283</v>
      </c>
      <c r="H114" s="34">
        <v>9726.3681592039793</v>
      </c>
      <c r="I114" s="34">
        <v>6.9651741293532341</v>
      </c>
      <c r="J114" s="34">
        <v>46.766169154228848</v>
      </c>
      <c r="K114" s="34">
        <v>4238.805970149253</v>
      </c>
      <c r="L114" s="34">
        <v>1432.8358208955224</v>
      </c>
    </row>
    <row r="115" spans="1:12" x14ac:dyDescent="0.25">
      <c r="A115" s="4">
        <v>410296</v>
      </c>
      <c r="B115" s="4" t="s">
        <v>10</v>
      </c>
      <c r="C115" s="7">
        <v>117</v>
      </c>
      <c r="D115" s="20">
        <v>640.35310900010552</v>
      </c>
      <c r="E115" s="36">
        <v>7316.6977760023565</v>
      </c>
      <c r="F115" s="36">
        <v>94.949173553316911</v>
      </c>
      <c r="G115" s="37">
        <v>1965.1741293532336</v>
      </c>
      <c r="H115" s="37">
        <v>6094.5273631840801</v>
      </c>
      <c r="I115" s="37">
        <v>4.4776119402985071</v>
      </c>
      <c r="J115" s="37">
        <v>41.791044776119399</v>
      </c>
      <c r="K115" s="37">
        <v>835.82089552238801</v>
      </c>
      <c r="L115" s="37">
        <v>322.38805970149258</v>
      </c>
    </row>
    <row r="116" spans="1:12" x14ac:dyDescent="0.25">
      <c r="A116" s="4">
        <v>410296</v>
      </c>
      <c r="B116" s="4" t="s">
        <v>10</v>
      </c>
      <c r="C116" s="7">
        <v>118</v>
      </c>
      <c r="D116" s="20">
        <v>1061.8655429994253</v>
      </c>
      <c r="E116" s="36">
        <v>4495.8662729783782</v>
      </c>
      <c r="F116" s="36">
        <v>134.53989829845491</v>
      </c>
      <c r="G116" s="37">
        <v>1750</v>
      </c>
      <c r="H116" s="37">
        <v>10950</v>
      </c>
      <c r="I116" s="37">
        <v>6.5</v>
      </c>
      <c r="J116" s="37">
        <v>34</v>
      </c>
      <c r="K116" s="37">
        <v>1960</v>
      </c>
      <c r="L116" s="37">
        <v>990</v>
      </c>
    </row>
    <row r="117" spans="1:12" x14ac:dyDescent="0.25">
      <c r="A117" s="4">
        <v>410296</v>
      </c>
      <c r="B117" s="4" t="s">
        <v>10</v>
      </c>
      <c r="C117" s="7">
        <v>119</v>
      </c>
      <c r="D117" s="20">
        <v>812.06684447900318</v>
      </c>
      <c r="E117" s="36">
        <v>8169.6574750781747</v>
      </c>
      <c r="F117" s="36">
        <v>163.0615745835656</v>
      </c>
      <c r="G117" s="37">
        <v>2786.0696517412939</v>
      </c>
      <c r="H117" s="37">
        <v>8184.079601990049</v>
      </c>
      <c r="I117" s="37">
        <v>6.467661691542288</v>
      </c>
      <c r="J117" s="37">
        <v>31.840796019900498</v>
      </c>
      <c r="K117" s="37">
        <v>1024.8756218905471</v>
      </c>
      <c r="L117" s="37">
        <v>1343.2835820895521</v>
      </c>
    </row>
    <row r="118" spans="1:12" x14ac:dyDescent="0.25">
      <c r="A118" s="4">
        <v>410296</v>
      </c>
      <c r="B118" s="4" t="s">
        <v>10</v>
      </c>
      <c r="C118" s="7">
        <v>120</v>
      </c>
      <c r="D118" s="20">
        <v>623.80056408696419</v>
      </c>
      <c r="E118" s="36">
        <v>3847.4345829388049</v>
      </c>
      <c r="F118" s="36">
        <v>112.72736162722472</v>
      </c>
      <c r="G118" s="37">
        <v>1200.9803921568628</v>
      </c>
      <c r="H118" s="37">
        <v>3774.5098039215691</v>
      </c>
      <c r="I118" s="37">
        <v>3.4313725490196085</v>
      </c>
      <c r="J118" s="37">
        <v>23.529411764705884</v>
      </c>
      <c r="K118" s="37">
        <v>1009.8039215686275</v>
      </c>
      <c r="L118" s="37">
        <v>317.64705882352951</v>
      </c>
    </row>
    <row r="119" spans="1:12" x14ac:dyDescent="0.25">
      <c r="A119" s="4">
        <v>410296</v>
      </c>
      <c r="B119" s="4" t="s">
        <v>10</v>
      </c>
      <c r="C119" s="7">
        <v>121</v>
      </c>
      <c r="D119" s="20">
        <v>857.46931443026119</v>
      </c>
      <c r="E119" s="36">
        <v>4054.0666082671719</v>
      </c>
      <c r="F119" s="36">
        <v>127.73438516136304</v>
      </c>
      <c r="G119" s="37">
        <v>1502.463054187192</v>
      </c>
      <c r="H119" s="37">
        <v>6453.2019704433496</v>
      </c>
      <c r="I119" s="37">
        <v>5.4187192118226601</v>
      </c>
      <c r="J119" s="37">
        <v>28.571428571428569</v>
      </c>
      <c r="K119" s="37">
        <v>1379.3103448275861</v>
      </c>
      <c r="L119" s="37">
        <v>347.78325123152706</v>
      </c>
    </row>
    <row r="120" spans="1:12" x14ac:dyDescent="0.25">
      <c r="A120" s="12">
        <v>410143</v>
      </c>
      <c r="B120" s="12" t="s">
        <v>10</v>
      </c>
      <c r="C120" s="32">
        <v>122</v>
      </c>
      <c r="D120" s="30">
        <v>456.23262235721393</v>
      </c>
      <c r="E120" s="27">
        <v>4080.9212703173257</v>
      </c>
      <c r="F120" s="27">
        <v>95.083807375123172</v>
      </c>
      <c r="G120" s="34">
        <v>1990.5213270142181</v>
      </c>
      <c r="H120" s="34">
        <v>6042.6540284360181</v>
      </c>
      <c r="I120" s="34">
        <v>3.7914691943127967</v>
      </c>
      <c r="J120" s="34">
        <v>20.853080568720383</v>
      </c>
      <c r="K120" s="34">
        <v>729.85781990521332</v>
      </c>
      <c r="L120" s="34">
        <v>269.19431279620852</v>
      </c>
    </row>
    <row r="121" spans="1:12" x14ac:dyDescent="0.25">
      <c r="A121" s="12">
        <v>410143</v>
      </c>
      <c r="B121" s="12" t="s">
        <v>10</v>
      </c>
      <c r="C121" s="32">
        <v>123</v>
      </c>
      <c r="D121" s="30">
        <v>721.98010497583175</v>
      </c>
      <c r="E121" s="27">
        <v>6118.5372099712049</v>
      </c>
      <c r="F121" s="27">
        <v>151.82057905137006</v>
      </c>
      <c r="G121" s="34">
        <v>1699.5073891625614</v>
      </c>
      <c r="H121" s="34">
        <v>8177.3399014778315</v>
      </c>
      <c r="I121" s="34">
        <v>3.9408866995073892</v>
      </c>
      <c r="J121" s="34">
        <v>18.719211822660096</v>
      </c>
      <c r="K121" s="34">
        <v>1004.9261083743842</v>
      </c>
      <c r="L121" s="34">
        <v>407.88177339901472</v>
      </c>
    </row>
    <row r="122" spans="1:12" x14ac:dyDescent="0.25">
      <c r="A122" s="12">
        <v>410143</v>
      </c>
      <c r="B122" s="12" t="s">
        <v>10</v>
      </c>
      <c r="C122" s="32">
        <v>124</v>
      </c>
      <c r="D122" s="30">
        <v>501.55668473096955</v>
      </c>
      <c r="E122" s="27">
        <v>4127.5733076352753</v>
      </c>
      <c r="F122" s="27">
        <v>122.31461135207067</v>
      </c>
      <c r="G122" s="34">
        <v>1789.2156862745098</v>
      </c>
      <c r="H122" s="34">
        <v>5122.5490196078435</v>
      </c>
      <c r="I122" s="34">
        <v>3.9215686274509807</v>
      </c>
      <c r="J122" s="34">
        <v>30.3921568627451</v>
      </c>
      <c r="K122" s="34">
        <v>519.60784313725503</v>
      </c>
      <c r="L122" s="34">
        <v>492.15686274509801</v>
      </c>
    </row>
    <row r="123" spans="1:12" x14ac:dyDescent="0.25">
      <c r="A123" s="12">
        <v>410143</v>
      </c>
      <c r="B123" s="12" t="s">
        <v>10</v>
      </c>
      <c r="C123" s="32">
        <v>125</v>
      </c>
      <c r="D123" s="30">
        <v>632.96628636890932</v>
      </c>
      <c r="E123" s="27">
        <v>4061.6716416837535</v>
      </c>
      <c r="F123" s="27">
        <v>103.86076556612998</v>
      </c>
      <c r="G123" s="34">
        <v>1721.6981132075473</v>
      </c>
      <c r="H123" s="34">
        <v>8136.7924528301892</v>
      </c>
      <c r="I123" s="34">
        <v>4.716981132075472</v>
      </c>
      <c r="J123" s="34">
        <v>27.358490566037737</v>
      </c>
      <c r="K123" s="34">
        <v>773.58490566037733</v>
      </c>
      <c r="L123" s="34">
        <v>437.7358490566038</v>
      </c>
    </row>
    <row r="124" spans="1:12" x14ac:dyDescent="0.25">
      <c r="A124" s="12">
        <v>410143</v>
      </c>
      <c r="B124" s="12" t="s">
        <v>10</v>
      </c>
      <c r="C124" s="32">
        <v>126</v>
      </c>
      <c r="D124" s="30">
        <v>555.8139746992457</v>
      </c>
      <c r="E124" s="27">
        <v>5007.4700991931195</v>
      </c>
      <c r="F124" s="27">
        <v>142.10322893092305</v>
      </c>
      <c r="G124" s="34">
        <v>2000</v>
      </c>
      <c r="H124" s="34">
        <v>5738.0952380952385</v>
      </c>
      <c r="I124" s="34">
        <v>5.7142857142857144</v>
      </c>
      <c r="J124" s="34">
        <v>22.857142857142858</v>
      </c>
      <c r="K124" s="34">
        <v>828.57142857142856</v>
      </c>
      <c r="L124" s="34">
        <v>961.90476190476193</v>
      </c>
    </row>
    <row r="125" spans="1:12" x14ac:dyDescent="0.25">
      <c r="A125" s="4">
        <v>320580</v>
      </c>
      <c r="B125" s="4" t="s">
        <v>55</v>
      </c>
      <c r="C125" s="7">
        <v>127</v>
      </c>
      <c r="D125" s="20">
        <v>1170.8238435412204</v>
      </c>
      <c r="E125" s="36">
        <v>2753.8784929069147</v>
      </c>
      <c r="F125" s="36">
        <v>60.591522676617352</v>
      </c>
      <c r="G125" s="37">
        <v>2029.7029702970297</v>
      </c>
      <c r="H125" s="37">
        <v>4257.4257425742571</v>
      </c>
      <c r="I125" s="37">
        <v>3.4653465346534653</v>
      </c>
      <c r="J125" s="37">
        <v>20.792079207920793</v>
      </c>
      <c r="K125" s="37">
        <v>1415.8415841584158</v>
      </c>
      <c r="L125" s="37">
        <v>131.68316831683168</v>
      </c>
    </row>
    <row r="126" spans="1:12" x14ac:dyDescent="0.25">
      <c r="A126" s="4">
        <v>320580</v>
      </c>
      <c r="B126" s="4" t="s">
        <v>55</v>
      </c>
      <c r="C126" s="7">
        <v>128</v>
      </c>
      <c r="D126" s="20">
        <v>943.14076441955228</v>
      </c>
      <c r="E126" s="36">
        <v>3491.029171438799</v>
      </c>
      <c r="F126" s="36">
        <v>36.20684837933635</v>
      </c>
      <c r="G126" s="37">
        <v>2536.9458128078818</v>
      </c>
      <c r="H126" s="37">
        <v>3965.5172413793102</v>
      </c>
      <c r="I126" s="37">
        <v>4.4334975369458123</v>
      </c>
      <c r="J126" s="37">
        <v>22.660098522167488</v>
      </c>
      <c r="K126" s="37">
        <v>847.29064039408865</v>
      </c>
      <c r="L126" s="37">
        <v>133.00492610837438</v>
      </c>
    </row>
    <row r="127" spans="1:12" x14ac:dyDescent="0.25">
      <c r="A127" s="4">
        <v>320580</v>
      </c>
      <c r="B127" s="4" t="s">
        <v>55</v>
      </c>
      <c r="C127" s="7">
        <v>129</v>
      </c>
      <c r="D127" s="20">
        <v>814.50397481809091</v>
      </c>
      <c r="E127" s="36">
        <v>5310.9531355078534</v>
      </c>
      <c r="F127" s="36">
        <v>51.93782139802088</v>
      </c>
      <c r="G127" s="37">
        <v>1313.1313131313132</v>
      </c>
      <c r="H127" s="37">
        <v>3686.8686868686868</v>
      </c>
      <c r="I127" s="37">
        <v>3.5353535353535355</v>
      </c>
      <c r="J127" s="37">
        <v>27.272727272727273</v>
      </c>
      <c r="K127" s="37">
        <v>1282.8282828282827</v>
      </c>
      <c r="L127" s="37">
        <v>142.42424242424241</v>
      </c>
    </row>
    <row r="128" spans="1:12" x14ac:dyDescent="0.25">
      <c r="A128" s="4">
        <v>320580</v>
      </c>
      <c r="B128" s="4" t="s">
        <v>55</v>
      </c>
      <c r="C128" s="7">
        <v>130</v>
      </c>
      <c r="D128" s="20">
        <v>770.28823536626896</v>
      </c>
      <c r="E128" s="36">
        <v>3866.3874626577144</v>
      </c>
      <c r="F128" s="36">
        <v>79.561997381348988</v>
      </c>
      <c r="G128" s="37">
        <v>2315.270935960591</v>
      </c>
      <c r="H128" s="37">
        <v>5024.6305418719212</v>
      </c>
      <c r="I128" s="37">
        <v>3.4482758620689657</v>
      </c>
      <c r="J128" s="37">
        <v>23.645320197044331</v>
      </c>
      <c r="K128" s="37">
        <v>1241.3793103448274</v>
      </c>
      <c r="L128" s="37">
        <v>112.31527093596057</v>
      </c>
    </row>
    <row r="129" spans="1:12" x14ac:dyDescent="0.25">
      <c r="A129" s="4">
        <v>320580</v>
      </c>
      <c r="B129" s="4" t="s">
        <v>55</v>
      </c>
      <c r="C129" s="7">
        <v>131</v>
      </c>
      <c r="D129" s="20">
        <v>805.01533702870438</v>
      </c>
      <c r="E129" s="36">
        <v>3241.4458804178935</v>
      </c>
      <c r="F129" s="36">
        <v>65.758144540353186</v>
      </c>
      <c r="G129" s="37">
        <v>1915.4228855721392</v>
      </c>
      <c r="H129" s="37">
        <v>2761.1940298507466</v>
      </c>
      <c r="I129" s="37">
        <v>3.9800995024875623</v>
      </c>
      <c r="J129" s="37">
        <v>33.830845771144283</v>
      </c>
      <c r="K129" s="37">
        <v>1800.9950248756218</v>
      </c>
      <c r="L129" s="37">
        <v>179.1044776119403</v>
      </c>
    </row>
    <row r="130" spans="1:12" x14ac:dyDescent="0.25">
      <c r="A130" s="12">
        <v>272894</v>
      </c>
      <c r="B130" s="12" t="s">
        <v>56</v>
      </c>
      <c r="C130" s="13">
        <v>132</v>
      </c>
      <c r="D130" s="30">
        <v>708.3962048201214</v>
      </c>
      <c r="E130" s="27">
        <v>3456.970350254031</v>
      </c>
      <c r="F130" s="27">
        <v>59.704817466715639</v>
      </c>
      <c r="G130" s="34">
        <v>926.82926829268297</v>
      </c>
      <c r="H130" s="34">
        <v>1951.219512195122</v>
      </c>
      <c r="I130" s="34">
        <v>2.4390243902439024</v>
      </c>
      <c r="J130" s="34">
        <v>15.609756097560977</v>
      </c>
      <c r="K130" s="34">
        <v>780.48780487804879</v>
      </c>
      <c r="L130" s="34">
        <v>71.219512195121951</v>
      </c>
    </row>
    <row r="131" spans="1:12" x14ac:dyDescent="0.25">
      <c r="A131" s="12">
        <v>272894</v>
      </c>
      <c r="B131" s="12" t="s">
        <v>56</v>
      </c>
      <c r="C131" s="13">
        <v>133</v>
      </c>
      <c r="D131" s="30">
        <v>697.22294675830778</v>
      </c>
      <c r="E131" s="27">
        <v>3561.2006120707347</v>
      </c>
      <c r="F131" s="27">
        <v>51.676827320643888</v>
      </c>
      <c r="G131" s="34">
        <v>1130.6532663316582</v>
      </c>
      <c r="H131" s="34">
        <v>1758.7939698492462</v>
      </c>
      <c r="I131" s="34">
        <v>2.0100502512562812</v>
      </c>
      <c r="J131" s="34">
        <v>16.08040201005025</v>
      </c>
      <c r="K131" s="34">
        <v>854.2713567839196</v>
      </c>
      <c r="L131" s="34">
        <v>157.7889447236181</v>
      </c>
    </row>
    <row r="132" spans="1:12" x14ac:dyDescent="0.25">
      <c r="A132" s="12">
        <v>272894</v>
      </c>
      <c r="B132" s="12" t="s">
        <v>56</v>
      </c>
      <c r="C132" s="13">
        <v>134</v>
      </c>
      <c r="D132" s="30">
        <v>837.19871533300579</v>
      </c>
      <c r="E132" s="27">
        <v>4343.8321478051976</v>
      </c>
      <c r="F132" s="27">
        <v>40.231351173621086</v>
      </c>
      <c r="G132" s="34">
        <v>797.10144927536237</v>
      </c>
      <c r="H132" s="34">
        <v>1739.1304347826087</v>
      </c>
      <c r="I132" s="34">
        <v>3.381642512077295</v>
      </c>
      <c r="J132" s="34">
        <v>20.289855072463769</v>
      </c>
      <c r="K132" s="34">
        <v>2241.5458937198068</v>
      </c>
      <c r="L132" s="34">
        <v>79.227053140096615</v>
      </c>
    </row>
    <row r="133" spans="1:12" x14ac:dyDescent="0.25">
      <c r="A133" s="12">
        <v>272894</v>
      </c>
      <c r="B133" s="12" t="s">
        <v>56</v>
      </c>
      <c r="C133" s="13">
        <v>135</v>
      </c>
      <c r="D133" s="30">
        <v>626.11865873230784</v>
      </c>
      <c r="E133" s="27">
        <v>3021.8313074151561</v>
      </c>
      <c r="F133" s="27">
        <v>45.841325935339164</v>
      </c>
      <c r="G133" s="34">
        <v>2561.576354679803</v>
      </c>
      <c r="H133" s="34">
        <v>3399.0147783251227</v>
      </c>
      <c r="I133" s="34">
        <v>2.4630541871921179</v>
      </c>
      <c r="J133" s="34">
        <v>30.541871921182263</v>
      </c>
      <c r="K133" s="34">
        <v>1556.6502463054187</v>
      </c>
      <c r="L133" s="34">
        <v>66.009852216748769</v>
      </c>
    </row>
    <row r="134" spans="1:12" x14ac:dyDescent="0.25">
      <c r="A134" s="12">
        <v>272894</v>
      </c>
      <c r="B134" s="12" t="s">
        <v>56</v>
      </c>
      <c r="C134" s="13">
        <v>136</v>
      </c>
      <c r="D134" s="30">
        <v>567.55105910783163</v>
      </c>
      <c r="E134" s="27">
        <v>3336.2191803152054</v>
      </c>
      <c r="F134" s="27">
        <v>75.488487544674427</v>
      </c>
      <c r="G134" s="34">
        <v>3308.4577114427857</v>
      </c>
      <c r="H134" s="34">
        <v>5796.019900497512</v>
      </c>
      <c r="I134" s="34">
        <v>2.4875621890547261</v>
      </c>
      <c r="J134" s="34">
        <v>21.890547263681594</v>
      </c>
      <c r="K134" s="34">
        <v>2447.7611940298507</v>
      </c>
      <c r="L134" s="34">
        <v>65.671641791044777</v>
      </c>
    </row>
    <row r="135" spans="1:12" x14ac:dyDescent="0.25">
      <c r="A135" s="4">
        <v>320602</v>
      </c>
      <c r="B135" s="4" t="s">
        <v>55</v>
      </c>
      <c r="C135" s="7">
        <v>137</v>
      </c>
      <c r="D135" s="20">
        <v>546.94689831403184</v>
      </c>
      <c r="E135" s="36">
        <v>2434.8056377030102</v>
      </c>
      <c r="F135" s="36">
        <v>50.164334813698218</v>
      </c>
      <c r="G135" s="37">
        <v>1024.3902439024391</v>
      </c>
      <c r="H135" s="37">
        <v>2634.146341463415</v>
      </c>
      <c r="I135" s="37">
        <v>2.9268292682926829</v>
      </c>
      <c r="J135" s="37">
        <v>28.292682926829269</v>
      </c>
      <c r="K135" s="37">
        <v>1775.6097560975611</v>
      </c>
      <c r="L135" s="37">
        <v>120.97560975609757</v>
      </c>
    </row>
    <row r="136" spans="1:12" x14ac:dyDescent="0.25">
      <c r="A136" s="4">
        <v>320602</v>
      </c>
      <c r="B136" s="4" t="s">
        <v>55</v>
      </c>
      <c r="C136" s="7">
        <v>138</v>
      </c>
      <c r="D136" s="20">
        <v>688.94847730319862</v>
      </c>
      <c r="E136" s="36">
        <v>3638.6417754071817</v>
      </c>
      <c r="F136" s="36">
        <v>31.86045374535497</v>
      </c>
      <c r="G136" s="37">
        <v>1075</v>
      </c>
      <c r="H136" s="37">
        <v>2525</v>
      </c>
      <c r="I136" s="37">
        <v>2.9999999999999996</v>
      </c>
      <c r="J136" s="37">
        <v>28</v>
      </c>
      <c r="K136" s="37">
        <v>2129.9999999999995</v>
      </c>
      <c r="L136" s="37">
        <v>120.99999999999999</v>
      </c>
    </row>
    <row r="137" spans="1:12" x14ac:dyDescent="0.25">
      <c r="A137" s="4">
        <v>320602</v>
      </c>
      <c r="B137" s="4" t="s">
        <v>55</v>
      </c>
      <c r="C137" s="7">
        <v>139</v>
      </c>
      <c r="D137" s="20">
        <v>688.24618527740529</v>
      </c>
      <c r="E137" s="36">
        <v>3465.3731194354114</v>
      </c>
      <c r="F137" s="36">
        <v>34.999953433358478</v>
      </c>
      <c r="G137" s="37">
        <v>1238.0952380952381</v>
      </c>
      <c r="H137" s="37">
        <v>2880.9523809523812</v>
      </c>
      <c r="I137" s="37">
        <v>2.8571428571428572</v>
      </c>
      <c r="J137" s="37">
        <v>26.666666666666671</v>
      </c>
      <c r="K137" s="37">
        <v>2504.761904761905</v>
      </c>
      <c r="L137" s="37">
        <v>111.42857142857143</v>
      </c>
    </row>
    <row r="138" spans="1:12" x14ac:dyDescent="0.25">
      <c r="A138" s="4">
        <v>320602</v>
      </c>
      <c r="B138" s="4" t="s">
        <v>55</v>
      </c>
      <c r="C138" s="7">
        <v>140</v>
      </c>
      <c r="D138" s="20">
        <v>522.12219881248791</v>
      </c>
      <c r="E138" s="36">
        <v>4305.3719401847784</v>
      </c>
      <c r="F138" s="36">
        <v>51.418443184040669</v>
      </c>
      <c r="G138" s="37">
        <v>1325</v>
      </c>
      <c r="H138" s="37">
        <v>3775</v>
      </c>
      <c r="I138" s="37">
        <v>3.5</v>
      </c>
      <c r="J138" s="37">
        <v>40</v>
      </c>
      <c r="K138" s="37">
        <v>1700</v>
      </c>
      <c r="L138" s="37">
        <v>85</v>
      </c>
    </row>
    <row r="139" spans="1:12" x14ac:dyDescent="0.25">
      <c r="A139" s="4">
        <v>320602</v>
      </c>
      <c r="B139" s="4" t="s">
        <v>55</v>
      </c>
      <c r="C139" s="7">
        <v>141</v>
      </c>
      <c r="D139" s="20">
        <v>548.75474883917275</v>
      </c>
      <c r="E139" s="36">
        <v>3347.7159637025075</v>
      </c>
      <c r="F139" s="36">
        <v>30.932479364422306</v>
      </c>
      <c r="G139" s="37">
        <v>970.87378640776706</v>
      </c>
      <c r="H139" s="37">
        <v>1140.7766990291263</v>
      </c>
      <c r="I139" s="37">
        <v>4.3689320388349513</v>
      </c>
      <c r="J139" s="37">
        <v>14.563106796116505</v>
      </c>
      <c r="K139" s="37">
        <v>1271.8446601941748</v>
      </c>
      <c r="L139" s="37">
        <v>70.873786407766985</v>
      </c>
    </row>
    <row r="140" spans="1:12" x14ac:dyDescent="0.25">
      <c r="A140" s="12">
        <v>320575</v>
      </c>
      <c r="B140" s="12" t="s">
        <v>55</v>
      </c>
      <c r="C140" s="13">
        <v>142</v>
      </c>
      <c r="D140" s="30">
        <v>1322.812476706895</v>
      </c>
      <c r="E140" s="27">
        <v>5273.981054728647</v>
      </c>
      <c r="F140" s="27">
        <v>55.475803491341964</v>
      </c>
      <c r="G140" s="34">
        <v>2192.1182266009851</v>
      </c>
      <c r="H140" s="34">
        <v>3029.5566502463053</v>
      </c>
      <c r="I140" s="34">
        <v>4.4334975369458123</v>
      </c>
      <c r="J140" s="34">
        <v>20.689655172413794</v>
      </c>
      <c r="K140" s="34">
        <v>1310.3448275862067</v>
      </c>
      <c r="L140" s="34">
        <v>146.79802955665025</v>
      </c>
    </row>
    <row r="141" spans="1:12" x14ac:dyDescent="0.25">
      <c r="A141" s="12">
        <v>320575</v>
      </c>
      <c r="B141" s="12" t="s">
        <v>55</v>
      </c>
      <c r="C141" s="13">
        <v>143</v>
      </c>
      <c r="D141" s="30">
        <v>1091.5589209372902</v>
      </c>
      <c r="E141" s="27">
        <v>5659.5403908092958</v>
      </c>
      <c r="F141" s="27">
        <v>92.644581962217003</v>
      </c>
      <c r="G141" s="34">
        <v>2305.8252427184466</v>
      </c>
      <c r="H141" s="34">
        <v>7063.1067961165054</v>
      </c>
      <c r="I141" s="34">
        <v>4.8543689320388355</v>
      </c>
      <c r="J141" s="34">
        <v>14.563106796116505</v>
      </c>
      <c r="K141" s="34">
        <v>1281.5533980582525</v>
      </c>
      <c r="L141" s="34">
        <v>114.5631067961165</v>
      </c>
    </row>
    <row r="142" spans="1:12" x14ac:dyDescent="0.25">
      <c r="A142" s="12">
        <v>320575</v>
      </c>
      <c r="B142" s="12" t="s">
        <v>55</v>
      </c>
      <c r="C142" s="13">
        <v>144</v>
      </c>
      <c r="D142" s="30">
        <v>934.64910087435806</v>
      </c>
      <c r="E142" s="27">
        <v>4710.9436179002732</v>
      </c>
      <c r="F142" s="27">
        <v>94.013713715353205</v>
      </c>
      <c r="G142" s="34">
        <v>2906.4039408866993</v>
      </c>
      <c r="H142" s="34">
        <v>7118.226600985221</v>
      </c>
      <c r="I142" s="34">
        <v>5.4187192118226601</v>
      </c>
      <c r="J142" s="34">
        <v>25.615763546798028</v>
      </c>
      <c r="K142" s="34">
        <v>1507.3891625615763</v>
      </c>
      <c r="L142" s="34">
        <v>206.89655172413791</v>
      </c>
    </row>
    <row r="143" spans="1:12" x14ac:dyDescent="0.25">
      <c r="A143" s="12">
        <v>320575</v>
      </c>
      <c r="B143" s="12" t="s">
        <v>55</v>
      </c>
      <c r="C143" s="13">
        <v>145</v>
      </c>
      <c r="D143" s="30">
        <v>1099.5200267010034</v>
      </c>
      <c r="E143" s="27">
        <v>5205.7857466859159</v>
      </c>
      <c r="F143" s="27">
        <v>167.09542556054939</v>
      </c>
      <c r="G143" s="34">
        <v>2351.4851485148515</v>
      </c>
      <c r="H143" s="34">
        <v>5321.7821782178216</v>
      </c>
      <c r="I143" s="34">
        <v>5.9405940594059397</v>
      </c>
      <c r="J143" s="34">
        <v>37.623762376237622</v>
      </c>
      <c r="K143" s="34">
        <v>1297.029702970297</v>
      </c>
      <c r="L143" s="34">
        <v>163.36633663366337</v>
      </c>
    </row>
    <row r="144" spans="1:12" x14ac:dyDescent="0.25">
      <c r="A144" s="12">
        <v>320575</v>
      </c>
      <c r="B144" s="12" t="s">
        <v>55</v>
      </c>
      <c r="C144" s="13">
        <v>146</v>
      </c>
      <c r="D144" s="30">
        <v>957.10203083131501</v>
      </c>
      <c r="E144" s="27">
        <v>5300.0898718312637</v>
      </c>
      <c r="F144" s="27">
        <v>89.63804164496247</v>
      </c>
      <c r="G144" s="34">
        <v>2301.9801980198017</v>
      </c>
      <c r="H144" s="34">
        <v>5445.5445544554459</v>
      </c>
      <c r="I144" s="34">
        <v>5.4455445544554459</v>
      </c>
      <c r="J144" s="34">
        <v>40.594059405940591</v>
      </c>
      <c r="K144" s="34">
        <v>1643.5643564356433</v>
      </c>
      <c r="L144" s="34">
        <v>159.40594059405942</v>
      </c>
    </row>
    <row r="145" spans="1:12" x14ac:dyDescent="0.25">
      <c r="A145" s="4">
        <v>272850</v>
      </c>
      <c r="B145" s="4" t="s">
        <v>56</v>
      </c>
      <c r="C145" s="7">
        <v>147</v>
      </c>
      <c r="D145" s="20">
        <v>753.81696838915877</v>
      </c>
      <c r="E145" s="36">
        <v>2795.3942490813911</v>
      </c>
      <c r="F145" s="36">
        <v>56.590895018806123</v>
      </c>
      <c r="G145" s="37">
        <v>2386.934673366834</v>
      </c>
      <c r="H145" s="37">
        <v>2185.929648241206</v>
      </c>
      <c r="I145" s="37">
        <v>4.0201005025125625</v>
      </c>
      <c r="J145" s="37">
        <v>23.115577889447238</v>
      </c>
      <c r="K145" s="37">
        <v>1628.1407035175882</v>
      </c>
      <c r="L145" s="37">
        <v>61.306532663316574</v>
      </c>
    </row>
    <row r="146" spans="1:12" x14ac:dyDescent="0.25">
      <c r="A146" s="4">
        <v>272850</v>
      </c>
      <c r="B146" s="4" t="s">
        <v>56</v>
      </c>
      <c r="C146" s="7">
        <v>148</v>
      </c>
      <c r="D146" s="20">
        <v>606.33715275039333</v>
      </c>
      <c r="E146" s="36">
        <v>2353.3613845576328</v>
      </c>
      <c r="F146" s="36">
        <v>103.14011190237881</v>
      </c>
      <c r="G146" s="37">
        <v>2058.8235294117649</v>
      </c>
      <c r="H146" s="37">
        <v>3848.0392156862749</v>
      </c>
      <c r="I146" s="37">
        <v>3.4313725490196085</v>
      </c>
      <c r="J146" s="37">
        <v>14.705882352941178</v>
      </c>
      <c r="K146" s="37">
        <v>1235.294117647059</v>
      </c>
      <c r="L146" s="37">
        <v>71.568627450980401</v>
      </c>
    </row>
    <row r="147" spans="1:12" x14ac:dyDescent="0.25">
      <c r="A147" s="4">
        <v>272850</v>
      </c>
      <c r="B147" s="4" t="s">
        <v>56</v>
      </c>
      <c r="C147" s="7">
        <v>149</v>
      </c>
      <c r="D147" s="20">
        <v>789.76883443346355</v>
      </c>
      <c r="E147" s="36">
        <v>2578.0327811367015</v>
      </c>
      <c r="F147" s="36">
        <v>51.162630033871316</v>
      </c>
      <c r="G147" s="37">
        <v>1840.7960199004974</v>
      </c>
      <c r="H147" s="37">
        <v>1840.7960199004974</v>
      </c>
      <c r="I147" s="37">
        <v>4.9751243781094523</v>
      </c>
      <c r="J147" s="37">
        <v>10.945273631840797</v>
      </c>
      <c r="K147" s="37">
        <v>1084.5771144278606</v>
      </c>
      <c r="L147" s="37">
        <v>80.597014925373145</v>
      </c>
    </row>
    <row r="148" spans="1:12" x14ac:dyDescent="0.25">
      <c r="A148" s="4">
        <v>272850</v>
      </c>
      <c r="B148" s="4" t="s">
        <v>56</v>
      </c>
      <c r="C148" s="7">
        <v>150</v>
      </c>
      <c r="D148" s="20">
        <v>701.72028194594907</v>
      </c>
      <c r="E148" s="36">
        <v>2388.4861813420748</v>
      </c>
      <c r="F148" s="36">
        <v>60.892973038192558</v>
      </c>
      <c r="G148" s="37">
        <v>2288.5572139303481</v>
      </c>
      <c r="H148" s="37">
        <v>1865.6716417910447</v>
      </c>
      <c r="I148" s="37">
        <v>3.9800995024875623</v>
      </c>
      <c r="J148" s="37">
        <v>21.890547263681594</v>
      </c>
      <c r="K148" s="37">
        <v>1661.691542288557</v>
      </c>
      <c r="L148" s="37">
        <v>71.641791044776113</v>
      </c>
    </row>
    <row r="149" spans="1:12" x14ac:dyDescent="0.25">
      <c r="A149" s="4">
        <v>272850</v>
      </c>
      <c r="B149" s="4" t="s">
        <v>56</v>
      </c>
      <c r="C149" s="7">
        <v>151</v>
      </c>
      <c r="D149" s="20">
        <v>788.02637699400771</v>
      </c>
      <c r="E149" s="36">
        <v>3303.3500258293416</v>
      </c>
      <c r="F149" s="36">
        <v>84.379236159350398</v>
      </c>
      <c r="G149" s="37">
        <v>1502.463054187192</v>
      </c>
      <c r="H149" s="37">
        <v>1625.615763546798</v>
      </c>
      <c r="I149" s="37">
        <v>4.9261083743842358</v>
      </c>
      <c r="J149" s="37">
        <v>22.660098522167488</v>
      </c>
      <c r="K149" s="37">
        <v>866.99507389162557</v>
      </c>
      <c r="L149" s="37">
        <v>65.024630541871929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74657-2B35-409C-A6AD-DAB094D3DDDC}">
  <dimension ref="A1:AI152"/>
  <sheetViews>
    <sheetView tabSelected="1" topLeftCell="B1" zoomScale="90" zoomScaleNormal="90" workbookViewId="0">
      <pane xSplit="6" topLeftCell="T1" activePane="topRight" state="frozen"/>
      <selection activeCell="B1" sqref="B1"/>
      <selection pane="topRight" activeCell="AB101" sqref="AB101"/>
    </sheetView>
  </sheetViews>
  <sheetFormatPr defaultColWidth="11.42578125" defaultRowHeight="15" x14ac:dyDescent="0.25"/>
  <cols>
    <col min="1" max="1" width="11.42578125" style="1"/>
    <col min="2" max="3" width="14" style="1" customWidth="1"/>
    <col min="4" max="4" width="15.42578125" customWidth="1"/>
    <col min="7" max="7" width="8.5703125" customWidth="1"/>
    <col min="8" max="8" width="14" bestFit="1" customWidth="1"/>
    <col min="9" max="9" width="9.42578125" bestFit="1" customWidth="1"/>
    <col min="10" max="10" width="9.42578125" customWidth="1"/>
    <col min="11" max="11" width="8" bestFit="1" customWidth="1"/>
    <col min="12" max="12" width="8" customWidth="1"/>
    <col min="13" max="13" width="12.28515625" customWidth="1"/>
    <col min="14" max="14" width="9.28515625" customWidth="1"/>
    <col min="16" max="16" width="13.42578125" customWidth="1"/>
    <col min="17" max="17" width="11.7109375" customWidth="1"/>
    <col min="19" max="19" width="14.140625" customWidth="1"/>
    <col min="20" max="21" width="13.7109375" customWidth="1"/>
    <col min="22" max="22" width="13.140625" customWidth="1"/>
    <col min="23" max="23" width="13.140625" style="2" customWidth="1"/>
    <col min="25" max="25" width="14" customWidth="1"/>
    <col min="28" max="28" width="14.85546875" customWidth="1"/>
    <col min="31" max="31" width="12.7109375" customWidth="1"/>
    <col min="35" max="35" width="14.140625" customWidth="1"/>
  </cols>
  <sheetData>
    <row r="1" spans="1:35" ht="45" x14ac:dyDescent="0.25">
      <c r="A1" s="3" t="s">
        <v>0</v>
      </c>
      <c r="B1" s="24" t="s">
        <v>1</v>
      </c>
      <c r="C1" s="24" t="s">
        <v>0</v>
      </c>
      <c r="D1" s="25" t="s">
        <v>2</v>
      </c>
      <c r="E1" s="25" t="s">
        <v>3</v>
      </c>
      <c r="F1" s="25" t="s">
        <v>4</v>
      </c>
      <c r="G1" s="6" t="s">
        <v>12</v>
      </c>
      <c r="H1" s="21" t="s">
        <v>60</v>
      </c>
      <c r="I1" s="8" t="s">
        <v>59</v>
      </c>
      <c r="J1" s="35" t="s">
        <v>58</v>
      </c>
      <c r="K1" s="22" t="s">
        <v>57</v>
      </c>
      <c r="L1" s="9" t="s">
        <v>32</v>
      </c>
      <c r="M1" s="22" t="s">
        <v>33</v>
      </c>
      <c r="N1" s="22" t="s">
        <v>41</v>
      </c>
      <c r="O1" s="22" t="s">
        <v>34</v>
      </c>
      <c r="P1" s="22" t="s">
        <v>44</v>
      </c>
      <c r="Q1" s="22" t="s">
        <v>42</v>
      </c>
      <c r="R1" s="9" t="s">
        <v>43</v>
      </c>
      <c r="S1" s="22" t="s">
        <v>35</v>
      </c>
      <c r="T1" s="22" t="s">
        <v>45</v>
      </c>
      <c r="U1" s="22" t="s">
        <v>46</v>
      </c>
      <c r="V1" s="22" t="s">
        <v>36</v>
      </c>
      <c r="W1" s="22"/>
      <c r="X1" s="22" t="s">
        <v>47</v>
      </c>
      <c r="Y1" s="22" t="s">
        <v>37</v>
      </c>
      <c r="Z1" s="22" t="s">
        <v>48</v>
      </c>
      <c r="AA1" s="22" t="s">
        <v>49</v>
      </c>
      <c r="AB1" s="22" t="s">
        <v>38</v>
      </c>
      <c r="AC1" s="22" t="s">
        <v>50</v>
      </c>
      <c r="AD1" s="9" t="s">
        <v>51</v>
      </c>
      <c r="AE1" s="22" t="s">
        <v>39</v>
      </c>
      <c r="AF1" s="22" t="s">
        <v>52</v>
      </c>
      <c r="AG1" s="22" t="s">
        <v>53</v>
      </c>
      <c r="AH1" s="22" t="s">
        <v>54</v>
      </c>
      <c r="AI1" s="22" t="s">
        <v>40</v>
      </c>
    </row>
    <row r="2" spans="1:35" x14ac:dyDescent="0.25">
      <c r="A2" s="12" t="s">
        <v>5</v>
      </c>
      <c r="B2" s="23">
        <v>490299</v>
      </c>
      <c r="C2" s="23" t="s">
        <v>5</v>
      </c>
      <c r="D2" s="23" t="s">
        <v>6</v>
      </c>
      <c r="E2" s="23">
        <v>1</v>
      </c>
      <c r="F2" s="23">
        <v>1</v>
      </c>
      <c r="G2" s="23">
        <v>1</v>
      </c>
      <c r="H2" s="23">
        <v>0.2</v>
      </c>
      <c r="I2" s="27">
        <v>0.11596967240474941</v>
      </c>
      <c r="J2" s="27">
        <f>(I2/0.05)*(10/H2)</f>
        <v>115.9696724047494</v>
      </c>
      <c r="K2" s="27">
        <v>4.8768549385655779</v>
      </c>
      <c r="L2" s="27">
        <f>K2*20</f>
        <v>97.537098771311562</v>
      </c>
      <c r="M2" s="27">
        <f>L2*10/H2</f>
        <v>4876.8549385655779</v>
      </c>
      <c r="N2" s="27">
        <v>1.6221524355763792</v>
      </c>
      <c r="O2" s="27">
        <f>N2*10/H2</f>
        <v>81.107621778818952</v>
      </c>
      <c r="P2" s="28">
        <v>0.21</v>
      </c>
      <c r="Q2" s="28"/>
      <c r="R2" s="28">
        <f>P2*1*50</f>
        <v>10.5</v>
      </c>
      <c r="S2" s="34">
        <f>R2*10/H2</f>
        <v>525</v>
      </c>
      <c r="T2" s="28">
        <v>0.97</v>
      </c>
      <c r="U2" s="28">
        <f>T2*1*50</f>
        <v>48.5</v>
      </c>
      <c r="V2" s="34">
        <f>U2*10/H2</f>
        <v>2425</v>
      </c>
      <c r="W2" s="28"/>
      <c r="X2" s="28">
        <v>0.11</v>
      </c>
      <c r="Y2" s="34">
        <f>X2*10/H2</f>
        <v>5.5</v>
      </c>
      <c r="Z2" s="28">
        <v>0.2</v>
      </c>
      <c r="AA2" s="28">
        <f>Z2*2</f>
        <v>0.4</v>
      </c>
      <c r="AB2" s="34">
        <f>AA2*10/H2</f>
        <v>20</v>
      </c>
      <c r="AC2" s="28">
        <v>2.08</v>
      </c>
      <c r="AD2" s="23">
        <f>AC2*20</f>
        <v>41.6</v>
      </c>
      <c r="AE2" s="34">
        <f>AD2*10/H2</f>
        <v>2080</v>
      </c>
      <c r="AF2" s="28">
        <v>0.77</v>
      </c>
      <c r="AG2" s="28"/>
      <c r="AH2" s="28">
        <f>AF2*2</f>
        <v>1.54</v>
      </c>
      <c r="AI2" s="34">
        <f>AH2*10/H2</f>
        <v>77</v>
      </c>
    </row>
    <row r="3" spans="1:35" x14ac:dyDescent="0.25">
      <c r="A3" s="12" t="s">
        <v>5</v>
      </c>
      <c r="B3" s="23">
        <v>490299</v>
      </c>
      <c r="C3" s="23" t="s">
        <v>5</v>
      </c>
      <c r="D3" s="23" t="s">
        <v>6</v>
      </c>
      <c r="E3" s="23">
        <v>3</v>
      </c>
      <c r="F3" s="23">
        <v>2</v>
      </c>
      <c r="G3" s="23">
        <v>2</v>
      </c>
      <c r="H3" s="23">
        <v>0.2</v>
      </c>
      <c r="I3" s="27">
        <v>0.13857231414810928</v>
      </c>
      <c r="J3" s="27">
        <f t="shared" ref="J3:J66" si="0">(I3/0.05)*(10/H3)</f>
        <v>138.57231414810926</v>
      </c>
      <c r="K3" s="27">
        <v>4.5911134393751789</v>
      </c>
      <c r="L3" s="27">
        <f t="shared" ref="L3:L66" si="1">K3*20</f>
        <v>91.822268787503575</v>
      </c>
      <c r="M3" s="27">
        <f t="shared" ref="M3:M66" si="2">L3*10/H3</f>
        <v>4591.1134393751781</v>
      </c>
      <c r="N3" s="27">
        <v>1.0162876645932628</v>
      </c>
      <c r="O3" s="27">
        <f t="shared" ref="O3:O66" si="3">N3*10/H3</f>
        <v>50.814383229663136</v>
      </c>
      <c r="P3" s="28">
        <v>0.26</v>
      </c>
      <c r="Q3" s="28"/>
      <c r="R3" s="28">
        <f t="shared" ref="R3:R67" si="4">P3*1*50</f>
        <v>13</v>
      </c>
      <c r="S3" s="34">
        <f t="shared" ref="S3:S66" si="5">R3*10/H3</f>
        <v>650</v>
      </c>
      <c r="T3" s="28">
        <v>0.66</v>
      </c>
      <c r="U3" s="28">
        <f t="shared" ref="U3:U66" si="6">T3*1*50</f>
        <v>33</v>
      </c>
      <c r="V3" s="34">
        <f t="shared" ref="V3:V66" si="7">U3*10/H3</f>
        <v>1650</v>
      </c>
      <c r="W3" s="28"/>
      <c r="X3" s="28">
        <v>0.04</v>
      </c>
      <c r="Y3" s="34">
        <f t="shared" ref="Y3:Y66" si="8">X3*10/H3</f>
        <v>2</v>
      </c>
      <c r="Z3" s="28">
        <v>0.13</v>
      </c>
      <c r="AA3" s="28">
        <f t="shared" ref="AA3:AA66" si="9">Z3*2</f>
        <v>0.26</v>
      </c>
      <c r="AB3" s="34">
        <f t="shared" ref="AB3:AB66" si="10">AA3*10/H3</f>
        <v>13</v>
      </c>
      <c r="AC3" s="28">
        <v>3.42</v>
      </c>
      <c r="AD3" s="23">
        <f t="shared" ref="AD3:AD66" si="11">AC3*20</f>
        <v>68.400000000000006</v>
      </c>
      <c r="AE3" s="34">
        <f t="shared" ref="AE3:AE66" si="12">AD3*10/H3</f>
        <v>3420</v>
      </c>
      <c r="AF3" s="28">
        <v>0.28000000000000003</v>
      </c>
      <c r="AG3" s="28"/>
      <c r="AH3" s="28">
        <f t="shared" ref="AH3:AH66" si="13">AF3*2</f>
        <v>0.56000000000000005</v>
      </c>
      <c r="AI3" s="34">
        <f t="shared" ref="AI3:AI66" si="14">AH3*10/H3</f>
        <v>28</v>
      </c>
    </row>
    <row r="4" spans="1:35" x14ac:dyDescent="0.25">
      <c r="A4" s="12" t="s">
        <v>5</v>
      </c>
      <c r="B4" s="23">
        <v>490299</v>
      </c>
      <c r="C4" s="23" t="s">
        <v>5</v>
      </c>
      <c r="D4" s="23" t="s">
        <v>6</v>
      </c>
      <c r="E4" s="23">
        <v>5</v>
      </c>
      <c r="F4" s="23">
        <v>3</v>
      </c>
      <c r="G4" s="23">
        <v>3</v>
      </c>
      <c r="H4" s="23">
        <v>0.19800000000000001</v>
      </c>
      <c r="I4" s="27">
        <v>0.16436984407038288</v>
      </c>
      <c r="J4" s="27">
        <f t="shared" si="0"/>
        <v>166.03014552563926</v>
      </c>
      <c r="K4" s="27">
        <v>4.1148776073911799</v>
      </c>
      <c r="L4" s="27">
        <f t="shared" si="1"/>
        <v>82.297552147823595</v>
      </c>
      <c r="M4" s="27">
        <f t="shared" si="2"/>
        <v>4156.4420276678584</v>
      </c>
      <c r="N4" s="27">
        <v>1.2182425882543018</v>
      </c>
      <c r="O4" s="27">
        <f t="shared" si="3"/>
        <v>61.527403447186963</v>
      </c>
      <c r="P4" s="28">
        <v>0.39</v>
      </c>
      <c r="Q4" s="28"/>
      <c r="R4" s="28">
        <f t="shared" si="4"/>
        <v>19.5</v>
      </c>
      <c r="S4" s="34">
        <f t="shared" si="5"/>
        <v>984.84848484848476</v>
      </c>
      <c r="T4" s="28">
        <v>1.44</v>
      </c>
      <c r="U4" s="28">
        <f t="shared" si="6"/>
        <v>72</v>
      </c>
      <c r="V4" s="34">
        <f t="shared" si="7"/>
        <v>3636.363636363636</v>
      </c>
      <c r="W4" s="28"/>
      <c r="X4" s="28">
        <v>0.05</v>
      </c>
      <c r="Y4" s="34">
        <f t="shared" si="8"/>
        <v>2.5252525252525251</v>
      </c>
      <c r="Z4" s="28">
        <v>0.24</v>
      </c>
      <c r="AA4" s="28">
        <f t="shared" si="9"/>
        <v>0.48</v>
      </c>
      <c r="AB4" s="34">
        <f t="shared" si="10"/>
        <v>24.242424242424239</v>
      </c>
      <c r="AC4" s="28">
        <v>4.0599999999999996</v>
      </c>
      <c r="AD4" s="23">
        <f t="shared" si="11"/>
        <v>81.199999999999989</v>
      </c>
      <c r="AE4" s="34">
        <f t="shared" si="12"/>
        <v>4101.0101010100998</v>
      </c>
      <c r="AF4" s="28">
        <v>0.77</v>
      </c>
      <c r="AG4" s="28"/>
      <c r="AH4" s="28">
        <f t="shared" si="13"/>
        <v>1.54</v>
      </c>
      <c r="AI4" s="34">
        <f t="shared" si="14"/>
        <v>77.777777777777771</v>
      </c>
    </row>
    <row r="5" spans="1:35" x14ac:dyDescent="0.25">
      <c r="A5" s="12" t="s">
        <v>5</v>
      </c>
      <c r="B5" s="23">
        <v>490299</v>
      </c>
      <c r="C5" s="23" t="s">
        <v>5</v>
      </c>
      <c r="D5" s="23" t="s">
        <v>6</v>
      </c>
      <c r="E5" s="23">
        <v>2</v>
      </c>
      <c r="F5" s="23">
        <v>4</v>
      </c>
      <c r="G5" s="23">
        <v>4</v>
      </c>
      <c r="H5" s="23">
        <v>0.20200000000000001</v>
      </c>
      <c r="I5" s="27">
        <v>0.10061513518668637</v>
      </c>
      <c r="J5" s="27">
        <f t="shared" si="0"/>
        <v>99.618945729392436</v>
      </c>
      <c r="K5" s="27">
        <v>5.9245737689303741</v>
      </c>
      <c r="L5" s="27">
        <f t="shared" si="1"/>
        <v>118.49147537860748</v>
      </c>
      <c r="M5" s="27">
        <f t="shared" si="2"/>
        <v>5865.9146227033398</v>
      </c>
      <c r="N5" s="27">
        <v>2.6319270538815736</v>
      </c>
      <c r="O5" s="27">
        <f t="shared" si="3"/>
        <v>130.29341850898879</v>
      </c>
      <c r="P5" s="28">
        <v>0.23</v>
      </c>
      <c r="Q5" s="28"/>
      <c r="R5" s="28">
        <f t="shared" si="4"/>
        <v>11.5</v>
      </c>
      <c r="S5" s="34">
        <f t="shared" si="5"/>
        <v>569.30693069306926</v>
      </c>
      <c r="T5" s="28">
        <v>1.22</v>
      </c>
      <c r="U5" s="28">
        <f t="shared" si="6"/>
        <v>61</v>
      </c>
      <c r="V5" s="34">
        <f t="shared" si="7"/>
        <v>3019.8019801980195</v>
      </c>
      <c r="W5" s="28"/>
      <c r="X5" s="28">
        <v>0.05</v>
      </c>
      <c r="Y5" s="34">
        <f t="shared" si="8"/>
        <v>2.4752475247524752</v>
      </c>
      <c r="Z5" s="28">
        <v>0.18</v>
      </c>
      <c r="AA5" s="28">
        <f t="shared" si="9"/>
        <v>0.36</v>
      </c>
      <c r="AB5" s="34">
        <f t="shared" si="10"/>
        <v>17.82178217821782</v>
      </c>
      <c r="AC5" s="28">
        <v>2.64</v>
      </c>
      <c r="AD5" s="23">
        <f t="shared" si="11"/>
        <v>52.800000000000004</v>
      </c>
      <c r="AE5" s="34">
        <f t="shared" si="12"/>
        <v>2613.8613861386139</v>
      </c>
      <c r="AF5" s="28">
        <v>0.85</v>
      </c>
      <c r="AG5" s="28"/>
      <c r="AH5" s="28">
        <f t="shared" si="13"/>
        <v>1.7</v>
      </c>
      <c r="AI5" s="34">
        <f t="shared" si="14"/>
        <v>84.158415841584159</v>
      </c>
    </row>
    <row r="6" spans="1:35" x14ac:dyDescent="0.25">
      <c r="A6" s="12" t="s">
        <v>5</v>
      </c>
      <c r="B6" s="23">
        <v>490299</v>
      </c>
      <c r="C6" s="23" t="s">
        <v>5</v>
      </c>
      <c r="D6" s="23" t="s">
        <v>6</v>
      </c>
      <c r="E6" s="23">
        <v>4</v>
      </c>
      <c r="F6" s="23">
        <v>5</v>
      </c>
      <c r="G6" s="23">
        <v>5</v>
      </c>
      <c r="H6" s="23">
        <v>0.20200000000000001</v>
      </c>
      <c r="I6" s="27">
        <v>0.11229793524390826</v>
      </c>
      <c r="J6" s="27">
        <f t="shared" si="0"/>
        <v>111.18607449891906</v>
      </c>
      <c r="K6" s="27">
        <v>3.0671587770263833</v>
      </c>
      <c r="L6" s="27">
        <f t="shared" si="1"/>
        <v>61.343175540527668</v>
      </c>
      <c r="M6" s="27">
        <f t="shared" si="2"/>
        <v>3036.7908683429537</v>
      </c>
      <c r="N6" s="27">
        <v>1.7231298974068987</v>
      </c>
      <c r="O6" s="27">
        <f t="shared" si="3"/>
        <v>85.303460267668257</v>
      </c>
      <c r="P6" s="28">
        <v>0.57999999999999996</v>
      </c>
      <c r="Q6" s="28"/>
      <c r="R6" s="28">
        <f t="shared" si="4"/>
        <v>28.999999999999996</v>
      </c>
      <c r="S6" s="34">
        <f t="shared" si="5"/>
        <v>1435.6435643564353</v>
      </c>
      <c r="T6" s="28">
        <v>1.26</v>
      </c>
      <c r="U6" s="28">
        <f t="shared" si="6"/>
        <v>63</v>
      </c>
      <c r="V6" s="34">
        <f t="shared" si="7"/>
        <v>3118.8118811881186</v>
      </c>
      <c r="W6" s="28"/>
      <c r="X6" s="28">
        <v>0.04</v>
      </c>
      <c r="Y6" s="34">
        <f t="shared" si="8"/>
        <v>1.9801980198019802</v>
      </c>
      <c r="Z6" s="28">
        <v>0.12</v>
      </c>
      <c r="AA6" s="28">
        <f t="shared" si="9"/>
        <v>0.24</v>
      </c>
      <c r="AB6" s="34">
        <f t="shared" si="10"/>
        <v>11.881188118811879</v>
      </c>
      <c r="AC6" s="28">
        <v>2.92</v>
      </c>
      <c r="AD6" s="23">
        <f t="shared" si="11"/>
        <v>58.4</v>
      </c>
      <c r="AE6" s="34">
        <f t="shared" si="12"/>
        <v>2891.0891089108909</v>
      </c>
      <c r="AF6" s="28">
        <v>0.71</v>
      </c>
      <c r="AG6" s="28"/>
      <c r="AH6" s="28">
        <f t="shared" si="13"/>
        <v>1.42</v>
      </c>
      <c r="AI6" s="34">
        <f t="shared" si="14"/>
        <v>70.297029702970292</v>
      </c>
    </row>
    <row r="7" spans="1:35" x14ac:dyDescent="0.25">
      <c r="A7" s="4" t="s">
        <v>5</v>
      </c>
      <c r="B7" s="26">
        <v>490813</v>
      </c>
      <c r="C7" s="26" t="s">
        <v>5</v>
      </c>
      <c r="D7" s="26" t="s">
        <v>6</v>
      </c>
      <c r="E7" s="26">
        <v>6</v>
      </c>
      <c r="F7" s="26">
        <v>31</v>
      </c>
      <c r="G7" s="7">
        <v>6</v>
      </c>
      <c r="H7" s="11">
        <v>0.20200000000000001</v>
      </c>
      <c r="I7" s="19">
        <v>0.17228553717037812</v>
      </c>
      <c r="J7" s="27">
        <f t="shared" si="0"/>
        <v>170.57973977265158</v>
      </c>
      <c r="K7" s="18">
        <v>4.2101247737879799</v>
      </c>
      <c r="L7" s="27">
        <f t="shared" si="1"/>
        <v>84.202495475759605</v>
      </c>
      <c r="M7" s="27">
        <f t="shared" si="2"/>
        <v>4168.4403700871089</v>
      </c>
      <c r="N7" s="20">
        <v>1.9250848210679374</v>
      </c>
      <c r="O7" s="27">
        <f t="shared" si="3"/>
        <v>95.301228765739481</v>
      </c>
      <c r="P7" s="2">
        <v>0.28999999999999998</v>
      </c>
      <c r="Q7" s="2"/>
      <c r="R7" s="2">
        <f t="shared" si="4"/>
        <v>14.499999999999998</v>
      </c>
      <c r="S7" s="34">
        <f t="shared" si="5"/>
        <v>717.82178217821763</v>
      </c>
      <c r="T7" s="2">
        <v>1.67</v>
      </c>
      <c r="U7" s="2">
        <f t="shared" si="6"/>
        <v>83.5</v>
      </c>
      <c r="V7" s="34">
        <f t="shared" si="7"/>
        <v>4133.6633663366338</v>
      </c>
      <c r="X7" s="2">
        <v>0.04</v>
      </c>
      <c r="Y7" s="34">
        <f t="shared" si="8"/>
        <v>1.9801980198019802</v>
      </c>
      <c r="Z7" s="2">
        <v>0.15</v>
      </c>
      <c r="AA7" s="2">
        <f t="shared" si="9"/>
        <v>0.3</v>
      </c>
      <c r="AB7" s="34">
        <f t="shared" si="10"/>
        <v>14.85148514851485</v>
      </c>
      <c r="AC7" s="2">
        <v>1.1599999999999999</v>
      </c>
      <c r="AD7" s="29">
        <f t="shared" si="11"/>
        <v>23.2</v>
      </c>
      <c r="AE7" s="34">
        <f t="shared" si="12"/>
        <v>1148.5148514851485</v>
      </c>
      <c r="AF7" s="2">
        <v>0.67</v>
      </c>
      <c r="AG7" s="2"/>
      <c r="AH7" s="2">
        <f t="shared" si="13"/>
        <v>1.34</v>
      </c>
      <c r="AI7" s="34">
        <f t="shared" si="14"/>
        <v>66.336633663366328</v>
      </c>
    </row>
    <row r="8" spans="1:35" x14ac:dyDescent="0.25">
      <c r="A8" s="4" t="s">
        <v>5</v>
      </c>
      <c r="B8" s="4">
        <v>490813</v>
      </c>
      <c r="C8" s="4" t="s">
        <v>5</v>
      </c>
      <c r="D8" s="4" t="s">
        <v>6</v>
      </c>
      <c r="E8" s="4">
        <v>7</v>
      </c>
      <c r="F8" s="4">
        <v>32</v>
      </c>
      <c r="G8" s="7">
        <v>7</v>
      </c>
      <c r="H8" s="11">
        <v>0.2</v>
      </c>
      <c r="I8" s="19">
        <v>0.20261313242096227</v>
      </c>
      <c r="J8" s="27">
        <f t="shared" si="0"/>
        <v>202.61313242096227</v>
      </c>
      <c r="K8" s="18">
        <v>5.8293266025335742</v>
      </c>
      <c r="L8" s="27">
        <f t="shared" si="1"/>
        <v>116.58653205067148</v>
      </c>
      <c r="M8" s="27">
        <f t="shared" si="2"/>
        <v>5829.3266025335743</v>
      </c>
      <c r="N8" s="20">
        <v>2.4299721302205346</v>
      </c>
      <c r="O8" s="27">
        <f t="shared" si="3"/>
        <v>121.49860651102672</v>
      </c>
      <c r="P8" s="2">
        <v>0.27</v>
      </c>
      <c r="Q8" s="2"/>
      <c r="R8" s="2">
        <f t="shared" si="4"/>
        <v>13.5</v>
      </c>
      <c r="S8" s="34">
        <f t="shared" si="5"/>
        <v>675</v>
      </c>
      <c r="T8" s="2">
        <v>1.97</v>
      </c>
      <c r="U8" s="2">
        <f t="shared" si="6"/>
        <v>98.5</v>
      </c>
      <c r="V8" s="34">
        <f t="shared" si="7"/>
        <v>4925</v>
      </c>
      <c r="X8" s="2">
        <v>0.04</v>
      </c>
      <c r="Y8" s="34">
        <f t="shared" si="8"/>
        <v>2</v>
      </c>
      <c r="Z8" s="2">
        <v>0.2</v>
      </c>
      <c r="AA8" s="2">
        <f t="shared" si="9"/>
        <v>0.4</v>
      </c>
      <c r="AB8" s="34">
        <f t="shared" si="10"/>
        <v>20</v>
      </c>
      <c r="AC8" s="2">
        <v>1.29</v>
      </c>
      <c r="AD8" s="29">
        <f t="shared" si="11"/>
        <v>25.8</v>
      </c>
      <c r="AE8" s="34">
        <f t="shared" si="12"/>
        <v>1290</v>
      </c>
      <c r="AF8" s="2">
        <v>0.96</v>
      </c>
      <c r="AG8" s="2"/>
      <c r="AH8" s="2">
        <f t="shared" si="13"/>
        <v>1.92</v>
      </c>
      <c r="AI8" s="34">
        <f t="shared" si="14"/>
        <v>95.999999999999986</v>
      </c>
    </row>
    <row r="9" spans="1:35" x14ac:dyDescent="0.25">
      <c r="A9" s="4" t="s">
        <v>5</v>
      </c>
      <c r="B9" s="4">
        <v>490813</v>
      </c>
      <c r="C9" s="4" t="s">
        <v>5</v>
      </c>
      <c r="D9" s="4" t="s">
        <v>6</v>
      </c>
      <c r="E9" s="4">
        <v>5</v>
      </c>
      <c r="F9" s="4">
        <v>33</v>
      </c>
      <c r="G9" s="7">
        <v>8</v>
      </c>
      <c r="H9" s="11">
        <v>0.20499999999999999</v>
      </c>
      <c r="I9" s="19">
        <v>0.22698011539745361</v>
      </c>
      <c r="J9" s="27">
        <f t="shared" si="0"/>
        <v>221.44401502190595</v>
      </c>
      <c r="K9" s="18">
        <v>5.067349271359177</v>
      </c>
      <c r="L9" s="27">
        <f t="shared" si="1"/>
        <v>101.34698542718354</v>
      </c>
      <c r="M9" s="27">
        <f t="shared" si="2"/>
        <v>4943.7553866918806</v>
      </c>
      <c r="N9" s="20">
        <v>2.0260622828984571</v>
      </c>
      <c r="O9" s="27">
        <f t="shared" si="3"/>
        <v>98.832306482851578</v>
      </c>
      <c r="P9" s="2">
        <v>0.38</v>
      </c>
      <c r="Q9" s="2"/>
      <c r="R9" s="2">
        <f t="shared" si="4"/>
        <v>19</v>
      </c>
      <c r="S9" s="34">
        <f t="shared" si="5"/>
        <v>926.82926829268297</v>
      </c>
      <c r="T9" s="2">
        <v>1.56</v>
      </c>
      <c r="U9" s="2">
        <f t="shared" si="6"/>
        <v>78</v>
      </c>
      <c r="V9" s="34">
        <f t="shared" si="7"/>
        <v>3804.8780487804879</v>
      </c>
      <c r="X9" s="2">
        <v>0.04</v>
      </c>
      <c r="Y9" s="34">
        <f t="shared" si="8"/>
        <v>1.9512195121951221</v>
      </c>
      <c r="Z9" s="2">
        <v>0.22</v>
      </c>
      <c r="AA9" s="2">
        <f t="shared" si="9"/>
        <v>0.44</v>
      </c>
      <c r="AB9" s="34">
        <f t="shared" si="10"/>
        <v>21.463414634146343</v>
      </c>
      <c r="AC9" s="2">
        <v>1.03</v>
      </c>
      <c r="AD9" s="29">
        <f t="shared" si="11"/>
        <v>20.6</v>
      </c>
      <c r="AE9" s="34">
        <f t="shared" si="12"/>
        <v>1004.8780487804879</v>
      </c>
      <c r="AF9" s="2">
        <v>0.56999999999999995</v>
      </c>
      <c r="AG9" s="2"/>
      <c r="AH9" s="2">
        <f t="shared" si="13"/>
        <v>1.1399999999999999</v>
      </c>
      <c r="AI9" s="34">
        <f t="shared" si="14"/>
        <v>55.609756097560975</v>
      </c>
    </row>
    <row r="10" spans="1:35" x14ac:dyDescent="0.25">
      <c r="A10" s="4" t="s">
        <v>5</v>
      </c>
      <c r="B10" s="4">
        <v>490813</v>
      </c>
      <c r="C10" s="4" t="s">
        <v>5</v>
      </c>
      <c r="D10" s="4" t="s">
        <v>6</v>
      </c>
      <c r="E10" s="4">
        <v>8</v>
      </c>
      <c r="F10" s="4">
        <v>34</v>
      </c>
      <c r="G10" s="7">
        <v>9</v>
      </c>
      <c r="H10" s="11">
        <v>0.20200000000000001</v>
      </c>
      <c r="I10" s="19">
        <v>0.23732773830527867</v>
      </c>
      <c r="J10" s="27">
        <f t="shared" si="0"/>
        <v>234.97795871809765</v>
      </c>
      <c r="K10" s="18">
        <v>3.9243832745975809</v>
      </c>
      <c r="L10" s="27">
        <f t="shared" si="1"/>
        <v>78.487665491951617</v>
      </c>
      <c r="M10" s="27">
        <f t="shared" si="2"/>
        <v>3885.5279946510695</v>
      </c>
      <c r="N10" s="20">
        <v>2.0260622828984571</v>
      </c>
      <c r="O10" s="27">
        <f t="shared" si="3"/>
        <v>100.30011301477511</v>
      </c>
      <c r="P10" s="2">
        <v>0.72</v>
      </c>
      <c r="Q10" s="2"/>
      <c r="R10" s="2">
        <f t="shared" si="4"/>
        <v>36</v>
      </c>
      <c r="S10" s="34">
        <f t="shared" si="5"/>
        <v>1782.178217821782</v>
      </c>
      <c r="T10" s="2">
        <v>1.67</v>
      </c>
      <c r="U10" s="2">
        <f t="shared" si="6"/>
        <v>83.5</v>
      </c>
      <c r="V10" s="34">
        <f t="shared" si="7"/>
        <v>4133.6633663366338</v>
      </c>
      <c r="X10" s="2">
        <v>0.04</v>
      </c>
      <c r="Y10" s="34">
        <f t="shared" si="8"/>
        <v>1.9801980198019802</v>
      </c>
      <c r="Z10" s="2">
        <v>0.28000000000000003</v>
      </c>
      <c r="AA10" s="2">
        <f t="shared" si="9"/>
        <v>0.56000000000000005</v>
      </c>
      <c r="AB10" s="34">
        <f t="shared" si="10"/>
        <v>27.722772277227723</v>
      </c>
      <c r="AC10" s="2">
        <v>1.89</v>
      </c>
      <c r="AD10" s="29">
        <f t="shared" si="11"/>
        <v>37.799999999999997</v>
      </c>
      <c r="AE10" s="34">
        <f t="shared" si="12"/>
        <v>1871.2871287128712</v>
      </c>
      <c r="AF10" s="2">
        <v>0.67</v>
      </c>
      <c r="AG10" s="2"/>
      <c r="AH10" s="2">
        <f t="shared" si="13"/>
        <v>1.34</v>
      </c>
      <c r="AI10" s="34">
        <f t="shared" si="14"/>
        <v>66.336633663366328</v>
      </c>
    </row>
    <row r="11" spans="1:35" x14ac:dyDescent="0.25">
      <c r="A11" s="4" t="s">
        <v>5</v>
      </c>
      <c r="B11" s="4">
        <v>490813</v>
      </c>
      <c r="C11" s="4" t="s">
        <v>5</v>
      </c>
      <c r="D11" s="4" t="s">
        <v>6</v>
      </c>
      <c r="E11" s="4">
        <v>10</v>
      </c>
      <c r="F11" s="4">
        <v>35</v>
      </c>
      <c r="G11" s="7">
        <v>10</v>
      </c>
      <c r="H11" s="11">
        <v>0.20399999999999999</v>
      </c>
      <c r="I11" s="19">
        <v>0.16727862286014017</v>
      </c>
      <c r="J11" s="27">
        <f t="shared" si="0"/>
        <v>163.99864986288253</v>
      </c>
      <c r="K11" s="18">
        <v>3.2576531098199828</v>
      </c>
      <c r="L11" s="27">
        <f t="shared" si="1"/>
        <v>65.153062196399659</v>
      </c>
      <c r="M11" s="27">
        <f t="shared" si="2"/>
        <v>3193.7775586470425</v>
      </c>
      <c r="N11" s="20">
        <v>1.4201975119153405</v>
      </c>
      <c r="O11" s="27">
        <f t="shared" si="3"/>
        <v>69.617525093889242</v>
      </c>
      <c r="P11" s="2">
        <v>0.31</v>
      </c>
      <c r="Q11" s="2"/>
      <c r="R11" s="2">
        <f t="shared" si="4"/>
        <v>15.5</v>
      </c>
      <c r="S11" s="34">
        <f t="shared" si="5"/>
        <v>759.80392156862752</v>
      </c>
      <c r="T11" s="2">
        <v>1.02</v>
      </c>
      <c r="U11" s="2">
        <f t="shared" si="6"/>
        <v>51</v>
      </c>
      <c r="V11" s="34">
        <f t="shared" si="7"/>
        <v>2500</v>
      </c>
      <c r="X11" s="2">
        <v>0.04</v>
      </c>
      <c r="Y11" s="34">
        <f t="shared" si="8"/>
        <v>1.9607843137254903</v>
      </c>
      <c r="Z11" s="2">
        <v>0.28999999999999998</v>
      </c>
      <c r="AA11" s="2">
        <f t="shared" si="9"/>
        <v>0.57999999999999996</v>
      </c>
      <c r="AB11" s="34">
        <f t="shared" si="10"/>
        <v>28.43137254901961</v>
      </c>
      <c r="AC11" s="2">
        <v>1.52</v>
      </c>
      <c r="AD11" s="29">
        <f t="shared" si="11"/>
        <v>30.4</v>
      </c>
      <c r="AE11" s="34">
        <f t="shared" si="12"/>
        <v>1490.1960784313726</v>
      </c>
      <c r="AF11" s="2">
        <v>0.93</v>
      </c>
      <c r="AG11" s="2"/>
      <c r="AH11" s="2">
        <f t="shared" si="13"/>
        <v>1.86</v>
      </c>
      <c r="AI11" s="34">
        <f t="shared" si="14"/>
        <v>91.176470588235304</v>
      </c>
    </row>
    <row r="12" spans="1:35" x14ac:dyDescent="0.25">
      <c r="A12" s="12" t="s">
        <v>5</v>
      </c>
      <c r="B12" s="12">
        <v>490125</v>
      </c>
      <c r="C12" s="12" t="s">
        <v>5</v>
      </c>
      <c r="D12" s="12" t="s">
        <v>6</v>
      </c>
      <c r="E12" s="12">
        <v>1</v>
      </c>
      <c r="F12" s="12">
        <v>65</v>
      </c>
      <c r="G12" s="12">
        <v>11</v>
      </c>
      <c r="H12" s="12">
        <v>0.2</v>
      </c>
      <c r="I12" s="30">
        <v>0.16251013304086595</v>
      </c>
      <c r="J12" s="27">
        <f t="shared" si="0"/>
        <v>162.51013304086595</v>
      </c>
      <c r="K12" s="30">
        <v>6.2103152681207732</v>
      </c>
      <c r="L12" s="27">
        <f t="shared" si="1"/>
        <v>124.20630536241546</v>
      </c>
      <c r="M12" s="27">
        <f t="shared" si="2"/>
        <v>6210.315268120773</v>
      </c>
      <c r="N12" s="30">
        <v>2.1270397447289762</v>
      </c>
      <c r="O12" s="27">
        <f t="shared" si="3"/>
        <v>106.35198723644879</v>
      </c>
      <c r="P12" s="31">
        <v>0.49</v>
      </c>
      <c r="Q12" s="31"/>
      <c r="R12" s="31">
        <f t="shared" si="4"/>
        <v>24.5</v>
      </c>
      <c r="S12" s="34">
        <f t="shared" si="5"/>
        <v>1225</v>
      </c>
      <c r="T12" s="31">
        <v>1.46</v>
      </c>
      <c r="U12" s="31">
        <f t="shared" si="6"/>
        <v>73</v>
      </c>
      <c r="V12" s="34">
        <f t="shared" si="7"/>
        <v>3650</v>
      </c>
      <c r="W12" s="31"/>
      <c r="X12" s="31">
        <v>0.05</v>
      </c>
      <c r="Y12" s="34">
        <f t="shared" si="8"/>
        <v>2.5</v>
      </c>
      <c r="Z12" s="31">
        <v>0.39</v>
      </c>
      <c r="AA12" s="31">
        <f t="shared" si="9"/>
        <v>0.78</v>
      </c>
      <c r="AB12" s="34">
        <f t="shared" si="10"/>
        <v>39</v>
      </c>
      <c r="AC12" s="31">
        <v>2.2200000000000002</v>
      </c>
      <c r="AD12" s="12">
        <f t="shared" si="11"/>
        <v>44.400000000000006</v>
      </c>
      <c r="AE12" s="34">
        <f t="shared" si="12"/>
        <v>2220</v>
      </c>
      <c r="AF12" s="31">
        <v>1.65</v>
      </c>
      <c r="AG12" s="31"/>
      <c r="AH12" s="31">
        <f t="shared" si="13"/>
        <v>3.3</v>
      </c>
      <c r="AI12" s="34">
        <f t="shared" si="14"/>
        <v>165</v>
      </c>
    </row>
    <row r="13" spans="1:35" x14ac:dyDescent="0.25">
      <c r="A13" s="12" t="s">
        <v>5</v>
      </c>
      <c r="B13" s="12">
        <v>490125</v>
      </c>
      <c r="C13" s="12" t="s">
        <v>5</v>
      </c>
      <c r="D13" s="12" t="s">
        <v>6</v>
      </c>
      <c r="E13" s="12">
        <v>2</v>
      </c>
      <c r="F13" s="12">
        <v>66</v>
      </c>
      <c r="G13" s="12">
        <v>12</v>
      </c>
      <c r="H13" s="12">
        <v>0.20899999999999999</v>
      </c>
      <c r="I13" s="30">
        <v>0.16117495589146913</v>
      </c>
      <c r="J13" s="27">
        <f t="shared" si="0"/>
        <v>154.23440755164512</v>
      </c>
      <c r="K13" s="30">
        <v>4.972102104962377</v>
      </c>
      <c r="L13" s="27">
        <f t="shared" si="1"/>
        <v>99.442042099247544</v>
      </c>
      <c r="M13" s="27">
        <f t="shared" si="2"/>
        <v>4757.9924449400742</v>
      </c>
      <c r="N13" s="30">
        <v>2.0260622828984571</v>
      </c>
      <c r="O13" s="27">
        <f t="shared" si="3"/>
        <v>96.940779086050597</v>
      </c>
      <c r="P13" s="31">
        <v>0.5</v>
      </c>
      <c r="Q13" s="31"/>
      <c r="R13" s="31">
        <f t="shared" si="4"/>
        <v>25</v>
      </c>
      <c r="S13" s="34">
        <f t="shared" si="5"/>
        <v>1196.1722488038279</v>
      </c>
      <c r="T13" s="31">
        <v>1.17</v>
      </c>
      <c r="U13" s="31">
        <f t="shared" si="6"/>
        <v>58.5</v>
      </c>
      <c r="V13" s="34">
        <f t="shared" si="7"/>
        <v>2799.0430622009571</v>
      </c>
      <c r="W13" s="31"/>
      <c r="X13" s="31">
        <v>0.03</v>
      </c>
      <c r="Y13" s="34">
        <f t="shared" si="8"/>
        <v>1.4354066985645932</v>
      </c>
      <c r="Z13" s="31">
        <v>0.22</v>
      </c>
      <c r="AA13" s="31">
        <f t="shared" si="9"/>
        <v>0.44</v>
      </c>
      <c r="AB13" s="34">
        <f t="shared" si="10"/>
        <v>21.05263157894737</v>
      </c>
      <c r="AC13" s="31">
        <v>1.47</v>
      </c>
      <c r="AD13" s="12">
        <f t="shared" si="11"/>
        <v>29.4</v>
      </c>
      <c r="AE13" s="34">
        <f t="shared" si="12"/>
        <v>1406.6985645933014</v>
      </c>
      <c r="AF13" s="31">
        <v>0.28999999999999998</v>
      </c>
      <c r="AG13" s="31"/>
      <c r="AH13" s="31">
        <f t="shared" si="13"/>
        <v>0.57999999999999996</v>
      </c>
      <c r="AI13" s="34">
        <f t="shared" si="14"/>
        <v>27.751196172248804</v>
      </c>
    </row>
    <row r="14" spans="1:35" x14ac:dyDescent="0.25">
      <c r="A14" s="12" t="s">
        <v>5</v>
      </c>
      <c r="B14" s="12">
        <v>490125</v>
      </c>
      <c r="C14" s="12" t="s">
        <v>5</v>
      </c>
      <c r="D14" s="12" t="s">
        <v>6</v>
      </c>
      <c r="E14" s="12">
        <v>6</v>
      </c>
      <c r="F14" s="12">
        <v>67</v>
      </c>
      <c r="G14" s="12">
        <v>13</v>
      </c>
      <c r="H14" s="12">
        <v>0.20300000000000001</v>
      </c>
      <c r="I14" s="30">
        <v>0.15082733298364406</v>
      </c>
      <c r="J14" s="27">
        <f t="shared" si="0"/>
        <v>148.59835761935375</v>
      </c>
      <c r="K14" s="30">
        <v>4.305371940184779</v>
      </c>
      <c r="L14" s="27">
        <f t="shared" si="1"/>
        <v>86.107438803695572</v>
      </c>
      <c r="M14" s="27">
        <f t="shared" si="2"/>
        <v>4241.7457538766294</v>
      </c>
      <c r="N14" s="30">
        <v>2.1270397447289762</v>
      </c>
      <c r="O14" s="27">
        <f t="shared" si="3"/>
        <v>104.78028299157516</v>
      </c>
      <c r="P14" s="31">
        <v>0.54</v>
      </c>
      <c r="Q14" s="31"/>
      <c r="R14" s="31">
        <f t="shared" si="4"/>
        <v>27</v>
      </c>
      <c r="S14" s="34">
        <f t="shared" si="5"/>
        <v>1330.0492610837437</v>
      </c>
      <c r="T14" s="31">
        <v>2.92</v>
      </c>
      <c r="U14" s="31">
        <f t="shared" si="6"/>
        <v>146</v>
      </c>
      <c r="V14" s="34">
        <f t="shared" si="7"/>
        <v>7192.1182266009846</v>
      </c>
      <c r="W14" s="31"/>
      <c r="X14" s="31">
        <v>0.04</v>
      </c>
      <c r="Y14" s="34">
        <f t="shared" si="8"/>
        <v>1.9704433497536946</v>
      </c>
      <c r="Z14" s="31">
        <v>0.25</v>
      </c>
      <c r="AA14" s="31">
        <f t="shared" si="9"/>
        <v>0.5</v>
      </c>
      <c r="AB14" s="34">
        <f t="shared" si="10"/>
        <v>24.630541871921181</v>
      </c>
      <c r="AC14" s="31">
        <v>2.78</v>
      </c>
      <c r="AD14" s="12">
        <f t="shared" si="11"/>
        <v>55.599999999999994</v>
      </c>
      <c r="AE14" s="34">
        <f t="shared" si="12"/>
        <v>2738.9162561576354</v>
      </c>
      <c r="AF14" s="31">
        <v>0.54</v>
      </c>
      <c r="AG14" s="31"/>
      <c r="AH14" s="31">
        <f t="shared" si="13"/>
        <v>1.08</v>
      </c>
      <c r="AI14" s="34">
        <f t="shared" si="14"/>
        <v>53.201970443349751</v>
      </c>
    </row>
    <row r="15" spans="1:35" x14ac:dyDescent="0.25">
      <c r="A15" s="12" t="s">
        <v>5</v>
      </c>
      <c r="B15" s="12">
        <v>490125</v>
      </c>
      <c r="C15" s="12" t="s">
        <v>5</v>
      </c>
      <c r="D15" s="12" t="s">
        <v>6</v>
      </c>
      <c r="E15" s="12">
        <v>8</v>
      </c>
      <c r="F15" s="12">
        <v>68</v>
      </c>
      <c r="G15" s="12">
        <v>14</v>
      </c>
      <c r="H15" s="12">
        <v>0.20599999999999999</v>
      </c>
      <c r="I15" s="30">
        <v>0.16270087263363692</v>
      </c>
      <c r="J15" s="27">
        <f t="shared" si="0"/>
        <v>157.96201226566691</v>
      </c>
      <c r="K15" s="30">
        <v>4.8768549385655779</v>
      </c>
      <c r="L15" s="27">
        <f t="shared" si="1"/>
        <v>97.537098771311562</v>
      </c>
      <c r="M15" s="27">
        <f t="shared" si="2"/>
        <v>4734.8106199665808</v>
      </c>
      <c r="N15" s="30">
        <v>1.8241073592374182</v>
      </c>
      <c r="O15" s="27">
        <f t="shared" si="3"/>
        <v>88.548900933855251</v>
      </c>
      <c r="P15" s="31">
        <v>0.7</v>
      </c>
      <c r="Q15" s="31"/>
      <c r="R15" s="31">
        <f t="shared" si="4"/>
        <v>35</v>
      </c>
      <c r="S15" s="34">
        <f t="shared" si="5"/>
        <v>1699.0291262135922</v>
      </c>
      <c r="T15" s="31">
        <v>2.54</v>
      </c>
      <c r="U15" s="31">
        <f t="shared" si="6"/>
        <v>127</v>
      </c>
      <c r="V15" s="34">
        <f t="shared" si="7"/>
        <v>6165.0485436893205</v>
      </c>
      <c r="W15" s="31"/>
      <c r="X15" s="31">
        <v>0.04</v>
      </c>
      <c r="Y15" s="34">
        <f t="shared" si="8"/>
        <v>1.9417475728155342</v>
      </c>
      <c r="Z15" s="31">
        <v>0.26</v>
      </c>
      <c r="AA15" s="31">
        <f t="shared" si="9"/>
        <v>0.52</v>
      </c>
      <c r="AB15" s="34">
        <f t="shared" si="10"/>
        <v>25.242718446601945</v>
      </c>
      <c r="AC15" s="31">
        <v>1.89</v>
      </c>
      <c r="AD15" s="12">
        <f t="shared" si="11"/>
        <v>37.799999999999997</v>
      </c>
      <c r="AE15" s="34">
        <f t="shared" si="12"/>
        <v>1834.9514563106798</v>
      </c>
      <c r="AF15" s="31">
        <v>0.36</v>
      </c>
      <c r="AG15" s="31"/>
      <c r="AH15" s="31">
        <f t="shared" si="13"/>
        <v>0.72</v>
      </c>
      <c r="AI15" s="34">
        <f t="shared" si="14"/>
        <v>34.95145631067961</v>
      </c>
    </row>
    <row r="16" spans="1:35" x14ac:dyDescent="0.25">
      <c r="A16" s="12" t="s">
        <v>5</v>
      </c>
      <c r="B16" s="12">
        <v>490125</v>
      </c>
      <c r="C16" s="12" t="s">
        <v>5</v>
      </c>
      <c r="D16" s="12" t="s">
        <v>6</v>
      </c>
      <c r="E16" s="12">
        <v>10</v>
      </c>
      <c r="F16" s="12">
        <v>69</v>
      </c>
      <c r="G16" s="12">
        <v>15</v>
      </c>
      <c r="H16" s="12">
        <v>0.2</v>
      </c>
      <c r="I16" s="30">
        <v>0.1408611892613609</v>
      </c>
      <c r="J16" s="27">
        <f t="shared" si="0"/>
        <v>140.86118926136089</v>
      </c>
      <c r="K16" s="30">
        <v>4.400619106581579</v>
      </c>
      <c r="L16" s="27">
        <f t="shared" si="1"/>
        <v>88.012382131631583</v>
      </c>
      <c r="M16" s="27">
        <f t="shared" si="2"/>
        <v>4400.6191065815783</v>
      </c>
      <c r="N16" s="30">
        <v>1.8241073592374182</v>
      </c>
      <c r="O16" s="27">
        <f t="shared" si="3"/>
        <v>91.205367961870905</v>
      </c>
      <c r="P16" s="31">
        <v>0.32</v>
      </c>
      <c r="Q16" s="31"/>
      <c r="R16" s="31">
        <f t="shared" si="4"/>
        <v>16</v>
      </c>
      <c r="S16" s="34">
        <f t="shared" si="5"/>
        <v>800</v>
      </c>
      <c r="T16" s="31">
        <v>1.05</v>
      </c>
      <c r="U16" s="31">
        <f t="shared" si="6"/>
        <v>52.5</v>
      </c>
      <c r="V16" s="34">
        <f t="shared" si="7"/>
        <v>2625</v>
      </c>
      <c r="W16" s="31"/>
      <c r="X16" s="31">
        <v>0.04</v>
      </c>
      <c r="Y16" s="34">
        <f t="shared" si="8"/>
        <v>2</v>
      </c>
      <c r="Z16" s="31">
        <v>0.25</v>
      </c>
      <c r="AA16" s="31">
        <f t="shared" si="9"/>
        <v>0.5</v>
      </c>
      <c r="AB16" s="34">
        <f t="shared" si="10"/>
        <v>25</v>
      </c>
      <c r="AC16" s="31">
        <v>1.1399999999999999</v>
      </c>
      <c r="AD16" s="12">
        <f t="shared" si="11"/>
        <v>22.799999999999997</v>
      </c>
      <c r="AE16" s="34">
        <f t="shared" si="12"/>
        <v>1139.9999999999998</v>
      </c>
      <c r="AF16" s="31">
        <v>0.18</v>
      </c>
      <c r="AG16" s="31"/>
      <c r="AH16" s="31">
        <f t="shared" si="13"/>
        <v>0.36</v>
      </c>
      <c r="AI16" s="34">
        <f t="shared" si="14"/>
        <v>17.999999999999996</v>
      </c>
    </row>
    <row r="17" spans="1:35" x14ac:dyDescent="0.25">
      <c r="A17" s="4" t="s">
        <v>5</v>
      </c>
      <c r="B17" s="4">
        <v>490300</v>
      </c>
      <c r="C17" s="4" t="s">
        <v>5</v>
      </c>
      <c r="D17" s="4" t="s">
        <v>6</v>
      </c>
      <c r="E17" s="4">
        <v>1</v>
      </c>
      <c r="F17" s="4">
        <v>93</v>
      </c>
      <c r="G17" s="7">
        <v>16</v>
      </c>
      <c r="H17" s="11">
        <v>0.20300000000000001</v>
      </c>
      <c r="I17" s="20">
        <v>0.1517810309474989</v>
      </c>
      <c r="J17" s="27">
        <f t="shared" si="0"/>
        <v>149.53796152462945</v>
      </c>
      <c r="K17" s="18">
        <v>3.6386417754071814</v>
      </c>
      <c r="L17" s="27">
        <f t="shared" si="1"/>
        <v>72.772835508143629</v>
      </c>
      <c r="M17" s="27">
        <f t="shared" si="2"/>
        <v>3584.8687442435285</v>
      </c>
      <c r="N17" s="20">
        <v>2.2280172065594956</v>
      </c>
      <c r="O17" s="27">
        <f t="shared" si="3"/>
        <v>109.75454219504904</v>
      </c>
      <c r="P17" s="2">
        <v>0.56000000000000005</v>
      </c>
      <c r="Q17" s="2"/>
      <c r="R17" s="2">
        <f t="shared" si="4"/>
        <v>28.000000000000004</v>
      </c>
      <c r="S17" s="34">
        <f t="shared" si="5"/>
        <v>1379.3103448275865</v>
      </c>
      <c r="T17" s="2">
        <v>1.48</v>
      </c>
      <c r="U17" s="2">
        <f t="shared" si="6"/>
        <v>74</v>
      </c>
      <c r="V17" s="34">
        <f t="shared" si="7"/>
        <v>3645.3201970443347</v>
      </c>
      <c r="X17" s="2">
        <v>0.04</v>
      </c>
      <c r="Y17" s="34">
        <f t="shared" si="8"/>
        <v>1.9704433497536946</v>
      </c>
      <c r="Z17" s="2">
        <v>0.28999999999999998</v>
      </c>
      <c r="AA17" s="2">
        <f t="shared" si="9"/>
        <v>0.57999999999999996</v>
      </c>
      <c r="AB17" s="34">
        <f t="shared" si="10"/>
        <v>28.571428571428569</v>
      </c>
      <c r="AC17" s="2">
        <v>1.75</v>
      </c>
      <c r="AD17" s="29">
        <f t="shared" si="11"/>
        <v>35</v>
      </c>
      <c r="AE17" s="34">
        <f t="shared" si="12"/>
        <v>1724.1379310344826</v>
      </c>
      <c r="AF17" s="2">
        <v>1.64</v>
      </c>
      <c r="AG17" s="2"/>
      <c r="AH17" s="2">
        <f t="shared" si="13"/>
        <v>3.28</v>
      </c>
      <c r="AI17" s="34">
        <f t="shared" si="14"/>
        <v>161.57635467980293</v>
      </c>
    </row>
    <row r="18" spans="1:35" s="2" customFormat="1" x14ac:dyDescent="0.25">
      <c r="A18" s="5" t="s">
        <v>5</v>
      </c>
      <c r="B18" s="5">
        <v>490300</v>
      </c>
      <c r="C18" s="5" t="s">
        <v>5</v>
      </c>
      <c r="D18" s="5" t="s">
        <v>6</v>
      </c>
      <c r="E18" s="5">
        <v>2</v>
      </c>
      <c r="F18" s="5">
        <v>94</v>
      </c>
      <c r="G18" s="7">
        <v>17</v>
      </c>
      <c r="H18" s="11">
        <v>0.20100000000000001</v>
      </c>
      <c r="I18" s="20">
        <v>0.20146869486433644</v>
      </c>
      <c r="J18" s="27">
        <f t="shared" si="0"/>
        <v>200.46636304909094</v>
      </c>
      <c r="K18" s="20">
        <v>4.0196304409943799</v>
      </c>
      <c r="L18" s="27">
        <f t="shared" si="1"/>
        <v>80.392608819887599</v>
      </c>
      <c r="M18" s="27">
        <f t="shared" si="2"/>
        <v>3999.6322795963974</v>
      </c>
      <c r="N18" s="20">
        <v>2.2280172065594956</v>
      </c>
      <c r="O18" s="27">
        <f t="shared" si="3"/>
        <v>110.84662719201471</v>
      </c>
      <c r="P18" s="2">
        <v>0.31</v>
      </c>
      <c r="R18" s="2">
        <f t="shared" si="4"/>
        <v>15.5</v>
      </c>
      <c r="S18" s="34">
        <f t="shared" si="5"/>
        <v>771.14427860696514</v>
      </c>
      <c r="T18" s="2">
        <v>1.5</v>
      </c>
      <c r="U18" s="2">
        <f t="shared" si="6"/>
        <v>75</v>
      </c>
      <c r="V18" s="34">
        <f t="shared" si="7"/>
        <v>3731.3432835820895</v>
      </c>
      <c r="X18" s="2">
        <v>0.03</v>
      </c>
      <c r="Y18" s="34">
        <f t="shared" si="8"/>
        <v>1.4925373134328357</v>
      </c>
      <c r="Z18" s="2">
        <v>0.23</v>
      </c>
      <c r="AA18" s="2">
        <f t="shared" si="9"/>
        <v>0.46</v>
      </c>
      <c r="AB18" s="34">
        <f t="shared" si="10"/>
        <v>22.885572139303484</v>
      </c>
      <c r="AC18" s="2">
        <v>1.52</v>
      </c>
      <c r="AD18" s="29">
        <f t="shared" si="11"/>
        <v>30.4</v>
      </c>
      <c r="AE18" s="34">
        <f t="shared" si="12"/>
        <v>1512.4378109452734</v>
      </c>
      <c r="AF18" s="2">
        <v>0.79</v>
      </c>
      <c r="AH18" s="2">
        <f t="shared" si="13"/>
        <v>1.58</v>
      </c>
      <c r="AI18" s="34">
        <f t="shared" si="14"/>
        <v>78.606965174129357</v>
      </c>
    </row>
    <row r="19" spans="1:35" x14ac:dyDescent="0.25">
      <c r="A19" s="4" t="s">
        <v>5</v>
      </c>
      <c r="B19" s="4">
        <v>490300</v>
      </c>
      <c r="C19" s="4" t="s">
        <v>5</v>
      </c>
      <c r="D19" s="4" t="s">
        <v>6</v>
      </c>
      <c r="E19" s="4">
        <v>3</v>
      </c>
      <c r="F19" s="4">
        <v>95</v>
      </c>
      <c r="G19" s="7">
        <v>18</v>
      </c>
      <c r="H19" s="11">
        <v>0.20599999999999999</v>
      </c>
      <c r="I19" s="20">
        <v>0.23456201421009962</v>
      </c>
      <c r="J19" s="27">
        <f t="shared" si="0"/>
        <v>227.73011088359186</v>
      </c>
      <c r="K19" s="20">
        <v>3.7338889418039813</v>
      </c>
      <c r="L19" s="27">
        <f t="shared" si="1"/>
        <v>74.677778836079625</v>
      </c>
      <c r="M19" s="27">
        <f t="shared" si="2"/>
        <v>3625.1348949553217</v>
      </c>
      <c r="N19" s="20">
        <v>2.2280172065594956</v>
      </c>
      <c r="O19" s="27">
        <f t="shared" si="3"/>
        <v>108.15617507570369</v>
      </c>
      <c r="P19" s="2">
        <v>0.43</v>
      </c>
      <c r="Q19" s="2"/>
      <c r="R19" s="2">
        <f t="shared" si="4"/>
        <v>21.5</v>
      </c>
      <c r="S19" s="34">
        <f t="shared" si="5"/>
        <v>1043.6893203883496</v>
      </c>
      <c r="T19" s="2">
        <v>1.91</v>
      </c>
      <c r="U19" s="2">
        <f t="shared" si="6"/>
        <v>95.5</v>
      </c>
      <c r="V19" s="34">
        <f t="shared" si="7"/>
        <v>4635.922330097088</v>
      </c>
      <c r="X19" s="2">
        <v>0.04</v>
      </c>
      <c r="Y19" s="34">
        <f t="shared" si="8"/>
        <v>1.9417475728155342</v>
      </c>
      <c r="Z19" s="2">
        <v>0.28999999999999998</v>
      </c>
      <c r="AA19" s="2">
        <f t="shared" si="9"/>
        <v>0.57999999999999996</v>
      </c>
      <c r="AB19" s="34">
        <f t="shared" si="10"/>
        <v>28.155339805825243</v>
      </c>
      <c r="AC19" s="2">
        <v>2.06</v>
      </c>
      <c r="AD19" s="29">
        <f t="shared" si="11"/>
        <v>41.2</v>
      </c>
      <c r="AE19" s="34">
        <f t="shared" si="12"/>
        <v>2000</v>
      </c>
      <c r="AF19" s="2">
        <v>1.32</v>
      </c>
      <c r="AG19" s="2"/>
      <c r="AH19" s="2">
        <f t="shared" si="13"/>
        <v>2.64</v>
      </c>
      <c r="AI19" s="34">
        <f t="shared" si="14"/>
        <v>128.15533980582526</v>
      </c>
    </row>
    <row r="20" spans="1:35" x14ac:dyDescent="0.25">
      <c r="A20" s="4" t="s">
        <v>5</v>
      </c>
      <c r="B20" s="4">
        <v>490300</v>
      </c>
      <c r="C20" s="4" t="s">
        <v>5</v>
      </c>
      <c r="D20" s="4" t="s">
        <v>6</v>
      </c>
      <c r="E20" s="4">
        <v>5</v>
      </c>
      <c r="F20" s="4">
        <v>96</v>
      </c>
      <c r="G20" s="7">
        <v>19</v>
      </c>
      <c r="H20" s="11">
        <v>0.19800000000000001</v>
      </c>
      <c r="I20" s="20">
        <v>0.2033284058938534</v>
      </c>
      <c r="J20" s="27">
        <f t="shared" si="0"/>
        <v>205.38222817560947</v>
      </c>
      <c r="K20" s="20">
        <v>3.7338889418039813</v>
      </c>
      <c r="L20" s="27">
        <f t="shared" si="1"/>
        <v>74.677778836079625</v>
      </c>
      <c r="M20" s="27">
        <f t="shared" si="2"/>
        <v>3771.6049917211926</v>
      </c>
      <c r="N20" s="20">
        <v>1.9250848210679374</v>
      </c>
      <c r="O20" s="27">
        <f t="shared" si="3"/>
        <v>97.226506114542303</v>
      </c>
      <c r="P20" s="2">
        <v>0.37</v>
      </c>
      <c r="Q20" s="2"/>
      <c r="R20" s="2">
        <f t="shared" si="4"/>
        <v>18.5</v>
      </c>
      <c r="S20" s="34">
        <f t="shared" si="5"/>
        <v>934.3434343434343</v>
      </c>
      <c r="T20" s="2">
        <v>1.2</v>
      </c>
      <c r="U20" s="2">
        <f t="shared" si="6"/>
        <v>60</v>
      </c>
      <c r="V20" s="34">
        <f t="shared" si="7"/>
        <v>3030.30303030303</v>
      </c>
      <c r="X20" s="2">
        <v>0.03</v>
      </c>
      <c r="Y20" s="34">
        <f t="shared" si="8"/>
        <v>1.5151515151515149</v>
      </c>
      <c r="Z20" s="2">
        <v>0.19</v>
      </c>
      <c r="AA20" s="2">
        <f t="shared" si="9"/>
        <v>0.38</v>
      </c>
      <c r="AB20" s="34">
        <f t="shared" si="10"/>
        <v>19.19191919191919</v>
      </c>
      <c r="AC20" s="2">
        <v>1.26</v>
      </c>
      <c r="AD20" s="29">
        <f t="shared" si="11"/>
        <v>25.2</v>
      </c>
      <c r="AE20" s="34">
        <f t="shared" si="12"/>
        <v>1272.7272727272727</v>
      </c>
      <c r="AF20" s="2">
        <v>0.5</v>
      </c>
      <c r="AG20" s="2"/>
      <c r="AH20" s="2">
        <f t="shared" si="13"/>
        <v>1</v>
      </c>
      <c r="AI20" s="34">
        <f t="shared" si="14"/>
        <v>50.505050505050505</v>
      </c>
    </row>
    <row r="21" spans="1:35" x14ac:dyDescent="0.25">
      <c r="A21" s="4" t="s">
        <v>5</v>
      </c>
      <c r="B21" s="4">
        <v>490300</v>
      </c>
      <c r="C21" s="4" t="s">
        <v>5</v>
      </c>
      <c r="D21" s="4" t="s">
        <v>6</v>
      </c>
      <c r="E21" s="4">
        <v>6</v>
      </c>
      <c r="F21" s="4">
        <v>97</v>
      </c>
      <c r="G21" s="7">
        <v>20</v>
      </c>
      <c r="H21" s="11">
        <v>0.20599999999999999</v>
      </c>
      <c r="I21" s="20">
        <v>0.17195174288302892</v>
      </c>
      <c r="J21" s="27">
        <f t="shared" si="0"/>
        <v>166.94343969226108</v>
      </c>
      <c r="K21" s="20">
        <v>3.4481474426135823</v>
      </c>
      <c r="L21" s="27">
        <f t="shared" si="1"/>
        <v>68.962948852271651</v>
      </c>
      <c r="M21" s="27">
        <f t="shared" si="2"/>
        <v>3347.7159637025075</v>
      </c>
      <c r="N21" s="20">
        <v>2.0260622828984571</v>
      </c>
      <c r="O21" s="27">
        <f t="shared" si="3"/>
        <v>98.35253800477949</v>
      </c>
      <c r="P21" s="2">
        <v>0.69</v>
      </c>
      <c r="Q21" s="2"/>
      <c r="R21" s="2">
        <f t="shared" si="4"/>
        <v>34.5</v>
      </c>
      <c r="S21" s="34">
        <f t="shared" si="5"/>
        <v>1674.7572815533981</v>
      </c>
      <c r="T21" s="2">
        <v>1.6</v>
      </c>
      <c r="U21" s="2">
        <f t="shared" si="6"/>
        <v>80</v>
      </c>
      <c r="V21" s="34">
        <f t="shared" si="7"/>
        <v>3883.4951456310682</v>
      </c>
      <c r="X21" s="2">
        <v>0.05</v>
      </c>
      <c r="Y21" s="34">
        <f t="shared" si="8"/>
        <v>2.4271844660194177</v>
      </c>
      <c r="Z21" s="2">
        <v>0.23</v>
      </c>
      <c r="AA21" s="2">
        <f t="shared" si="9"/>
        <v>0.46</v>
      </c>
      <c r="AB21" s="34">
        <f t="shared" si="10"/>
        <v>22.330097087378643</v>
      </c>
      <c r="AC21" s="2">
        <v>2.5</v>
      </c>
      <c r="AD21" s="29">
        <f t="shared" si="11"/>
        <v>50</v>
      </c>
      <c r="AE21" s="34">
        <f t="shared" si="12"/>
        <v>2427.1844660194174</v>
      </c>
      <c r="AF21" s="2">
        <v>1.37</v>
      </c>
      <c r="AG21" s="2"/>
      <c r="AH21" s="2">
        <f t="shared" si="13"/>
        <v>2.74</v>
      </c>
      <c r="AI21" s="34">
        <f t="shared" si="14"/>
        <v>133.00970873786409</v>
      </c>
    </row>
    <row r="22" spans="1:35" x14ac:dyDescent="0.25">
      <c r="A22" s="12" t="s">
        <v>5</v>
      </c>
      <c r="B22" s="12">
        <v>490525</v>
      </c>
      <c r="C22" s="12" t="s">
        <v>5</v>
      </c>
      <c r="D22" s="12" t="s">
        <v>6</v>
      </c>
      <c r="E22" s="12">
        <v>2</v>
      </c>
      <c r="F22" s="12">
        <v>119</v>
      </c>
      <c r="G22" s="23">
        <v>21</v>
      </c>
      <c r="H22" s="23">
        <v>0.20100000000000001</v>
      </c>
      <c r="I22" s="27">
        <v>9.775404129512183E-2</v>
      </c>
      <c r="J22" s="27">
        <f t="shared" si="0"/>
        <v>97.267702781215746</v>
      </c>
      <c r="K22" s="27">
        <v>5.353090770549576</v>
      </c>
      <c r="L22" s="27">
        <f t="shared" si="1"/>
        <v>107.06181541099153</v>
      </c>
      <c r="M22" s="27">
        <f t="shared" si="2"/>
        <v>5326.4584781587828</v>
      </c>
      <c r="N22" s="27">
        <v>2.6319270538815736</v>
      </c>
      <c r="O22" s="27">
        <f t="shared" si="3"/>
        <v>130.94164447172008</v>
      </c>
      <c r="P22" s="28">
        <v>0.54</v>
      </c>
      <c r="Q22" s="28"/>
      <c r="R22" s="28">
        <f t="shared" si="4"/>
        <v>27</v>
      </c>
      <c r="S22" s="34">
        <f t="shared" si="5"/>
        <v>1343.2835820895521</v>
      </c>
      <c r="T22" s="28">
        <v>1.75</v>
      </c>
      <c r="U22" s="28">
        <f t="shared" si="6"/>
        <v>87.5</v>
      </c>
      <c r="V22" s="34">
        <f t="shared" si="7"/>
        <v>4353.2338308457711</v>
      </c>
      <c r="W22" s="28"/>
      <c r="X22" s="28">
        <v>0.05</v>
      </c>
      <c r="Y22" s="34">
        <f t="shared" si="8"/>
        <v>2.4875621890547261</v>
      </c>
      <c r="Z22" s="28">
        <v>0.28000000000000003</v>
      </c>
      <c r="AA22" s="28">
        <f t="shared" si="9"/>
        <v>0.56000000000000005</v>
      </c>
      <c r="AB22" s="34">
        <f t="shared" si="10"/>
        <v>27.860696517412936</v>
      </c>
      <c r="AC22" s="28">
        <v>2.31</v>
      </c>
      <c r="AD22" s="23">
        <f t="shared" si="11"/>
        <v>46.2</v>
      </c>
      <c r="AE22" s="34">
        <f t="shared" si="12"/>
        <v>2298.5074626865671</v>
      </c>
      <c r="AF22" s="28">
        <v>0.68</v>
      </c>
      <c r="AG22" s="28"/>
      <c r="AH22" s="28">
        <f t="shared" si="13"/>
        <v>1.36</v>
      </c>
      <c r="AI22" s="34">
        <f t="shared" si="14"/>
        <v>67.661691542288565</v>
      </c>
    </row>
    <row r="23" spans="1:35" x14ac:dyDescent="0.25">
      <c r="A23" s="12" t="s">
        <v>5</v>
      </c>
      <c r="B23" s="12">
        <v>490525</v>
      </c>
      <c r="C23" s="12" t="s">
        <v>5</v>
      </c>
      <c r="D23" s="12" t="s">
        <v>6</v>
      </c>
      <c r="E23" s="12">
        <v>3</v>
      </c>
      <c r="F23" s="12">
        <v>120</v>
      </c>
      <c r="G23" s="23">
        <v>22</v>
      </c>
      <c r="H23" s="23">
        <v>0.2</v>
      </c>
      <c r="I23" s="27">
        <v>0.10237947641981783</v>
      </c>
      <c r="J23" s="27">
        <f t="shared" si="0"/>
        <v>102.37947641981782</v>
      </c>
      <c r="K23" s="27">
        <v>5.067349271359177</v>
      </c>
      <c r="L23" s="27">
        <f t="shared" si="1"/>
        <v>101.34698542718354</v>
      </c>
      <c r="M23" s="27">
        <f t="shared" si="2"/>
        <v>5067.3492713591768</v>
      </c>
      <c r="N23" s="27">
        <v>2.5309495920510541</v>
      </c>
      <c r="O23" s="27">
        <f t="shared" si="3"/>
        <v>126.54747960255271</v>
      </c>
      <c r="P23" s="28">
        <v>0.72</v>
      </c>
      <c r="Q23" s="28"/>
      <c r="R23" s="28">
        <f t="shared" si="4"/>
        <v>36</v>
      </c>
      <c r="S23" s="34">
        <f t="shared" si="5"/>
        <v>1800</v>
      </c>
      <c r="T23" s="28">
        <v>1.78</v>
      </c>
      <c r="U23" s="28">
        <f t="shared" si="6"/>
        <v>89</v>
      </c>
      <c r="V23" s="34">
        <f t="shared" si="7"/>
        <v>4450</v>
      </c>
      <c r="W23" s="28"/>
      <c r="X23" s="28">
        <v>0.05</v>
      </c>
      <c r="Y23" s="34">
        <f t="shared" si="8"/>
        <v>2.5</v>
      </c>
      <c r="Z23" s="28">
        <v>0.3</v>
      </c>
      <c r="AA23" s="28">
        <f t="shared" si="9"/>
        <v>0.6</v>
      </c>
      <c r="AB23" s="34">
        <f t="shared" si="10"/>
        <v>30</v>
      </c>
      <c r="AC23" s="28">
        <v>2.84</v>
      </c>
      <c r="AD23" s="23">
        <f t="shared" si="11"/>
        <v>56.8</v>
      </c>
      <c r="AE23" s="34">
        <f t="shared" si="12"/>
        <v>2840</v>
      </c>
      <c r="AF23" s="28">
        <v>0.96</v>
      </c>
      <c r="AG23" s="28"/>
      <c r="AH23" s="28">
        <f t="shared" si="13"/>
        <v>1.92</v>
      </c>
      <c r="AI23" s="34">
        <f t="shared" si="14"/>
        <v>95.999999999999986</v>
      </c>
    </row>
    <row r="24" spans="1:35" x14ac:dyDescent="0.25">
      <c r="A24" s="12" t="s">
        <v>5</v>
      </c>
      <c r="B24" s="12">
        <v>490525</v>
      </c>
      <c r="C24" s="12" t="s">
        <v>5</v>
      </c>
      <c r="D24" s="12" t="s">
        <v>6</v>
      </c>
      <c r="E24" s="12">
        <v>5</v>
      </c>
      <c r="F24" s="12">
        <v>121</v>
      </c>
      <c r="G24" s="23">
        <v>23</v>
      </c>
      <c r="H24" s="23">
        <v>0.20899999999999999</v>
      </c>
      <c r="I24" s="27">
        <v>0.13394687902341326</v>
      </c>
      <c r="J24" s="27">
        <f t="shared" si="0"/>
        <v>128.17883160135239</v>
      </c>
      <c r="K24" s="27">
        <v>4.4958662729783789</v>
      </c>
      <c r="L24" s="27">
        <f t="shared" si="1"/>
        <v>89.917325459567579</v>
      </c>
      <c r="M24" s="27">
        <f t="shared" si="2"/>
        <v>4302.2643760558649</v>
      </c>
      <c r="N24" s="27">
        <v>2.732904515712093</v>
      </c>
      <c r="O24" s="27">
        <f t="shared" si="3"/>
        <v>130.7609816130188</v>
      </c>
      <c r="P24" s="28">
        <v>0.32</v>
      </c>
      <c r="Q24" s="28"/>
      <c r="R24" s="28">
        <f t="shared" si="4"/>
        <v>16</v>
      </c>
      <c r="S24" s="34">
        <f t="shared" si="5"/>
        <v>765.5502392344498</v>
      </c>
      <c r="T24" s="28">
        <v>1.4</v>
      </c>
      <c r="U24" s="28">
        <f t="shared" si="6"/>
        <v>70</v>
      </c>
      <c r="V24" s="34">
        <f t="shared" si="7"/>
        <v>3349.2822966507179</v>
      </c>
      <c r="W24" s="28"/>
      <c r="X24" s="28">
        <v>0.03</v>
      </c>
      <c r="Y24" s="34">
        <f t="shared" si="8"/>
        <v>1.4354066985645932</v>
      </c>
      <c r="Z24" s="28">
        <v>0.18</v>
      </c>
      <c r="AA24" s="28">
        <f t="shared" si="9"/>
        <v>0.36</v>
      </c>
      <c r="AB24" s="34">
        <f t="shared" si="10"/>
        <v>17.224880382775119</v>
      </c>
      <c r="AC24" s="28">
        <v>3.72</v>
      </c>
      <c r="AD24" s="23">
        <f t="shared" si="11"/>
        <v>74.400000000000006</v>
      </c>
      <c r="AE24" s="34">
        <f t="shared" si="12"/>
        <v>3559.8086124401916</v>
      </c>
      <c r="AF24" s="28">
        <v>0.37</v>
      </c>
      <c r="AG24" s="28"/>
      <c r="AH24" s="28">
        <f t="shared" si="13"/>
        <v>0.74</v>
      </c>
      <c r="AI24" s="34">
        <f t="shared" si="14"/>
        <v>35.406698564593306</v>
      </c>
    </row>
    <row r="25" spans="1:35" x14ac:dyDescent="0.25">
      <c r="A25" s="12" t="s">
        <v>5</v>
      </c>
      <c r="B25" s="12">
        <v>490525</v>
      </c>
      <c r="C25" s="12" t="s">
        <v>5</v>
      </c>
      <c r="D25" s="12" t="s">
        <v>6</v>
      </c>
      <c r="E25" s="12">
        <v>6</v>
      </c>
      <c r="F25" s="12">
        <v>122</v>
      </c>
      <c r="G25" s="23">
        <v>24</v>
      </c>
      <c r="H25" s="23">
        <v>0.20399999999999999</v>
      </c>
      <c r="I25" s="27">
        <v>0.1141576462734252</v>
      </c>
      <c r="J25" s="27">
        <f t="shared" si="0"/>
        <v>111.91926105237765</v>
      </c>
      <c r="K25" s="27">
        <v>3.7338889418039813</v>
      </c>
      <c r="L25" s="27">
        <f t="shared" si="1"/>
        <v>74.677778836079625</v>
      </c>
      <c r="M25" s="27">
        <f t="shared" si="2"/>
        <v>3660.675433141158</v>
      </c>
      <c r="N25" s="27">
        <v>2.934859439373132</v>
      </c>
      <c r="O25" s="27">
        <f t="shared" si="3"/>
        <v>143.86565879280059</v>
      </c>
      <c r="P25" s="28">
        <v>0.46</v>
      </c>
      <c r="Q25" s="28"/>
      <c r="R25" s="28">
        <f t="shared" si="4"/>
        <v>23</v>
      </c>
      <c r="S25" s="34">
        <f t="shared" si="5"/>
        <v>1127.4509803921569</v>
      </c>
      <c r="T25" s="28">
        <v>1.47</v>
      </c>
      <c r="U25" s="28">
        <f t="shared" si="6"/>
        <v>73.5</v>
      </c>
      <c r="V25" s="34">
        <f t="shared" si="7"/>
        <v>3602.9411764705883</v>
      </c>
      <c r="W25" s="28"/>
      <c r="X25" s="28">
        <v>0.03</v>
      </c>
      <c r="Y25" s="34">
        <f t="shared" si="8"/>
        <v>1.4705882352941178</v>
      </c>
      <c r="Z25" s="28">
        <v>0.24</v>
      </c>
      <c r="AA25" s="28">
        <f t="shared" si="9"/>
        <v>0.48</v>
      </c>
      <c r="AB25" s="34">
        <f t="shared" si="10"/>
        <v>23.529411764705884</v>
      </c>
      <c r="AC25" s="28">
        <v>3.24</v>
      </c>
      <c r="AD25" s="23">
        <f t="shared" si="11"/>
        <v>64.800000000000011</v>
      </c>
      <c r="AE25" s="34">
        <f t="shared" si="12"/>
        <v>3176.4705882352951</v>
      </c>
      <c r="AF25" s="28">
        <v>0.42</v>
      </c>
      <c r="AG25" s="28"/>
      <c r="AH25" s="28">
        <f t="shared" si="13"/>
        <v>0.84</v>
      </c>
      <c r="AI25" s="34">
        <f t="shared" si="14"/>
        <v>41.176470588235297</v>
      </c>
    </row>
    <row r="26" spans="1:35" x14ac:dyDescent="0.25">
      <c r="A26" s="12" t="s">
        <v>5</v>
      </c>
      <c r="B26" s="12">
        <v>490525</v>
      </c>
      <c r="C26" s="12" t="s">
        <v>5</v>
      </c>
      <c r="D26" s="12" t="s">
        <v>6</v>
      </c>
      <c r="E26" s="12">
        <v>8</v>
      </c>
      <c r="F26" s="12">
        <v>123</v>
      </c>
      <c r="G26" s="23">
        <v>25</v>
      </c>
      <c r="H26" s="23">
        <v>0.20699999999999999</v>
      </c>
      <c r="I26" s="27">
        <v>0.13437604310714796</v>
      </c>
      <c r="J26" s="27">
        <f t="shared" si="0"/>
        <v>129.83192570738933</v>
      </c>
      <c r="K26" s="27">
        <v>5.067349271359177</v>
      </c>
      <c r="L26" s="27">
        <f t="shared" si="1"/>
        <v>101.34698542718354</v>
      </c>
      <c r="M26" s="27">
        <f t="shared" si="2"/>
        <v>4895.9896341634567</v>
      </c>
      <c r="N26" s="27">
        <v>2.4299721302205346</v>
      </c>
      <c r="O26" s="27">
        <f t="shared" si="3"/>
        <v>117.38995798166835</v>
      </c>
      <c r="P26" s="28">
        <v>0.35</v>
      </c>
      <c r="Q26" s="28"/>
      <c r="R26" s="28">
        <f t="shared" si="4"/>
        <v>17.5</v>
      </c>
      <c r="S26" s="34">
        <f t="shared" si="5"/>
        <v>845.41062801932367</v>
      </c>
      <c r="T26" s="28">
        <v>1.21</v>
      </c>
      <c r="U26" s="28">
        <f t="shared" si="6"/>
        <v>60.5</v>
      </c>
      <c r="V26" s="34">
        <f t="shared" si="7"/>
        <v>2922.7053140096618</v>
      </c>
      <c r="W26" s="28"/>
      <c r="X26" s="28">
        <v>0.05</v>
      </c>
      <c r="Y26" s="34">
        <f t="shared" si="8"/>
        <v>2.4154589371980677</v>
      </c>
      <c r="Z26" s="28">
        <v>0.26</v>
      </c>
      <c r="AA26" s="28">
        <f t="shared" si="9"/>
        <v>0.52</v>
      </c>
      <c r="AB26" s="34">
        <f t="shared" si="10"/>
        <v>25.120772946859905</v>
      </c>
      <c r="AC26" s="28">
        <v>2.65</v>
      </c>
      <c r="AD26" s="23">
        <f t="shared" si="11"/>
        <v>53</v>
      </c>
      <c r="AE26" s="34">
        <f t="shared" si="12"/>
        <v>2560.3864734299518</v>
      </c>
      <c r="AF26" s="28">
        <v>1.1599999999999999</v>
      </c>
      <c r="AG26" s="28"/>
      <c r="AH26" s="28">
        <f t="shared" si="13"/>
        <v>2.3199999999999998</v>
      </c>
      <c r="AI26" s="34">
        <f t="shared" si="14"/>
        <v>112.07729468599034</v>
      </c>
    </row>
    <row r="27" spans="1:35" x14ac:dyDescent="0.25">
      <c r="A27" s="4" t="s">
        <v>7</v>
      </c>
      <c r="B27" s="4">
        <v>450176</v>
      </c>
      <c r="C27" s="4" t="s">
        <v>7</v>
      </c>
      <c r="D27" s="4" t="s">
        <v>6</v>
      </c>
      <c r="E27" s="4">
        <v>1</v>
      </c>
      <c r="F27" s="4">
        <v>165</v>
      </c>
      <c r="G27" s="7">
        <v>26</v>
      </c>
      <c r="H27" s="11">
        <v>0.20300000000000001</v>
      </c>
      <c r="I27" s="19">
        <v>0.39459253254494298</v>
      </c>
      <c r="J27" s="27">
        <f t="shared" si="0"/>
        <v>388.76111580782555</v>
      </c>
      <c r="K27" s="20">
        <v>5.448337936946376</v>
      </c>
      <c r="L27" s="27">
        <f t="shared" si="1"/>
        <v>108.96675873892752</v>
      </c>
      <c r="M27" s="27">
        <f t="shared" si="2"/>
        <v>5367.820627533375</v>
      </c>
      <c r="N27" s="20">
        <v>2.6319270538815736</v>
      </c>
      <c r="O27" s="27">
        <f t="shared" si="3"/>
        <v>129.65157900894451</v>
      </c>
      <c r="P27" s="2">
        <v>0.48</v>
      </c>
      <c r="Q27" s="2"/>
      <c r="R27" s="2">
        <f t="shared" si="4"/>
        <v>24</v>
      </c>
      <c r="S27" s="34">
        <f t="shared" si="5"/>
        <v>1182.2660098522167</v>
      </c>
      <c r="T27" s="2">
        <v>1.5</v>
      </c>
      <c r="U27" s="2">
        <f t="shared" si="6"/>
        <v>75</v>
      </c>
      <c r="V27" s="34">
        <f t="shared" si="7"/>
        <v>3694.5812807881771</v>
      </c>
      <c r="X27" s="2">
        <v>0.04</v>
      </c>
      <c r="Y27" s="34">
        <f t="shared" si="8"/>
        <v>1.9704433497536946</v>
      </c>
      <c r="Z27" s="2">
        <v>0.21</v>
      </c>
      <c r="AA27" s="2">
        <f t="shared" si="9"/>
        <v>0.42</v>
      </c>
      <c r="AB27" s="34">
        <f t="shared" si="10"/>
        <v>20.689655172413794</v>
      </c>
      <c r="AC27" s="2">
        <v>1.63</v>
      </c>
      <c r="AD27" s="29">
        <f t="shared" si="11"/>
        <v>32.599999999999994</v>
      </c>
      <c r="AE27" s="34">
        <f t="shared" si="12"/>
        <v>1605.9113300492606</v>
      </c>
      <c r="AF27" s="2">
        <v>1.22</v>
      </c>
      <c r="AG27" s="2"/>
      <c r="AH27" s="2">
        <f t="shared" si="13"/>
        <v>2.44</v>
      </c>
      <c r="AI27" s="34">
        <f t="shared" si="14"/>
        <v>120.19704433497536</v>
      </c>
    </row>
    <row r="28" spans="1:35" x14ac:dyDescent="0.25">
      <c r="A28" s="4" t="s">
        <v>7</v>
      </c>
      <c r="B28" s="4">
        <v>450176</v>
      </c>
      <c r="C28" s="4" t="s">
        <v>7</v>
      </c>
      <c r="D28" s="4" t="s">
        <v>6</v>
      </c>
      <c r="E28" s="4">
        <v>2</v>
      </c>
      <c r="F28" s="4">
        <v>166</v>
      </c>
      <c r="G28" s="7">
        <v>27</v>
      </c>
      <c r="H28" s="11">
        <v>0.20799999999999999</v>
      </c>
      <c r="I28" s="19">
        <v>0.30356206189499785</v>
      </c>
      <c r="J28" s="27">
        <f t="shared" si="0"/>
        <v>291.88659797595943</v>
      </c>
      <c r="K28" s="20">
        <v>4.305371940184779</v>
      </c>
      <c r="L28" s="27">
        <f t="shared" si="1"/>
        <v>86.107438803695572</v>
      </c>
      <c r="M28" s="27">
        <f t="shared" si="2"/>
        <v>4139.7807117161337</v>
      </c>
      <c r="N28" s="20">
        <v>2.732904515712093</v>
      </c>
      <c r="O28" s="27">
        <f t="shared" si="3"/>
        <v>131.38964017846601</v>
      </c>
      <c r="P28" s="2">
        <v>0.76</v>
      </c>
      <c r="Q28" s="2"/>
      <c r="R28" s="2">
        <f t="shared" si="4"/>
        <v>38</v>
      </c>
      <c r="S28" s="34">
        <f t="shared" si="5"/>
        <v>1826.9230769230769</v>
      </c>
      <c r="T28" s="2">
        <v>2.13</v>
      </c>
      <c r="U28" s="2">
        <f t="shared" si="6"/>
        <v>106.5</v>
      </c>
      <c r="V28" s="34">
        <f t="shared" si="7"/>
        <v>5120.1923076923076</v>
      </c>
      <c r="X28" s="2">
        <v>0.04</v>
      </c>
      <c r="Y28" s="34">
        <f t="shared" si="8"/>
        <v>1.9230769230769234</v>
      </c>
      <c r="Z28" s="2">
        <v>0.27</v>
      </c>
      <c r="AA28" s="2">
        <f t="shared" si="9"/>
        <v>0.54</v>
      </c>
      <c r="AB28" s="34">
        <f t="shared" si="10"/>
        <v>25.961538461538463</v>
      </c>
      <c r="AC28" s="2">
        <v>1.35</v>
      </c>
      <c r="AD28" s="29">
        <f t="shared" si="11"/>
        <v>27</v>
      </c>
      <c r="AE28" s="34">
        <f t="shared" si="12"/>
        <v>1298.0769230769231</v>
      </c>
      <c r="AF28" s="2">
        <v>0.78</v>
      </c>
      <c r="AG28" s="2"/>
      <c r="AH28" s="2">
        <f t="shared" si="13"/>
        <v>1.56</v>
      </c>
      <c r="AI28" s="34">
        <f t="shared" si="14"/>
        <v>75.000000000000014</v>
      </c>
    </row>
    <row r="29" spans="1:35" x14ac:dyDescent="0.25">
      <c r="A29" s="4" t="s">
        <v>7</v>
      </c>
      <c r="B29" s="4">
        <v>450176</v>
      </c>
      <c r="C29" s="4" t="s">
        <v>7</v>
      </c>
      <c r="D29" s="4" t="s">
        <v>6</v>
      </c>
      <c r="E29" s="4">
        <v>3</v>
      </c>
      <c r="F29" s="4">
        <v>167</v>
      </c>
      <c r="G29" s="7">
        <v>28</v>
      </c>
      <c r="H29" s="11">
        <v>0.20499999999999999</v>
      </c>
      <c r="I29" s="19">
        <v>0.40441562157264793</v>
      </c>
      <c r="J29" s="27">
        <f t="shared" si="0"/>
        <v>394.55182592453457</v>
      </c>
      <c r="K29" s="20">
        <v>6.3055624345175731</v>
      </c>
      <c r="L29" s="27">
        <f t="shared" si="1"/>
        <v>126.11124869035146</v>
      </c>
      <c r="M29" s="27">
        <f t="shared" si="2"/>
        <v>6151.7682287976322</v>
      </c>
      <c r="N29" s="20">
        <v>3.6417016721867683</v>
      </c>
      <c r="O29" s="27">
        <f t="shared" si="3"/>
        <v>177.64398400911065</v>
      </c>
      <c r="P29" s="2">
        <v>0.64</v>
      </c>
      <c r="Q29" s="2"/>
      <c r="R29" s="2">
        <f t="shared" si="4"/>
        <v>32</v>
      </c>
      <c r="S29" s="34">
        <f t="shared" si="5"/>
        <v>1560.9756097560976</v>
      </c>
      <c r="T29" s="2">
        <v>2.06</v>
      </c>
      <c r="U29" s="2">
        <f t="shared" si="6"/>
        <v>103</v>
      </c>
      <c r="V29" s="34">
        <f t="shared" si="7"/>
        <v>5024.3902439024396</v>
      </c>
      <c r="X29" s="2">
        <v>7.0000000000000007E-2</v>
      </c>
      <c r="Y29" s="34">
        <f t="shared" si="8"/>
        <v>3.4146341463414638</v>
      </c>
      <c r="Z29" s="2">
        <v>0.34</v>
      </c>
      <c r="AA29" s="2">
        <f t="shared" si="9"/>
        <v>0.68</v>
      </c>
      <c r="AB29" s="34">
        <f t="shared" si="10"/>
        <v>33.170731707317081</v>
      </c>
      <c r="AC29" s="2">
        <v>0.96</v>
      </c>
      <c r="AD29" s="29">
        <f t="shared" si="11"/>
        <v>19.2</v>
      </c>
      <c r="AE29" s="34">
        <f t="shared" si="12"/>
        <v>936.58536585365857</v>
      </c>
      <c r="AF29" s="2">
        <v>2.02</v>
      </c>
      <c r="AG29" s="2"/>
      <c r="AH29" s="2">
        <f t="shared" si="13"/>
        <v>4.04</v>
      </c>
      <c r="AI29" s="34">
        <f t="shared" si="14"/>
        <v>197.07317073170734</v>
      </c>
    </row>
    <row r="30" spans="1:35" x14ac:dyDescent="0.25">
      <c r="A30" s="4" t="s">
        <v>7</v>
      </c>
      <c r="B30" s="4">
        <v>450176</v>
      </c>
      <c r="C30" s="4" t="s">
        <v>7</v>
      </c>
      <c r="D30" s="4" t="s">
        <v>6</v>
      </c>
      <c r="E30" s="4">
        <v>4</v>
      </c>
      <c r="F30" s="4">
        <v>168</v>
      </c>
      <c r="G30" s="7">
        <v>29</v>
      </c>
      <c r="H30" s="11">
        <v>0.20300000000000001</v>
      </c>
      <c r="I30" s="19">
        <v>0.41547851795336416</v>
      </c>
      <c r="J30" s="27">
        <f t="shared" si="0"/>
        <v>409.33844133336368</v>
      </c>
      <c r="K30" s="20">
        <v>5.2578436041527761</v>
      </c>
      <c r="L30" s="27">
        <f t="shared" si="1"/>
        <v>105.15687208305552</v>
      </c>
      <c r="M30" s="27">
        <f t="shared" si="2"/>
        <v>5180.1414819239162</v>
      </c>
      <c r="N30" s="20">
        <v>2.3497715258489382</v>
      </c>
      <c r="O30" s="27">
        <f t="shared" si="3"/>
        <v>115.75229191374079</v>
      </c>
      <c r="P30" s="2">
        <v>0.5</v>
      </c>
      <c r="Q30" s="2"/>
      <c r="R30" s="2">
        <f t="shared" si="4"/>
        <v>25</v>
      </c>
      <c r="S30" s="34">
        <f t="shared" si="5"/>
        <v>1231.5270935960591</v>
      </c>
      <c r="T30" s="2">
        <v>1.8</v>
      </c>
      <c r="U30" s="2">
        <f t="shared" si="6"/>
        <v>90</v>
      </c>
      <c r="V30" s="34">
        <f t="shared" si="7"/>
        <v>4433.4975369458125</v>
      </c>
      <c r="X30" s="2">
        <v>0.04</v>
      </c>
      <c r="Y30" s="34">
        <f t="shared" si="8"/>
        <v>1.9704433497536946</v>
      </c>
      <c r="Z30" s="2">
        <v>0.16</v>
      </c>
      <c r="AA30" s="2">
        <f t="shared" si="9"/>
        <v>0.32</v>
      </c>
      <c r="AB30" s="34">
        <f t="shared" si="10"/>
        <v>15.763546798029557</v>
      </c>
      <c r="AC30" s="2">
        <v>1.18</v>
      </c>
      <c r="AD30" s="29">
        <f t="shared" si="11"/>
        <v>23.599999999999998</v>
      </c>
      <c r="AE30" s="34">
        <f t="shared" si="12"/>
        <v>1162.5615763546796</v>
      </c>
      <c r="AF30" s="2">
        <v>0.41</v>
      </c>
      <c r="AG30" s="2"/>
      <c r="AH30" s="2">
        <f t="shared" si="13"/>
        <v>0.82</v>
      </c>
      <c r="AI30" s="34">
        <f t="shared" si="14"/>
        <v>40.394088669950733</v>
      </c>
    </row>
    <row r="31" spans="1:35" x14ac:dyDescent="0.25">
      <c r="A31" s="4" t="s">
        <v>7</v>
      </c>
      <c r="B31" s="4">
        <v>450176</v>
      </c>
      <c r="C31" s="4" t="s">
        <v>7</v>
      </c>
      <c r="D31" s="4" t="s">
        <v>6</v>
      </c>
      <c r="E31" s="4">
        <v>8</v>
      </c>
      <c r="F31" s="4">
        <v>169</v>
      </c>
      <c r="G31" s="7">
        <v>30</v>
      </c>
      <c r="H31" s="11">
        <v>0.20300000000000001</v>
      </c>
      <c r="I31" s="19">
        <v>0.31066711172571648</v>
      </c>
      <c r="J31" s="27">
        <f t="shared" si="0"/>
        <v>306.07597214356304</v>
      </c>
      <c r="K31" s="20">
        <v>5.9245737689303741</v>
      </c>
      <c r="L31" s="27">
        <f t="shared" si="1"/>
        <v>118.49147537860748</v>
      </c>
      <c r="M31" s="27">
        <f t="shared" si="2"/>
        <v>5837.018491557018</v>
      </c>
      <c r="N31" s="20">
        <v>1.9017829943553446</v>
      </c>
      <c r="O31" s="27">
        <f t="shared" si="3"/>
        <v>93.68389134755391</v>
      </c>
      <c r="P31" s="2">
        <v>0.67</v>
      </c>
      <c r="Q31" s="2"/>
      <c r="R31" s="2">
        <f t="shared" si="4"/>
        <v>33.5</v>
      </c>
      <c r="S31" s="34">
        <f t="shared" si="5"/>
        <v>1650.2463054187192</v>
      </c>
      <c r="T31" s="2">
        <v>2.12</v>
      </c>
      <c r="U31" s="2">
        <f t="shared" si="6"/>
        <v>106</v>
      </c>
      <c r="V31" s="34">
        <f t="shared" si="7"/>
        <v>5221.6748768472899</v>
      </c>
      <c r="X31" s="2">
        <v>0.17</v>
      </c>
      <c r="Y31" s="34">
        <f t="shared" si="8"/>
        <v>8.3743842364532028</v>
      </c>
      <c r="Z31" s="2">
        <v>0.28999999999999998</v>
      </c>
      <c r="AA31" s="2">
        <f t="shared" si="9"/>
        <v>0.57999999999999996</v>
      </c>
      <c r="AB31" s="34">
        <f t="shared" si="10"/>
        <v>28.571428571428569</v>
      </c>
      <c r="AC31" s="2">
        <v>1.1299999999999999</v>
      </c>
      <c r="AD31" s="29">
        <f t="shared" si="11"/>
        <v>22.599999999999998</v>
      </c>
      <c r="AE31" s="34">
        <f t="shared" si="12"/>
        <v>1113.3004926108372</v>
      </c>
      <c r="AF31" s="2">
        <v>0.62</v>
      </c>
      <c r="AG31" s="2"/>
      <c r="AH31" s="2">
        <f t="shared" si="13"/>
        <v>1.24</v>
      </c>
      <c r="AI31" s="34">
        <f t="shared" si="14"/>
        <v>61.083743842364527</v>
      </c>
    </row>
    <row r="32" spans="1:35" x14ac:dyDescent="0.25">
      <c r="A32" s="12" t="s">
        <v>7</v>
      </c>
      <c r="B32" s="12">
        <v>450101</v>
      </c>
      <c r="C32" s="12" t="s">
        <v>7</v>
      </c>
      <c r="D32" s="12" t="s">
        <v>6</v>
      </c>
      <c r="E32" s="12">
        <v>1</v>
      </c>
      <c r="F32" s="12">
        <v>205</v>
      </c>
      <c r="G32" s="12">
        <v>31</v>
      </c>
      <c r="H32" s="12">
        <v>0.20399999999999999</v>
      </c>
      <c r="I32" s="30">
        <v>0.20313766630108243</v>
      </c>
      <c r="J32" s="27">
        <f t="shared" si="0"/>
        <v>199.15457480498279</v>
      </c>
      <c r="K32" s="30">
        <v>5.067349271359177</v>
      </c>
      <c r="L32" s="27">
        <f t="shared" si="1"/>
        <v>101.34698542718354</v>
      </c>
      <c r="M32" s="27">
        <f t="shared" si="2"/>
        <v>4967.9894817246841</v>
      </c>
      <c r="N32" s="30">
        <v>1.8121852880566258</v>
      </c>
      <c r="O32" s="27">
        <f t="shared" si="3"/>
        <v>88.832612159638529</v>
      </c>
      <c r="P32" s="31">
        <v>0.36</v>
      </c>
      <c r="Q32" s="31"/>
      <c r="R32" s="31">
        <f t="shared" si="4"/>
        <v>18</v>
      </c>
      <c r="S32" s="34">
        <f t="shared" si="5"/>
        <v>882.35294117647061</v>
      </c>
      <c r="T32" s="31">
        <v>1.24</v>
      </c>
      <c r="U32" s="31">
        <f t="shared" si="6"/>
        <v>62</v>
      </c>
      <c r="V32" s="34">
        <f t="shared" si="7"/>
        <v>3039.2156862745101</v>
      </c>
      <c r="W32" s="31"/>
      <c r="X32" s="31">
        <v>0.06</v>
      </c>
      <c r="Y32" s="34">
        <f t="shared" si="8"/>
        <v>2.9411764705882355</v>
      </c>
      <c r="Z32" s="31">
        <v>0.21</v>
      </c>
      <c r="AA32" s="31">
        <f t="shared" si="9"/>
        <v>0.42</v>
      </c>
      <c r="AB32" s="34">
        <f t="shared" si="10"/>
        <v>20.588235294117649</v>
      </c>
      <c r="AC32" s="31">
        <v>0.74</v>
      </c>
      <c r="AD32" s="12">
        <f t="shared" si="11"/>
        <v>14.8</v>
      </c>
      <c r="AE32" s="34">
        <f t="shared" si="12"/>
        <v>725.49019607843138</v>
      </c>
      <c r="AF32" s="31">
        <v>1.87</v>
      </c>
      <c r="AG32" s="31"/>
      <c r="AH32" s="31">
        <f t="shared" si="13"/>
        <v>3.74</v>
      </c>
      <c r="AI32" s="34">
        <f t="shared" si="14"/>
        <v>183.33333333333337</v>
      </c>
    </row>
    <row r="33" spans="1:35" x14ac:dyDescent="0.25">
      <c r="A33" s="12" t="s">
        <v>7</v>
      </c>
      <c r="B33" s="12">
        <v>450101</v>
      </c>
      <c r="C33" s="12" t="s">
        <v>7</v>
      </c>
      <c r="D33" s="12" t="s">
        <v>6</v>
      </c>
      <c r="E33" s="12">
        <v>2</v>
      </c>
      <c r="F33" s="12">
        <v>206</v>
      </c>
      <c r="G33" s="12">
        <v>32</v>
      </c>
      <c r="H33" s="12">
        <v>0.20599999999999999</v>
      </c>
      <c r="I33" s="30">
        <v>0.11868771160173572</v>
      </c>
      <c r="J33" s="27">
        <f t="shared" si="0"/>
        <v>115.2307879628502</v>
      </c>
      <c r="K33" s="30">
        <v>4.0196304409943799</v>
      </c>
      <c r="L33" s="27">
        <f t="shared" si="1"/>
        <v>80.392608819887599</v>
      </c>
      <c r="M33" s="27">
        <f t="shared" si="2"/>
        <v>3902.5538262081359</v>
      </c>
      <c r="N33" s="30">
        <v>1.364196756563032</v>
      </c>
      <c r="O33" s="27">
        <f t="shared" si="3"/>
        <v>66.223143522477287</v>
      </c>
      <c r="P33" s="31">
        <v>0.59</v>
      </c>
      <c r="Q33" s="31"/>
      <c r="R33" s="31">
        <f t="shared" si="4"/>
        <v>29.5</v>
      </c>
      <c r="S33" s="34">
        <f t="shared" si="5"/>
        <v>1432.0388349514565</v>
      </c>
      <c r="T33" s="31">
        <v>1.6</v>
      </c>
      <c r="U33" s="31">
        <f t="shared" si="6"/>
        <v>80</v>
      </c>
      <c r="V33" s="34">
        <f t="shared" si="7"/>
        <v>3883.4951456310682</v>
      </c>
      <c r="W33" s="31"/>
      <c r="X33" s="31">
        <v>0.04</v>
      </c>
      <c r="Y33" s="34">
        <f t="shared" si="8"/>
        <v>1.9417475728155342</v>
      </c>
      <c r="Z33" s="31">
        <v>0.18</v>
      </c>
      <c r="AA33" s="31">
        <f t="shared" si="9"/>
        <v>0.36</v>
      </c>
      <c r="AB33" s="34">
        <f t="shared" si="10"/>
        <v>17.475728155339805</v>
      </c>
      <c r="AC33" s="31">
        <v>0.59</v>
      </c>
      <c r="AD33" s="12">
        <f t="shared" si="11"/>
        <v>11.799999999999999</v>
      </c>
      <c r="AE33" s="34">
        <f t="shared" si="12"/>
        <v>572.81553398058247</v>
      </c>
      <c r="AF33" s="31">
        <v>0.88</v>
      </c>
      <c r="AG33" s="31"/>
      <c r="AH33" s="31">
        <f t="shared" si="13"/>
        <v>1.76</v>
      </c>
      <c r="AI33" s="34">
        <f t="shared" si="14"/>
        <v>85.4368932038835</v>
      </c>
    </row>
    <row r="34" spans="1:35" x14ac:dyDescent="0.25">
      <c r="A34" s="12" t="s">
        <v>7</v>
      </c>
      <c r="B34" s="12">
        <v>450101</v>
      </c>
      <c r="C34" s="12" t="s">
        <v>7</v>
      </c>
      <c r="D34" s="12" t="s">
        <v>6</v>
      </c>
      <c r="E34" s="12">
        <v>3</v>
      </c>
      <c r="F34" s="12">
        <v>207</v>
      </c>
      <c r="G34" s="12">
        <v>33</v>
      </c>
      <c r="H34" s="12">
        <v>0.20200000000000001</v>
      </c>
      <c r="I34" s="30">
        <v>0.1421963664107577</v>
      </c>
      <c r="J34" s="27">
        <f t="shared" si="0"/>
        <v>140.78848159480955</v>
      </c>
      <c r="K34" s="30">
        <v>3.1624059434231833</v>
      </c>
      <c r="L34" s="27">
        <f t="shared" si="1"/>
        <v>63.248118868463663</v>
      </c>
      <c r="M34" s="27">
        <f t="shared" si="2"/>
        <v>3131.0949934883001</v>
      </c>
      <c r="N34" s="30">
        <v>1.6329898754591883</v>
      </c>
      <c r="O34" s="27">
        <f t="shared" si="3"/>
        <v>80.841082943524171</v>
      </c>
      <c r="P34" s="31">
        <v>0.52</v>
      </c>
      <c r="Q34" s="31"/>
      <c r="R34" s="31">
        <f t="shared" si="4"/>
        <v>26</v>
      </c>
      <c r="S34" s="34">
        <f t="shared" si="5"/>
        <v>1287.128712871287</v>
      </c>
      <c r="T34" s="31">
        <v>1.43</v>
      </c>
      <c r="U34" s="31">
        <f t="shared" si="6"/>
        <v>71.5</v>
      </c>
      <c r="V34" s="34">
        <f t="shared" si="7"/>
        <v>3539.6039603960394</v>
      </c>
      <c r="W34" s="31"/>
      <c r="X34" s="31">
        <v>0.04</v>
      </c>
      <c r="Y34" s="34">
        <f t="shared" si="8"/>
        <v>1.9801980198019802</v>
      </c>
      <c r="Z34" s="31">
        <v>0.18</v>
      </c>
      <c r="AA34" s="31">
        <f t="shared" si="9"/>
        <v>0.36</v>
      </c>
      <c r="AB34" s="34">
        <f t="shared" si="10"/>
        <v>17.82178217821782</v>
      </c>
      <c r="AC34" s="31">
        <v>0.75</v>
      </c>
      <c r="AD34" s="12">
        <f t="shared" si="11"/>
        <v>15</v>
      </c>
      <c r="AE34" s="34">
        <f t="shared" si="12"/>
        <v>742.57425742574253</v>
      </c>
      <c r="AF34" s="31">
        <v>1.99</v>
      </c>
      <c r="AG34" s="31"/>
      <c r="AH34" s="31">
        <f t="shared" si="13"/>
        <v>3.98</v>
      </c>
      <c r="AI34" s="34">
        <f t="shared" si="14"/>
        <v>197.029702970297</v>
      </c>
    </row>
    <row r="35" spans="1:35" x14ac:dyDescent="0.25">
      <c r="A35" s="12" t="s">
        <v>7</v>
      </c>
      <c r="B35" s="12">
        <v>450101</v>
      </c>
      <c r="C35" s="12" t="s">
        <v>7</v>
      </c>
      <c r="D35" s="12" t="s">
        <v>6</v>
      </c>
      <c r="E35" s="12">
        <v>5</v>
      </c>
      <c r="F35" s="12">
        <v>208</v>
      </c>
      <c r="G35" s="12">
        <v>34</v>
      </c>
      <c r="H35" s="12">
        <v>0.20799999999999999</v>
      </c>
      <c r="I35" s="30">
        <v>0.22159172190167373</v>
      </c>
      <c r="J35" s="27">
        <f t="shared" si="0"/>
        <v>213.06896336699398</v>
      </c>
      <c r="K35" s="30">
        <v>4.686360605771978</v>
      </c>
      <c r="L35" s="27">
        <f t="shared" si="1"/>
        <v>93.727212115439556</v>
      </c>
      <c r="M35" s="27">
        <f t="shared" si="2"/>
        <v>4506.1159670884408</v>
      </c>
      <c r="N35" s="30">
        <v>2.6907979659690984</v>
      </c>
      <c r="O35" s="27">
        <f t="shared" si="3"/>
        <v>129.36528682543744</v>
      </c>
      <c r="P35" s="31">
        <v>0.42</v>
      </c>
      <c r="Q35" s="31"/>
      <c r="R35" s="31">
        <f t="shared" si="4"/>
        <v>21</v>
      </c>
      <c r="S35" s="34">
        <f t="shared" si="5"/>
        <v>1009.6153846153846</v>
      </c>
      <c r="T35" s="31">
        <v>1.52</v>
      </c>
      <c r="U35" s="31">
        <f t="shared" si="6"/>
        <v>76</v>
      </c>
      <c r="V35" s="34">
        <f t="shared" si="7"/>
        <v>3653.8461538461538</v>
      </c>
      <c r="W35" s="31"/>
      <c r="X35" s="31">
        <v>7.0000000000000007E-2</v>
      </c>
      <c r="Y35" s="34">
        <f t="shared" si="8"/>
        <v>3.3653846153846159</v>
      </c>
      <c r="Z35" s="31">
        <v>0.25</v>
      </c>
      <c r="AA35" s="31">
        <f t="shared" si="9"/>
        <v>0.5</v>
      </c>
      <c r="AB35" s="34">
        <f t="shared" si="10"/>
        <v>24.03846153846154</v>
      </c>
      <c r="AC35" s="31">
        <v>0.76</v>
      </c>
      <c r="AD35" s="12">
        <f t="shared" si="11"/>
        <v>15.2</v>
      </c>
      <c r="AE35" s="34">
        <f t="shared" si="12"/>
        <v>730.76923076923083</v>
      </c>
      <c r="AF35" s="31">
        <v>3.24</v>
      </c>
      <c r="AG35" s="31"/>
      <c r="AH35" s="31">
        <f t="shared" si="13"/>
        <v>6.48</v>
      </c>
      <c r="AI35" s="34">
        <f t="shared" si="14"/>
        <v>311.5384615384616</v>
      </c>
    </row>
    <row r="36" spans="1:35" x14ac:dyDescent="0.25">
      <c r="A36" s="12" t="s">
        <v>7</v>
      </c>
      <c r="B36" s="12">
        <v>450101</v>
      </c>
      <c r="C36" s="12" t="s">
        <v>7</v>
      </c>
      <c r="D36" s="12" t="s">
        <v>6</v>
      </c>
      <c r="E36" s="12">
        <v>6</v>
      </c>
      <c r="F36" s="12">
        <v>209</v>
      </c>
      <c r="G36" s="12">
        <v>35</v>
      </c>
      <c r="H36" s="12">
        <v>0.19900000000000001</v>
      </c>
      <c r="I36" s="30">
        <v>0.19207476992036621</v>
      </c>
      <c r="J36" s="27">
        <f t="shared" si="0"/>
        <v>193.03996976921226</v>
      </c>
      <c r="K36" s="30">
        <v>3.7338889418039813</v>
      </c>
      <c r="L36" s="27">
        <f t="shared" si="1"/>
        <v>74.677778836079625</v>
      </c>
      <c r="M36" s="27">
        <f t="shared" si="2"/>
        <v>3752.6522028180711</v>
      </c>
      <c r="N36" s="30">
        <v>2.8863778603559553</v>
      </c>
      <c r="O36" s="27">
        <f t="shared" si="3"/>
        <v>145.04411358572639</v>
      </c>
      <c r="P36" s="31">
        <v>0.55000000000000004</v>
      </c>
      <c r="Q36" s="31"/>
      <c r="R36" s="31">
        <f t="shared" si="4"/>
        <v>27.500000000000004</v>
      </c>
      <c r="S36" s="34">
        <f t="shared" si="5"/>
        <v>1381.9095477386936</v>
      </c>
      <c r="T36" s="31">
        <v>2.09</v>
      </c>
      <c r="U36" s="31">
        <f t="shared" si="6"/>
        <v>104.5</v>
      </c>
      <c r="V36" s="34">
        <f t="shared" si="7"/>
        <v>5251.2562814070352</v>
      </c>
      <c r="W36" s="31"/>
      <c r="X36" s="31">
        <v>0.04</v>
      </c>
      <c r="Y36" s="34">
        <f t="shared" si="8"/>
        <v>2.0100502512562812</v>
      </c>
      <c r="Z36" s="31">
        <v>0.28000000000000003</v>
      </c>
      <c r="AA36" s="31">
        <f t="shared" si="9"/>
        <v>0.56000000000000005</v>
      </c>
      <c r="AB36" s="34">
        <f t="shared" si="10"/>
        <v>28.140703517587941</v>
      </c>
      <c r="AC36" s="31">
        <v>1.39</v>
      </c>
      <c r="AD36" s="12">
        <f t="shared" si="11"/>
        <v>27.799999999999997</v>
      </c>
      <c r="AE36" s="34">
        <f t="shared" si="12"/>
        <v>1396.9849246231156</v>
      </c>
      <c r="AF36" s="31">
        <v>1.31</v>
      </c>
      <c r="AG36" s="31"/>
      <c r="AH36" s="31">
        <f t="shared" si="13"/>
        <v>2.62</v>
      </c>
      <c r="AI36" s="34">
        <f t="shared" si="14"/>
        <v>131.65829145728645</v>
      </c>
    </row>
    <row r="37" spans="1:35" x14ac:dyDescent="0.25">
      <c r="A37" s="4" t="s">
        <v>7</v>
      </c>
      <c r="B37" s="4">
        <v>450265</v>
      </c>
      <c r="C37" s="4" t="s">
        <v>7</v>
      </c>
      <c r="D37" s="4" t="s">
        <v>6</v>
      </c>
      <c r="E37" s="4">
        <v>1</v>
      </c>
      <c r="F37" s="4">
        <v>226</v>
      </c>
      <c r="G37" s="7">
        <v>36</v>
      </c>
      <c r="H37" s="11">
        <v>0.20100000000000001</v>
      </c>
      <c r="I37" s="20">
        <v>0.26670163559200799</v>
      </c>
      <c r="J37" s="27">
        <f t="shared" si="0"/>
        <v>265.37476178309248</v>
      </c>
      <c r="K37" s="20">
        <v>3.9243832745975809</v>
      </c>
      <c r="L37" s="27">
        <f t="shared" si="1"/>
        <v>78.487665491951617</v>
      </c>
      <c r="M37" s="27">
        <f t="shared" si="2"/>
        <v>3904.858979699085</v>
      </c>
      <c r="N37" s="20">
        <v>2.6907979659690984</v>
      </c>
      <c r="O37" s="27">
        <f t="shared" si="3"/>
        <v>133.87054557060191</v>
      </c>
      <c r="P37" s="2">
        <v>0.57999999999999996</v>
      </c>
      <c r="Q37" s="2"/>
      <c r="R37" s="2">
        <f t="shared" si="4"/>
        <v>28.999999999999996</v>
      </c>
      <c r="S37" s="34">
        <f t="shared" si="5"/>
        <v>1442.7860696517409</v>
      </c>
      <c r="T37" s="2">
        <v>1.88</v>
      </c>
      <c r="U37" s="2">
        <f t="shared" si="6"/>
        <v>94</v>
      </c>
      <c r="V37" s="34">
        <f t="shared" si="7"/>
        <v>4676.6169154228855</v>
      </c>
      <c r="X37" s="2">
        <v>0.04</v>
      </c>
      <c r="Y37" s="34">
        <f t="shared" si="8"/>
        <v>1.9900497512437811</v>
      </c>
      <c r="Z37" s="2">
        <v>0.24</v>
      </c>
      <c r="AA37" s="2">
        <f t="shared" si="9"/>
        <v>0.48</v>
      </c>
      <c r="AB37" s="34">
        <f t="shared" si="10"/>
        <v>23.880597014925371</v>
      </c>
      <c r="AC37" s="2">
        <v>1.02</v>
      </c>
      <c r="AD37" s="29">
        <f t="shared" si="11"/>
        <v>20.399999999999999</v>
      </c>
      <c r="AE37" s="34">
        <f t="shared" si="12"/>
        <v>1014.9253731343283</v>
      </c>
      <c r="AF37" s="2">
        <v>1.24</v>
      </c>
      <c r="AG37" s="2"/>
      <c r="AH37" s="2">
        <f t="shared" si="13"/>
        <v>2.48</v>
      </c>
      <c r="AI37" s="34">
        <f t="shared" si="14"/>
        <v>123.38308457711443</v>
      </c>
    </row>
    <row r="38" spans="1:35" x14ac:dyDescent="0.25">
      <c r="A38" s="4" t="s">
        <v>7</v>
      </c>
      <c r="B38" s="4">
        <v>450265</v>
      </c>
      <c r="C38" s="4" t="s">
        <v>7</v>
      </c>
      <c r="D38" s="4" t="s">
        <v>6</v>
      </c>
      <c r="E38" s="4">
        <v>2</v>
      </c>
      <c r="F38" s="4">
        <v>227</v>
      </c>
      <c r="G38" s="7">
        <v>37</v>
      </c>
      <c r="H38" s="11">
        <v>0.2</v>
      </c>
      <c r="I38" s="20">
        <v>0.41729054408468835</v>
      </c>
      <c r="J38" s="27">
        <f t="shared" si="0"/>
        <v>417.29054408468835</v>
      </c>
      <c r="K38" s="20">
        <v>3.7338889418039813</v>
      </c>
      <c r="L38" s="27">
        <f t="shared" si="1"/>
        <v>74.677778836079625</v>
      </c>
      <c r="M38" s="27">
        <f t="shared" si="2"/>
        <v>3733.8889418039807</v>
      </c>
      <c r="N38" s="20">
        <v>2.2018482300019557</v>
      </c>
      <c r="O38" s="27">
        <f t="shared" si="3"/>
        <v>110.09241150009778</v>
      </c>
      <c r="P38" s="2">
        <v>0.46</v>
      </c>
      <c r="Q38" s="2"/>
      <c r="R38" s="2">
        <f t="shared" si="4"/>
        <v>23</v>
      </c>
      <c r="S38" s="34">
        <f t="shared" si="5"/>
        <v>1150</v>
      </c>
      <c r="T38" s="2">
        <v>1.57</v>
      </c>
      <c r="U38" s="2">
        <f t="shared" si="6"/>
        <v>78.5</v>
      </c>
      <c r="V38" s="34">
        <f t="shared" si="7"/>
        <v>3925</v>
      </c>
      <c r="X38" s="2">
        <v>0.04</v>
      </c>
      <c r="Y38" s="34">
        <f t="shared" si="8"/>
        <v>2</v>
      </c>
      <c r="Z38" s="2">
        <v>0.22</v>
      </c>
      <c r="AA38" s="2">
        <f t="shared" si="9"/>
        <v>0.44</v>
      </c>
      <c r="AB38" s="34">
        <f t="shared" si="10"/>
        <v>22</v>
      </c>
      <c r="AC38" s="2">
        <v>1.26</v>
      </c>
      <c r="AD38" s="29">
        <f t="shared" si="11"/>
        <v>25.2</v>
      </c>
      <c r="AE38" s="34">
        <f t="shared" si="12"/>
        <v>1260</v>
      </c>
      <c r="AF38" s="2">
        <v>1.85</v>
      </c>
      <c r="AG38" s="2"/>
      <c r="AH38" s="2">
        <f t="shared" si="13"/>
        <v>3.7</v>
      </c>
      <c r="AI38" s="34">
        <f t="shared" si="14"/>
        <v>185</v>
      </c>
    </row>
    <row r="39" spans="1:35" x14ac:dyDescent="0.25">
      <c r="A39" s="4" t="s">
        <v>7</v>
      </c>
      <c r="B39" s="4">
        <v>450265</v>
      </c>
      <c r="C39" s="4" t="s">
        <v>7</v>
      </c>
      <c r="D39" s="4" t="s">
        <v>6</v>
      </c>
      <c r="E39" s="4">
        <v>3</v>
      </c>
      <c r="F39" s="4">
        <v>228</v>
      </c>
      <c r="G39" s="7">
        <v>38</v>
      </c>
      <c r="H39" s="11">
        <v>0.20799999999999999</v>
      </c>
      <c r="I39" s="20">
        <v>0.31967955748414473</v>
      </c>
      <c r="J39" s="27">
        <f t="shared" si="0"/>
        <v>307.3841898886007</v>
      </c>
      <c r="K39" s="20">
        <v>5.067349271359177</v>
      </c>
      <c r="L39" s="27">
        <f t="shared" si="1"/>
        <v>101.34698542718354</v>
      </c>
      <c r="M39" s="27">
        <f t="shared" si="2"/>
        <v>4872.451222460747</v>
      </c>
      <c r="N39" s="20">
        <v>3.179747701936241</v>
      </c>
      <c r="O39" s="27">
        <f t="shared" si="3"/>
        <v>152.8724856700116</v>
      </c>
      <c r="P39" s="2">
        <v>0.47</v>
      </c>
      <c r="Q39" s="2"/>
      <c r="R39" s="2">
        <f t="shared" si="4"/>
        <v>23.5</v>
      </c>
      <c r="S39" s="34">
        <f t="shared" si="5"/>
        <v>1129.8076923076924</v>
      </c>
      <c r="T39" s="2">
        <v>2.12</v>
      </c>
      <c r="U39" s="2">
        <f t="shared" si="6"/>
        <v>106</v>
      </c>
      <c r="V39" s="34">
        <f t="shared" si="7"/>
        <v>5096.1538461538466</v>
      </c>
      <c r="X39" s="2">
        <v>0.06</v>
      </c>
      <c r="Y39" s="34">
        <f t="shared" si="8"/>
        <v>2.8846153846153846</v>
      </c>
      <c r="Z39" s="2">
        <v>0.23</v>
      </c>
      <c r="AA39" s="2">
        <f t="shared" si="9"/>
        <v>0.46</v>
      </c>
      <c r="AB39" s="34">
        <f t="shared" si="10"/>
        <v>22.11538461538462</v>
      </c>
      <c r="AC39" s="2">
        <v>3.05</v>
      </c>
      <c r="AD39" s="29">
        <f t="shared" si="11"/>
        <v>61</v>
      </c>
      <c r="AE39" s="34">
        <f t="shared" si="12"/>
        <v>2932.6923076923076</v>
      </c>
      <c r="AF39" s="2">
        <v>1.58</v>
      </c>
      <c r="AG39" s="2"/>
      <c r="AH39" s="2">
        <f t="shared" si="13"/>
        <v>3.16</v>
      </c>
      <c r="AI39" s="34">
        <f t="shared" si="14"/>
        <v>151.92307692307693</v>
      </c>
    </row>
    <row r="40" spans="1:35" x14ac:dyDescent="0.25">
      <c r="A40" s="4" t="s">
        <v>7</v>
      </c>
      <c r="B40" s="4">
        <v>450265</v>
      </c>
      <c r="C40" s="4" t="s">
        <v>7</v>
      </c>
      <c r="D40" s="4" t="s">
        <v>6</v>
      </c>
      <c r="E40" s="4">
        <v>5</v>
      </c>
      <c r="F40" s="4">
        <v>229</v>
      </c>
      <c r="G40" s="7">
        <v>39</v>
      </c>
      <c r="H40" s="11">
        <v>0.20200000000000001</v>
      </c>
      <c r="I40" s="20">
        <v>0.38453101902627435</v>
      </c>
      <c r="J40" s="27">
        <f t="shared" si="0"/>
        <v>380.72378121413294</v>
      </c>
      <c r="K40" s="20">
        <v>6.4008096009143722</v>
      </c>
      <c r="L40" s="27">
        <f t="shared" si="1"/>
        <v>128.01619201828746</v>
      </c>
      <c r="M40" s="27">
        <f t="shared" si="2"/>
        <v>6337.4352484300716</v>
      </c>
      <c r="N40" s="20">
        <v>2.6907979659690984</v>
      </c>
      <c r="O40" s="27">
        <f t="shared" si="3"/>
        <v>133.2078200974801</v>
      </c>
      <c r="P40" s="2">
        <v>0.56000000000000005</v>
      </c>
      <c r="Q40" s="2"/>
      <c r="R40" s="2">
        <f t="shared" si="4"/>
        <v>28.000000000000004</v>
      </c>
      <c r="S40" s="34">
        <f t="shared" si="5"/>
        <v>1386.1386138613864</v>
      </c>
      <c r="T40" s="2">
        <v>1.46</v>
      </c>
      <c r="U40" s="2">
        <f t="shared" si="6"/>
        <v>73</v>
      </c>
      <c r="V40" s="34">
        <f t="shared" si="7"/>
        <v>3613.8613861386139</v>
      </c>
      <c r="X40" s="2">
        <v>7.0000000000000007E-2</v>
      </c>
      <c r="Y40" s="34">
        <f t="shared" si="8"/>
        <v>3.4653465346534653</v>
      </c>
      <c r="Z40" s="2">
        <v>0.2</v>
      </c>
      <c r="AA40" s="2">
        <f t="shared" si="9"/>
        <v>0.4</v>
      </c>
      <c r="AB40" s="34">
        <f t="shared" si="10"/>
        <v>19.801980198019802</v>
      </c>
      <c r="AC40" s="2">
        <v>1.77</v>
      </c>
      <c r="AD40" s="29">
        <f t="shared" si="11"/>
        <v>35.4</v>
      </c>
      <c r="AE40" s="34">
        <f t="shared" si="12"/>
        <v>1752.4752475247524</v>
      </c>
      <c r="AF40" s="2">
        <v>1.89</v>
      </c>
      <c r="AG40" s="2"/>
      <c r="AH40" s="2">
        <f t="shared" si="13"/>
        <v>3.78</v>
      </c>
      <c r="AI40" s="34">
        <f t="shared" si="14"/>
        <v>187.12871287128709</v>
      </c>
    </row>
    <row r="41" spans="1:35" x14ac:dyDescent="0.25">
      <c r="A41" s="4" t="s">
        <v>7</v>
      </c>
      <c r="B41" s="4">
        <v>450265</v>
      </c>
      <c r="C41" s="4" t="s">
        <v>7</v>
      </c>
      <c r="D41" s="4" t="s">
        <v>6</v>
      </c>
      <c r="E41" s="4">
        <v>7</v>
      </c>
      <c r="F41" s="4">
        <v>230</v>
      </c>
      <c r="G41" s="7">
        <v>40</v>
      </c>
      <c r="H41" s="11">
        <v>0.20300000000000001</v>
      </c>
      <c r="I41" s="20">
        <v>0.45601068141719514</v>
      </c>
      <c r="J41" s="27">
        <f t="shared" si="0"/>
        <v>449.27160730758141</v>
      </c>
      <c r="K41" s="20">
        <v>8.1152585960567674</v>
      </c>
      <c r="L41" s="27">
        <f t="shared" si="1"/>
        <v>162.30517192113535</v>
      </c>
      <c r="M41" s="27">
        <f t="shared" si="2"/>
        <v>7995.3286660657795</v>
      </c>
      <c r="N41" s="20">
        <v>3.179747701936241</v>
      </c>
      <c r="O41" s="27">
        <f t="shared" si="3"/>
        <v>156.63781782937147</v>
      </c>
      <c r="P41" s="2">
        <v>0.44</v>
      </c>
      <c r="Q41" s="2"/>
      <c r="R41" s="2">
        <f t="shared" si="4"/>
        <v>22</v>
      </c>
      <c r="S41" s="34">
        <f t="shared" si="5"/>
        <v>1083.7438423645319</v>
      </c>
      <c r="T41" s="2">
        <v>1.28</v>
      </c>
      <c r="U41" s="2">
        <f t="shared" si="6"/>
        <v>64</v>
      </c>
      <c r="V41" s="34">
        <f t="shared" si="7"/>
        <v>3152.7093596059112</v>
      </c>
      <c r="X41" s="2">
        <v>0.05</v>
      </c>
      <c r="Y41" s="34">
        <f t="shared" si="8"/>
        <v>2.4630541871921179</v>
      </c>
      <c r="Z41" s="2">
        <v>0.21</v>
      </c>
      <c r="AA41" s="2">
        <f t="shared" si="9"/>
        <v>0.42</v>
      </c>
      <c r="AB41" s="34">
        <f t="shared" si="10"/>
        <v>20.689655172413794</v>
      </c>
      <c r="AC41" s="2">
        <v>0.86</v>
      </c>
      <c r="AD41" s="29">
        <f t="shared" si="11"/>
        <v>17.2</v>
      </c>
      <c r="AE41" s="34">
        <f t="shared" si="12"/>
        <v>847.29064039408865</v>
      </c>
      <c r="AF41" s="2">
        <v>1.6</v>
      </c>
      <c r="AG41" s="2"/>
      <c r="AH41" s="2">
        <f t="shared" si="13"/>
        <v>3.2</v>
      </c>
      <c r="AI41" s="34">
        <f t="shared" si="14"/>
        <v>157.63546798029554</v>
      </c>
    </row>
    <row r="42" spans="1:35" x14ac:dyDescent="0.25">
      <c r="A42" s="12" t="s">
        <v>7</v>
      </c>
      <c r="B42" s="12">
        <v>451383</v>
      </c>
      <c r="C42" s="12" t="s">
        <v>7</v>
      </c>
      <c r="D42" s="12" t="s">
        <v>6</v>
      </c>
      <c r="E42" s="12">
        <v>1</v>
      </c>
      <c r="F42" s="12">
        <v>242</v>
      </c>
      <c r="G42" s="12">
        <v>41</v>
      </c>
      <c r="H42" s="12">
        <v>0.20200000000000001</v>
      </c>
      <c r="I42" s="30">
        <v>0.16723093796194741</v>
      </c>
      <c r="J42" s="27">
        <f t="shared" si="0"/>
        <v>165.575186100938</v>
      </c>
      <c r="K42" s="30">
        <v>4.8768549385655779</v>
      </c>
      <c r="L42" s="27">
        <f t="shared" si="1"/>
        <v>97.537098771311562</v>
      </c>
      <c r="M42" s="27">
        <f t="shared" si="2"/>
        <v>4828.5692461045328</v>
      </c>
      <c r="N42" s="30">
        <v>2.2018482300019557</v>
      </c>
      <c r="O42" s="27">
        <f t="shared" si="3"/>
        <v>109.00238762385918</v>
      </c>
      <c r="P42" s="31">
        <v>0.64</v>
      </c>
      <c r="Q42" s="31"/>
      <c r="R42" s="31">
        <f t="shared" si="4"/>
        <v>32</v>
      </c>
      <c r="S42" s="34">
        <f t="shared" si="5"/>
        <v>1584.158415841584</v>
      </c>
      <c r="T42" s="31">
        <v>0.83</v>
      </c>
      <c r="U42" s="31">
        <f t="shared" si="6"/>
        <v>41.5</v>
      </c>
      <c r="V42" s="34">
        <f t="shared" si="7"/>
        <v>2054.4554455445545</v>
      </c>
      <c r="W42" s="31"/>
      <c r="X42" s="31">
        <v>0.06</v>
      </c>
      <c r="Y42" s="34">
        <f t="shared" si="8"/>
        <v>2.9702970297029698</v>
      </c>
      <c r="Z42" s="31">
        <v>0.14000000000000001</v>
      </c>
      <c r="AA42" s="31">
        <f t="shared" si="9"/>
        <v>0.28000000000000003</v>
      </c>
      <c r="AB42" s="34">
        <f t="shared" si="10"/>
        <v>13.861386138613861</v>
      </c>
      <c r="AC42" s="31">
        <v>0.45</v>
      </c>
      <c r="AD42" s="12">
        <f t="shared" si="11"/>
        <v>9</v>
      </c>
      <c r="AE42" s="34">
        <f t="shared" si="12"/>
        <v>445.54455445544551</v>
      </c>
      <c r="AF42" s="31">
        <v>2.0299999999999998</v>
      </c>
      <c r="AG42" s="31"/>
      <c r="AH42" s="31">
        <f t="shared" si="13"/>
        <v>4.0599999999999996</v>
      </c>
      <c r="AI42" s="34">
        <f t="shared" si="14"/>
        <v>200.99009900990094</v>
      </c>
    </row>
    <row r="43" spans="1:35" x14ac:dyDescent="0.25">
      <c r="A43" s="12" t="s">
        <v>7</v>
      </c>
      <c r="B43" s="12">
        <v>451383</v>
      </c>
      <c r="C43" s="12" t="s">
        <v>7</v>
      </c>
      <c r="D43" s="12" t="s">
        <v>6</v>
      </c>
      <c r="E43" s="12">
        <v>2</v>
      </c>
      <c r="F43" s="12">
        <v>243</v>
      </c>
      <c r="G43" s="12">
        <v>42</v>
      </c>
      <c r="H43" s="12">
        <v>0.20200000000000001</v>
      </c>
      <c r="I43" s="30">
        <v>0.16503743264508128</v>
      </c>
      <c r="J43" s="27">
        <f t="shared" si="0"/>
        <v>163.40339865849629</v>
      </c>
      <c r="K43" s="30">
        <v>5.6388322697399751</v>
      </c>
      <c r="L43" s="27">
        <f t="shared" si="1"/>
        <v>112.7766453947995</v>
      </c>
      <c r="M43" s="27">
        <f t="shared" si="2"/>
        <v>5583.0022472673008</v>
      </c>
      <c r="N43" s="30">
        <v>2.8863778603559553</v>
      </c>
      <c r="O43" s="27">
        <f t="shared" si="3"/>
        <v>142.88999308692846</v>
      </c>
      <c r="P43" s="31">
        <v>0.84</v>
      </c>
      <c r="Q43" s="31"/>
      <c r="R43" s="31">
        <f t="shared" si="4"/>
        <v>42</v>
      </c>
      <c r="S43" s="34">
        <f t="shared" si="5"/>
        <v>2079.2079207920792</v>
      </c>
      <c r="T43" s="31">
        <v>1.2</v>
      </c>
      <c r="U43" s="31">
        <f t="shared" si="6"/>
        <v>60</v>
      </c>
      <c r="V43" s="34">
        <f t="shared" si="7"/>
        <v>2970.2970297029701</v>
      </c>
      <c r="W43" s="31"/>
      <c r="X43" s="31">
        <v>7.0000000000000007E-2</v>
      </c>
      <c r="Y43" s="34">
        <f t="shared" si="8"/>
        <v>3.4653465346534653</v>
      </c>
      <c r="Z43" s="31">
        <v>0.15</v>
      </c>
      <c r="AA43" s="31">
        <f t="shared" si="9"/>
        <v>0.3</v>
      </c>
      <c r="AB43" s="34">
        <f t="shared" si="10"/>
        <v>14.85148514851485</v>
      </c>
      <c r="AC43" s="31">
        <v>0.34</v>
      </c>
      <c r="AD43" s="12">
        <f t="shared" si="11"/>
        <v>6.8000000000000007</v>
      </c>
      <c r="AE43" s="34">
        <f t="shared" si="12"/>
        <v>336.63366336633663</v>
      </c>
      <c r="AF43" s="31">
        <v>3.44</v>
      </c>
      <c r="AG43" s="31"/>
      <c r="AH43" s="31">
        <f t="shared" si="13"/>
        <v>6.88</v>
      </c>
      <c r="AI43" s="34">
        <f t="shared" si="14"/>
        <v>340.59405940594058</v>
      </c>
    </row>
    <row r="44" spans="1:35" x14ac:dyDescent="0.25">
      <c r="A44" s="12" t="s">
        <v>7</v>
      </c>
      <c r="B44" s="12">
        <v>451383</v>
      </c>
      <c r="C44" s="12" t="s">
        <v>7</v>
      </c>
      <c r="D44" s="12" t="s">
        <v>6</v>
      </c>
      <c r="E44" s="12">
        <v>3</v>
      </c>
      <c r="F44" s="12">
        <v>244</v>
      </c>
      <c r="G44" s="12">
        <v>43</v>
      </c>
      <c r="H44" s="12">
        <v>0.19900000000000001</v>
      </c>
      <c r="I44" s="30">
        <v>0.16570502121977967</v>
      </c>
      <c r="J44" s="27">
        <f t="shared" si="0"/>
        <v>166.53770976862276</v>
      </c>
      <c r="K44" s="30">
        <v>5.5435851033431751</v>
      </c>
      <c r="L44" s="27">
        <f t="shared" si="1"/>
        <v>110.87170206686351</v>
      </c>
      <c r="M44" s="27">
        <f t="shared" si="2"/>
        <v>5571.4423149177637</v>
      </c>
      <c r="N44" s="30">
        <v>2.2018482300019557</v>
      </c>
      <c r="O44" s="27">
        <f t="shared" si="3"/>
        <v>110.64563969859073</v>
      </c>
      <c r="P44" s="31">
        <v>0.61</v>
      </c>
      <c r="Q44" s="31"/>
      <c r="R44" s="31">
        <f t="shared" si="4"/>
        <v>30.5</v>
      </c>
      <c r="S44" s="34">
        <f t="shared" si="5"/>
        <v>1532.6633165829146</v>
      </c>
      <c r="T44" s="31">
        <v>1.23</v>
      </c>
      <c r="U44" s="31">
        <f t="shared" si="6"/>
        <v>61.5</v>
      </c>
      <c r="V44" s="34">
        <f t="shared" si="7"/>
        <v>3090.4522613065324</v>
      </c>
      <c r="W44" s="31"/>
      <c r="X44" s="31">
        <v>7.0000000000000007E-2</v>
      </c>
      <c r="Y44" s="34">
        <f t="shared" si="8"/>
        <v>3.5175879396984926</v>
      </c>
      <c r="Z44" s="31">
        <v>0.23</v>
      </c>
      <c r="AA44" s="31">
        <f t="shared" si="9"/>
        <v>0.46</v>
      </c>
      <c r="AB44" s="34">
        <f t="shared" si="10"/>
        <v>23.115577889447238</v>
      </c>
      <c r="AC44" s="31">
        <v>0.45</v>
      </c>
      <c r="AD44" s="12">
        <f t="shared" si="11"/>
        <v>9</v>
      </c>
      <c r="AE44" s="34">
        <f t="shared" si="12"/>
        <v>452.2613065326633</v>
      </c>
      <c r="AF44" s="31">
        <v>1.55</v>
      </c>
      <c r="AG44" s="31"/>
      <c r="AH44" s="31">
        <f t="shared" si="13"/>
        <v>3.1</v>
      </c>
      <c r="AI44" s="34">
        <f t="shared" si="14"/>
        <v>155.7788944723618</v>
      </c>
    </row>
    <row r="45" spans="1:35" x14ac:dyDescent="0.25">
      <c r="A45" s="12" t="s">
        <v>7</v>
      </c>
      <c r="B45" s="12">
        <v>451383</v>
      </c>
      <c r="C45" s="12" t="s">
        <v>7</v>
      </c>
      <c r="D45" s="12" t="s">
        <v>6</v>
      </c>
      <c r="E45" s="12">
        <v>4</v>
      </c>
      <c r="F45" s="12">
        <v>245</v>
      </c>
      <c r="G45" s="12">
        <v>44</v>
      </c>
      <c r="H45" s="12">
        <v>0.20399999999999999</v>
      </c>
      <c r="I45" s="30">
        <v>0.14148109293786654</v>
      </c>
      <c r="J45" s="27">
        <f t="shared" si="0"/>
        <v>138.70695386065347</v>
      </c>
      <c r="K45" s="30">
        <v>5.6388322697399751</v>
      </c>
      <c r="L45" s="27">
        <f t="shared" si="1"/>
        <v>112.7766453947995</v>
      </c>
      <c r="M45" s="27">
        <f t="shared" si="2"/>
        <v>5528.2669311176223</v>
      </c>
      <c r="N45" s="30">
        <v>2.0062683356150988</v>
      </c>
      <c r="O45" s="27">
        <f t="shared" si="3"/>
        <v>98.346487039955832</v>
      </c>
      <c r="P45" s="31">
        <v>0.56999999999999995</v>
      </c>
      <c r="Q45" s="31"/>
      <c r="R45" s="31">
        <f t="shared" si="4"/>
        <v>28.499999999999996</v>
      </c>
      <c r="S45" s="34">
        <f t="shared" si="5"/>
        <v>1397.0588235294115</v>
      </c>
      <c r="T45" s="31">
        <v>1.39</v>
      </c>
      <c r="U45" s="31">
        <f t="shared" si="6"/>
        <v>69.5</v>
      </c>
      <c r="V45" s="34">
        <f t="shared" si="7"/>
        <v>3406.8627450980393</v>
      </c>
      <c r="W45" s="31"/>
      <c r="X45" s="31">
        <v>0.05</v>
      </c>
      <c r="Y45" s="34">
        <f t="shared" si="8"/>
        <v>2.4509803921568629</v>
      </c>
      <c r="Z45" s="31">
        <v>0.16</v>
      </c>
      <c r="AA45" s="31">
        <f t="shared" si="9"/>
        <v>0.32</v>
      </c>
      <c r="AB45" s="34">
        <f t="shared" si="10"/>
        <v>15.686274509803923</v>
      </c>
      <c r="AC45" s="31">
        <v>0.49</v>
      </c>
      <c r="AD45" s="12">
        <f t="shared" si="11"/>
        <v>9.8000000000000007</v>
      </c>
      <c r="AE45" s="34">
        <f t="shared" si="12"/>
        <v>480.39215686274514</v>
      </c>
      <c r="AF45" s="31">
        <v>1.55</v>
      </c>
      <c r="AG45" s="31"/>
      <c r="AH45" s="31">
        <f t="shared" si="13"/>
        <v>3.1</v>
      </c>
      <c r="AI45" s="34">
        <f t="shared" si="14"/>
        <v>151.9607843137255</v>
      </c>
    </row>
    <row r="46" spans="1:35" x14ac:dyDescent="0.25">
      <c r="A46" s="12" t="s">
        <v>7</v>
      </c>
      <c r="B46" s="12">
        <v>451383</v>
      </c>
      <c r="C46" s="12" t="s">
        <v>7</v>
      </c>
      <c r="D46" s="12" t="s">
        <v>6</v>
      </c>
      <c r="E46" s="12">
        <v>8</v>
      </c>
      <c r="F46" s="12">
        <v>246</v>
      </c>
      <c r="G46" s="12">
        <v>45</v>
      </c>
      <c r="H46" s="12">
        <v>0.20599999999999999</v>
      </c>
      <c r="I46" s="30">
        <v>0.14839540317581421</v>
      </c>
      <c r="J46" s="27">
        <f t="shared" si="0"/>
        <v>144.07320696680989</v>
      </c>
      <c r="K46" s="30">
        <v>4.8768549385655779</v>
      </c>
      <c r="L46" s="27">
        <f t="shared" si="1"/>
        <v>97.537098771311562</v>
      </c>
      <c r="M46" s="27">
        <f t="shared" si="2"/>
        <v>4734.8106199665808</v>
      </c>
      <c r="N46" s="30">
        <v>1.9084783884216703</v>
      </c>
      <c r="O46" s="27">
        <f t="shared" si="3"/>
        <v>92.644581962217003</v>
      </c>
      <c r="P46" s="31">
        <v>0.67</v>
      </c>
      <c r="Q46" s="31"/>
      <c r="R46" s="31">
        <f t="shared" si="4"/>
        <v>33.5</v>
      </c>
      <c r="S46" s="34">
        <f t="shared" si="5"/>
        <v>1626.2135922330099</v>
      </c>
      <c r="T46" s="31">
        <v>1.33</v>
      </c>
      <c r="U46" s="31">
        <f t="shared" si="6"/>
        <v>66.5</v>
      </c>
      <c r="V46" s="34">
        <f t="shared" si="7"/>
        <v>3228.1553398058254</v>
      </c>
      <c r="W46" s="31"/>
      <c r="X46" s="31">
        <v>0.05</v>
      </c>
      <c r="Y46" s="34">
        <f t="shared" si="8"/>
        <v>2.4271844660194177</v>
      </c>
      <c r="Z46" s="31">
        <v>0.14000000000000001</v>
      </c>
      <c r="AA46" s="31">
        <f t="shared" si="9"/>
        <v>0.28000000000000003</v>
      </c>
      <c r="AB46" s="34">
        <f t="shared" si="10"/>
        <v>13.592233009708741</v>
      </c>
      <c r="AC46" s="31">
        <v>0.4</v>
      </c>
      <c r="AD46" s="12">
        <f t="shared" si="11"/>
        <v>8</v>
      </c>
      <c r="AE46" s="34">
        <f t="shared" si="12"/>
        <v>388.34951456310682</v>
      </c>
      <c r="AF46" s="31">
        <v>2.0299999999999998</v>
      </c>
      <c r="AG46" s="31"/>
      <c r="AH46" s="31">
        <f t="shared" si="13"/>
        <v>4.0599999999999996</v>
      </c>
      <c r="AI46" s="34">
        <f t="shared" si="14"/>
        <v>197.08737864077668</v>
      </c>
    </row>
    <row r="47" spans="1:35" x14ac:dyDescent="0.25">
      <c r="A47" s="4" t="s">
        <v>7</v>
      </c>
      <c r="B47" s="4">
        <v>450203</v>
      </c>
      <c r="C47" s="4" t="s">
        <v>7</v>
      </c>
      <c r="D47" s="4" t="s">
        <v>6</v>
      </c>
      <c r="E47" s="4">
        <v>1</v>
      </c>
      <c r="F47" s="4">
        <v>292</v>
      </c>
      <c r="G47" s="7">
        <v>46</v>
      </c>
      <c r="H47" s="11">
        <v>0.20599999999999999</v>
      </c>
      <c r="I47" s="20">
        <v>0.26903819560345238</v>
      </c>
      <c r="J47" s="27">
        <f t="shared" si="0"/>
        <v>261.20213165383723</v>
      </c>
      <c r="K47" s="20">
        <v>5.353090770549576</v>
      </c>
      <c r="L47" s="27">
        <f t="shared" si="1"/>
        <v>107.06181541099153</v>
      </c>
      <c r="M47" s="27">
        <f t="shared" si="2"/>
        <v>5197.1755053879388</v>
      </c>
      <c r="N47" s="20">
        <v>2.0062683356150988</v>
      </c>
      <c r="O47" s="27">
        <f t="shared" si="3"/>
        <v>97.391666777431979</v>
      </c>
      <c r="P47" s="2">
        <v>0.78</v>
      </c>
      <c r="Q47" s="2"/>
      <c r="R47" s="2">
        <f t="shared" si="4"/>
        <v>39</v>
      </c>
      <c r="S47" s="34">
        <f t="shared" si="5"/>
        <v>1893.2038834951456</v>
      </c>
      <c r="T47" s="2">
        <v>3.09</v>
      </c>
      <c r="U47" s="2">
        <f t="shared" si="6"/>
        <v>154.5</v>
      </c>
      <c r="V47" s="34">
        <f t="shared" si="7"/>
        <v>7500</v>
      </c>
      <c r="X47" s="2">
        <v>0.06</v>
      </c>
      <c r="Y47" s="34">
        <f t="shared" si="8"/>
        <v>2.912621359223301</v>
      </c>
      <c r="Z47" s="2">
        <v>0.28999999999999998</v>
      </c>
      <c r="AA47" s="2">
        <f t="shared" si="9"/>
        <v>0.57999999999999996</v>
      </c>
      <c r="AB47" s="34">
        <f t="shared" si="10"/>
        <v>28.155339805825243</v>
      </c>
      <c r="AC47" s="2">
        <v>1.61</v>
      </c>
      <c r="AD47" s="29">
        <f t="shared" si="11"/>
        <v>32.200000000000003</v>
      </c>
      <c r="AE47" s="34">
        <f t="shared" si="12"/>
        <v>1563.1067961165049</v>
      </c>
      <c r="AF47" s="2">
        <v>1.65</v>
      </c>
      <c r="AG47" s="2"/>
      <c r="AH47" s="2">
        <f t="shared" si="13"/>
        <v>3.3</v>
      </c>
      <c r="AI47" s="34">
        <f t="shared" si="14"/>
        <v>160.19417475728156</v>
      </c>
    </row>
    <row r="48" spans="1:35" x14ac:dyDescent="0.25">
      <c r="A48" s="4" t="s">
        <v>7</v>
      </c>
      <c r="B48" s="4">
        <v>450203</v>
      </c>
      <c r="C48" s="4" t="s">
        <v>7</v>
      </c>
      <c r="D48" s="4" t="s">
        <v>6</v>
      </c>
      <c r="E48" s="4">
        <v>2</v>
      </c>
      <c r="F48" s="4">
        <v>293</v>
      </c>
      <c r="G48" s="7">
        <v>47</v>
      </c>
      <c r="H48" s="11">
        <v>0.20599999999999999</v>
      </c>
      <c r="I48" s="20">
        <v>0.25959658576128936</v>
      </c>
      <c r="J48" s="27">
        <f t="shared" si="0"/>
        <v>252.03552015659159</v>
      </c>
      <c r="K48" s="20">
        <v>5.067349271359177</v>
      </c>
      <c r="L48" s="27">
        <f t="shared" si="1"/>
        <v>101.34698542718354</v>
      </c>
      <c r="M48" s="27">
        <f t="shared" si="2"/>
        <v>4919.7565741351236</v>
      </c>
      <c r="N48" s="20">
        <v>1.9084783884216703</v>
      </c>
      <c r="O48" s="27">
        <f t="shared" si="3"/>
        <v>92.644581962217003</v>
      </c>
      <c r="P48" s="2">
        <v>0.85</v>
      </c>
      <c r="Q48" s="2"/>
      <c r="R48" s="2">
        <f t="shared" si="4"/>
        <v>42.5</v>
      </c>
      <c r="S48" s="34">
        <f t="shared" si="5"/>
        <v>2063.1067961165049</v>
      </c>
      <c r="T48" s="2">
        <v>3.35</v>
      </c>
      <c r="U48" s="2">
        <f t="shared" si="6"/>
        <v>167.5</v>
      </c>
      <c r="V48" s="34">
        <f t="shared" si="7"/>
        <v>8131.0679611650494</v>
      </c>
      <c r="X48" s="2">
        <v>0.05</v>
      </c>
      <c r="Y48" s="34">
        <f t="shared" si="8"/>
        <v>2.4271844660194177</v>
      </c>
      <c r="Z48" s="2">
        <v>0.27</v>
      </c>
      <c r="AA48" s="2">
        <f t="shared" si="9"/>
        <v>0.54</v>
      </c>
      <c r="AB48" s="34">
        <f t="shared" si="10"/>
        <v>26.213592233009713</v>
      </c>
      <c r="AC48" s="2">
        <v>1.04</v>
      </c>
      <c r="AD48" s="29">
        <f t="shared" si="11"/>
        <v>20.8</v>
      </c>
      <c r="AE48" s="34">
        <f t="shared" si="12"/>
        <v>1009.7087378640778</v>
      </c>
      <c r="AF48" s="2">
        <v>1.28</v>
      </c>
      <c r="AG48" s="2"/>
      <c r="AH48" s="2">
        <f t="shared" si="13"/>
        <v>2.56</v>
      </c>
      <c r="AI48" s="34">
        <f t="shared" si="14"/>
        <v>124.27184466019419</v>
      </c>
    </row>
    <row r="49" spans="1:35" x14ac:dyDescent="0.25">
      <c r="A49" s="4" t="s">
        <v>7</v>
      </c>
      <c r="B49" s="4">
        <v>450203</v>
      </c>
      <c r="C49" s="4" t="s">
        <v>7</v>
      </c>
      <c r="D49" s="4" t="s">
        <v>6</v>
      </c>
      <c r="E49" s="4">
        <v>3</v>
      </c>
      <c r="F49" s="4">
        <v>294</v>
      </c>
      <c r="G49" s="7">
        <v>48</v>
      </c>
      <c r="H49" s="11">
        <v>0.20200000000000001</v>
      </c>
      <c r="I49" s="20">
        <v>0.27194697439320964</v>
      </c>
      <c r="J49" s="27">
        <f t="shared" si="0"/>
        <v>269.25443009228673</v>
      </c>
      <c r="K49" s="20">
        <v>5.2578436041527761</v>
      </c>
      <c r="L49" s="27">
        <f t="shared" si="1"/>
        <v>105.15687208305552</v>
      </c>
      <c r="M49" s="27">
        <f t="shared" si="2"/>
        <v>5205.7857466859159</v>
      </c>
      <c r="N49" s="20">
        <v>2.1040582828085275</v>
      </c>
      <c r="O49" s="27">
        <f t="shared" si="3"/>
        <v>104.16130112913501</v>
      </c>
      <c r="P49" s="2">
        <v>0.75</v>
      </c>
      <c r="Q49" s="2"/>
      <c r="R49" s="2">
        <f t="shared" si="4"/>
        <v>37.5</v>
      </c>
      <c r="S49" s="34">
        <f t="shared" si="5"/>
        <v>1856.4356435643563</v>
      </c>
      <c r="T49" s="2">
        <v>2.16</v>
      </c>
      <c r="U49" s="2">
        <f t="shared" si="6"/>
        <v>108</v>
      </c>
      <c r="V49" s="34">
        <f t="shared" si="7"/>
        <v>5346.5346534653463</v>
      </c>
      <c r="X49" s="2">
        <v>0.05</v>
      </c>
      <c r="Y49" s="34">
        <f t="shared" si="8"/>
        <v>2.4752475247524752</v>
      </c>
      <c r="Z49" s="2">
        <v>0.32</v>
      </c>
      <c r="AA49" s="2">
        <f t="shared" si="9"/>
        <v>0.64</v>
      </c>
      <c r="AB49" s="34">
        <f t="shared" si="10"/>
        <v>31.683168316831683</v>
      </c>
      <c r="AC49" s="2">
        <v>1.22</v>
      </c>
      <c r="AD49" s="29">
        <f t="shared" si="11"/>
        <v>24.4</v>
      </c>
      <c r="AE49" s="34">
        <f t="shared" si="12"/>
        <v>1207.9207920792078</v>
      </c>
      <c r="AF49" s="2">
        <v>1.07</v>
      </c>
      <c r="AG49" s="2"/>
      <c r="AH49" s="2">
        <f t="shared" si="13"/>
        <v>2.14</v>
      </c>
      <c r="AI49" s="34">
        <f t="shared" si="14"/>
        <v>105.94059405940594</v>
      </c>
    </row>
    <row r="50" spans="1:35" x14ac:dyDescent="0.25">
      <c r="A50" s="4" t="s">
        <v>7</v>
      </c>
      <c r="B50" s="4">
        <v>450203</v>
      </c>
      <c r="C50" s="4" t="s">
        <v>7</v>
      </c>
      <c r="D50" s="4" t="s">
        <v>6</v>
      </c>
      <c r="E50" s="4">
        <v>5</v>
      </c>
      <c r="F50" s="4">
        <v>295</v>
      </c>
      <c r="G50" s="7">
        <v>49</v>
      </c>
      <c r="H50" s="11">
        <v>0</v>
      </c>
      <c r="I50" s="18">
        <v>0</v>
      </c>
      <c r="J50" s="27" t="e">
        <f t="shared" si="0"/>
        <v>#DIV/0!</v>
      </c>
      <c r="K50" s="18">
        <v>0</v>
      </c>
      <c r="L50" s="27">
        <f t="shared" si="1"/>
        <v>0</v>
      </c>
      <c r="M50" s="27" t="e">
        <f t="shared" si="2"/>
        <v>#DIV/0!</v>
      </c>
      <c r="N50" s="18">
        <v>0</v>
      </c>
      <c r="O50" s="27" t="e">
        <f t="shared" si="3"/>
        <v>#DIV/0!</v>
      </c>
      <c r="P50" s="2">
        <v>0</v>
      </c>
      <c r="Q50" s="2"/>
      <c r="R50" s="2">
        <f t="shared" si="4"/>
        <v>0</v>
      </c>
      <c r="S50" s="34" t="e">
        <f t="shared" si="5"/>
        <v>#DIV/0!</v>
      </c>
      <c r="T50" s="2">
        <v>0</v>
      </c>
      <c r="U50" s="2">
        <f t="shared" si="6"/>
        <v>0</v>
      </c>
      <c r="V50" s="34" t="e">
        <f t="shared" si="7"/>
        <v>#DIV/0!</v>
      </c>
      <c r="X50" s="2">
        <v>0</v>
      </c>
      <c r="Y50" s="34" t="e">
        <f t="shared" si="8"/>
        <v>#DIV/0!</v>
      </c>
      <c r="Z50" s="2">
        <v>0</v>
      </c>
      <c r="AA50" s="2">
        <f t="shared" si="9"/>
        <v>0</v>
      </c>
      <c r="AB50" s="34" t="e">
        <f t="shared" si="10"/>
        <v>#DIV/0!</v>
      </c>
      <c r="AC50" s="2">
        <v>0</v>
      </c>
      <c r="AD50" s="29">
        <f t="shared" si="11"/>
        <v>0</v>
      </c>
      <c r="AE50" s="34" t="e">
        <f t="shared" si="12"/>
        <v>#DIV/0!</v>
      </c>
      <c r="AF50" s="2">
        <v>0</v>
      </c>
      <c r="AG50" s="2"/>
      <c r="AH50" s="2">
        <f t="shared" si="13"/>
        <v>0</v>
      </c>
      <c r="AI50" s="34" t="e">
        <f t="shared" si="14"/>
        <v>#DIV/0!</v>
      </c>
    </row>
    <row r="51" spans="1:35" x14ac:dyDescent="0.25">
      <c r="A51" s="4" t="s">
        <v>7</v>
      </c>
      <c r="B51" s="4">
        <v>450203</v>
      </c>
      <c r="C51" s="4" t="s">
        <v>7</v>
      </c>
      <c r="D51" s="4" t="s">
        <v>6</v>
      </c>
      <c r="E51" s="4">
        <v>6</v>
      </c>
      <c r="F51" s="4">
        <v>296</v>
      </c>
      <c r="G51" s="7">
        <v>50</v>
      </c>
      <c r="H51" s="11">
        <v>0.20399999999999999</v>
      </c>
      <c r="I51" s="20">
        <v>0.22464355538600922</v>
      </c>
      <c r="J51" s="27">
        <f t="shared" si="0"/>
        <v>220.23877979020511</v>
      </c>
      <c r="K51" s="20">
        <v>3.9243832745975809</v>
      </c>
      <c r="L51" s="27">
        <f t="shared" si="1"/>
        <v>78.487665491951617</v>
      </c>
      <c r="M51" s="27">
        <f t="shared" si="2"/>
        <v>3847.4345829388049</v>
      </c>
      <c r="N51" s="20">
        <v>2.1040582828085275</v>
      </c>
      <c r="O51" s="27">
        <f t="shared" si="3"/>
        <v>103.14011190237881</v>
      </c>
      <c r="P51" s="2">
        <v>0.74</v>
      </c>
      <c r="Q51" s="2"/>
      <c r="R51" s="2">
        <f t="shared" si="4"/>
        <v>37</v>
      </c>
      <c r="S51" s="34">
        <f t="shared" si="5"/>
        <v>1813.7254901960785</v>
      </c>
      <c r="T51" s="2">
        <v>1.75</v>
      </c>
      <c r="U51" s="2">
        <f t="shared" si="6"/>
        <v>87.5</v>
      </c>
      <c r="V51" s="34">
        <f t="shared" si="7"/>
        <v>4289.2156862745105</v>
      </c>
      <c r="X51" s="2">
        <v>0.06</v>
      </c>
      <c r="Y51" s="34">
        <f t="shared" si="8"/>
        <v>2.9411764705882355</v>
      </c>
      <c r="Z51" s="2">
        <v>0.22</v>
      </c>
      <c r="AA51" s="2">
        <f t="shared" si="9"/>
        <v>0.44</v>
      </c>
      <c r="AB51" s="34">
        <f t="shared" si="10"/>
        <v>21.568627450980394</v>
      </c>
      <c r="AC51" s="2">
        <v>0.94</v>
      </c>
      <c r="AD51" s="29">
        <f t="shared" si="11"/>
        <v>18.799999999999997</v>
      </c>
      <c r="AE51" s="34">
        <f t="shared" si="12"/>
        <v>921.56862745098033</v>
      </c>
      <c r="AF51" s="2">
        <v>1.1399999999999999</v>
      </c>
      <c r="AG51" s="2"/>
      <c r="AH51" s="2">
        <f t="shared" si="13"/>
        <v>2.2799999999999998</v>
      </c>
      <c r="AI51" s="34">
        <f t="shared" si="14"/>
        <v>111.76470588235293</v>
      </c>
    </row>
    <row r="52" spans="1:35" x14ac:dyDescent="0.25">
      <c r="A52" s="12" t="s">
        <v>8</v>
      </c>
      <c r="B52" s="12">
        <v>110397</v>
      </c>
      <c r="C52" s="12" t="s">
        <v>8</v>
      </c>
      <c r="D52" s="12" t="s">
        <v>6</v>
      </c>
      <c r="E52" s="12">
        <v>3</v>
      </c>
      <c r="F52" s="12">
        <v>330</v>
      </c>
      <c r="G52" s="13">
        <v>51</v>
      </c>
      <c r="H52" s="14">
        <v>0.20799999999999999</v>
      </c>
      <c r="I52" s="30">
        <v>0.1337561394306423</v>
      </c>
      <c r="J52" s="27">
        <f t="shared" si="0"/>
        <v>128.61167252946373</v>
      </c>
      <c r="K52" s="30">
        <v>5.067349271359177</v>
      </c>
      <c r="L52" s="27">
        <f t="shared" si="1"/>
        <v>101.34698542718354</v>
      </c>
      <c r="M52" s="27">
        <f t="shared" si="2"/>
        <v>4872.451222460747</v>
      </c>
      <c r="N52" s="30">
        <v>5.5267064345785251</v>
      </c>
      <c r="O52" s="27">
        <f t="shared" si="3"/>
        <v>265.70704012396754</v>
      </c>
      <c r="P52" s="31">
        <v>0.42</v>
      </c>
      <c r="Q52" s="31"/>
      <c r="R52" s="31">
        <f t="shared" si="4"/>
        <v>21</v>
      </c>
      <c r="S52" s="34">
        <f t="shared" si="5"/>
        <v>1009.6153846153846</v>
      </c>
      <c r="T52" s="31">
        <v>2.41</v>
      </c>
      <c r="U52" s="31">
        <f t="shared" si="6"/>
        <v>120.5</v>
      </c>
      <c r="V52" s="34">
        <f t="shared" si="7"/>
        <v>5793.2692307692314</v>
      </c>
      <c r="W52" s="31"/>
      <c r="X52" s="31">
        <v>0.06</v>
      </c>
      <c r="Y52" s="34">
        <f t="shared" si="8"/>
        <v>2.8846153846153846</v>
      </c>
      <c r="Z52" s="31">
        <v>0.2</v>
      </c>
      <c r="AA52" s="31">
        <f t="shared" si="9"/>
        <v>0.4</v>
      </c>
      <c r="AB52" s="34">
        <f t="shared" si="10"/>
        <v>19.23076923076923</v>
      </c>
      <c r="AC52" s="31">
        <v>0.48</v>
      </c>
      <c r="AD52" s="12">
        <f t="shared" si="11"/>
        <v>9.6</v>
      </c>
      <c r="AE52" s="34">
        <f t="shared" si="12"/>
        <v>461.53846153846155</v>
      </c>
      <c r="AF52" s="31">
        <v>0.62</v>
      </c>
      <c r="AG52" s="31"/>
      <c r="AH52" s="31">
        <f t="shared" si="13"/>
        <v>1.24</v>
      </c>
      <c r="AI52" s="34">
        <f t="shared" si="14"/>
        <v>59.61538461538462</v>
      </c>
    </row>
    <row r="53" spans="1:35" x14ac:dyDescent="0.25">
      <c r="A53" s="12" t="s">
        <v>8</v>
      </c>
      <c r="B53" s="12">
        <v>110397</v>
      </c>
      <c r="C53" s="12" t="s">
        <v>8</v>
      </c>
      <c r="D53" s="12" t="s">
        <v>6</v>
      </c>
      <c r="E53" s="12">
        <v>4</v>
      </c>
      <c r="F53" s="12">
        <v>331</v>
      </c>
      <c r="G53" s="13">
        <v>52</v>
      </c>
      <c r="H53" s="14">
        <v>0.20599999999999999</v>
      </c>
      <c r="I53" s="30">
        <v>0.22116255781793903</v>
      </c>
      <c r="J53" s="27">
        <f t="shared" si="0"/>
        <v>214.72092992032918</v>
      </c>
      <c r="K53" s="30">
        <v>5.5435851033431751</v>
      </c>
      <c r="L53" s="27">
        <f t="shared" si="1"/>
        <v>110.87170206686351</v>
      </c>
      <c r="M53" s="27">
        <f t="shared" si="2"/>
        <v>5382.1214595564816</v>
      </c>
      <c r="N53" s="30">
        <v>4.4510170154508115</v>
      </c>
      <c r="O53" s="27">
        <f t="shared" si="3"/>
        <v>216.06878715780641</v>
      </c>
      <c r="P53" s="31">
        <v>0.52</v>
      </c>
      <c r="Q53" s="31"/>
      <c r="R53" s="31">
        <f t="shared" si="4"/>
        <v>26</v>
      </c>
      <c r="S53" s="34">
        <f t="shared" si="5"/>
        <v>1262.1359223300972</v>
      </c>
      <c r="T53" s="31">
        <v>2.16</v>
      </c>
      <c r="U53" s="31">
        <f t="shared" si="6"/>
        <v>108</v>
      </c>
      <c r="V53" s="34">
        <f t="shared" si="7"/>
        <v>5242.7184466019417</v>
      </c>
      <c r="W53" s="31"/>
      <c r="X53" s="31">
        <v>0.05</v>
      </c>
      <c r="Y53" s="34">
        <f t="shared" si="8"/>
        <v>2.4271844660194177</v>
      </c>
      <c r="Z53" s="31">
        <v>0.26</v>
      </c>
      <c r="AA53" s="31">
        <f t="shared" si="9"/>
        <v>0.52</v>
      </c>
      <c r="AB53" s="34">
        <f t="shared" si="10"/>
        <v>25.242718446601945</v>
      </c>
      <c r="AC53" s="31">
        <v>0.4</v>
      </c>
      <c r="AD53" s="12">
        <f t="shared" si="11"/>
        <v>8</v>
      </c>
      <c r="AE53" s="34">
        <f t="shared" si="12"/>
        <v>388.34951456310682</v>
      </c>
      <c r="AF53" s="31">
        <v>1.6</v>
      </c>
      <c r="AG53" s="31"/>
      <c r="AH53" s="31">
        <f t="shared" si="13"/>
        <v>3.2</v>
      </c>
      <c r="AI53" s="34">
        <f t="shared" si="14"/>
        <v>155.33980582524273</v>
      </c>
    </row>
    <row r="54" spans="1:35" x14ac:dyDescent="0.25">
      <c r="A54" s="12" t="s">
        <v>8</v>
      </c>
      <c r="B54" s="12">
        <v>110397</v>
      </c>
      <c r="C54" s="12" t="s">
        <v>8</v>
      </c>
      <c r="D54" s="12" t="s">
        <v>6</v>
      </c>
      <c r="E54" s="12">
        <v>5</v>
      </c>
      <c r="F54" s="12">
        <v>332</v>
      </c>
      <c r="G54" s="13">
        <v>53</v>
      </c>
      <c r="H54" s="14">
        <v>0.20799999999999999</v>
      </c>
      <c r="I54" s="30">
        <v>0.25439893185828044</v>
      </c>
      <c r="J54" s="27">
        <f t="shared" si="0"/>
        <v>244.6143575560389</v>
      </c>
      <c r="K54" s="30">
        <v>5.2578436041527761</v>
      </c>
      <c r="L54" s="27">
        <f t="shared" si="1"/>
        <v>105.15687208305552</v>
      </c>
      <c r="M54" s="27">
        <f t="shared" si="2"/>
        <v>5055.6188501468996</v>
      </c>
      <c r="N54" s="30">
        <v>7.8736651672208087</v>
      </c>
      <c r="O54" s="27">
        <f t="shared" si="3"/>
        <v>378.54159457792349</v>
      </c>
      <c r="P54" s="31">
        <v>0.56000000000000005</v>
      </c>
      <c r="Q54" s="31"/>
      <c r="R54" s="31">
        <f t="shared" si="4"/>
        <v>28.000000000000004</v>
      </c>
      <c r="S54" s="34">
        <f t="shared" si="5"/>
        <v>1346.1538461538464</v>
      </c>
      <c r="T54" s="31">
        <v>3.96</v>
      </c>
      <c r="U54" s="31">
        <f t="shared" si="6"/>
        <v>198</v>
      </c>
      <c r="V54" s="34">
        <f t="shared" si="7"/>
        <v>9519.2307692307695</v>
      </c>
      <c r="W54" s="31"/>
      <c r="X54" s="31">
        <v>0.1</v>
      </c>
      <c r="Y54" s="34">
        <f t="shared" si="8"/>
        <v>4.8076923076923075</v>
      </c>
      <c r="Z54" s="31">
        <v>0.24</v>
      </c>
      <c r="AA54" s="31">
        <f t="shared" si="9"/>
        <v>0.48</v>
      </c>
      <c r="AB54" s="34">
        <f t="shared" si="10"/>
        <v>23.076923076923077</v>
      </c>
      <c r="AC54" s="31">
        <v>0.27</v>
      </c>
      <c r="AD54" s="12">
        <f t="shared" si="11"/>
        <v>5.4</v>
      </c>
      <c r="AE54" s="34">
        <f t="shared" si="12"/>
        <v>259.61538461538464</v>
      </c>
      <c r="AF54" s="31">
        <v>3.33</v>
      </c>
      <c r="AG54" s="31"/>
      <c r="AH54" s="31">
        <f t="shared" si="13"/>
        <v>6.66</v>
      </c>
      <c r="AI54" s="34">
        <f t="shared" si="14"/>
        <v>320.19230769230768</v>
      </c>
    </row>
    <row r="55" spans="1:35" x14ac:dyDescent="0.25">
      <c r="A55" s="12" t="s">
        <v>8</v>
      </c>
      <c r="B55" s="12">
        <v>110397</v>
      </c>
      <c r="C55" s="12" t="s">
        <v>8</v>
      </c>
      <c r="D55" s="12" t="s">
        <v>6</v>
      </c>
      <c r="E55" s="12">
        <v>6</v>
      </c>
      <c r="F55" s="12">
        <v>333</v>
      </c>
      <c r="G55" s="13">
        <v>54</v>
      </c>
      <c r="H55" s="14">
        <v>0.20200000000000001</v>
      </c>
      <c r="I55" s="30">
        <v>0.17977206618663868</v>
      </c>
      <c r="J55" s="27">
        <f t="shared" si="0"/>
        <v>177.99214473924619</v>
      </c>
      <c r="K55" s="30">
        <v>2.7814172778359842</v>
      </c>
      <c r="L55" s="27">
        <f t="shared" si="1"/>
        <v>55.628345556719687</v>
      </c>
      <c r="M55" s="27">
        <f t="shared" si="2"/>
        <v>2753.8784929069147</v>
      </c>
      <c r="N55" s="30">
        <v>6.6023958537062377</v>
      </c>
      <c r="O55" s="27">
        <f t="shared" si="3"/>
        <v>326.8512798864474</v>
      </c>
      <c r="P55" s="31">
        <v>0.41</v>
      </c>
      <c r="Q55" s="31"/>
      <c r="R55" s="31">
        <f t="shared" si="4"/>
        <v>20.5</v>
      </c>
      <c r="S55" s="34">
        <f t="shared" si="5"/>
        <v>1014.8514851485148</v>
      </c>
      <c r="T55" s="31">
        <v>2.94</v>
      </c>
      <c r="U55" s="31">
        <f t="shared" si="6"/>
        <v>147</v>
      </c>
      <c r="V55" s="34">
        <f t="shared" si="7"/>
        <v>7277.227722772277</v>
      </c>
      <c r="W55" s="31"/>
      <c r="X55" s="31">
        <v>0.08</v>
      </c>
      <c r="Y55" s="34">
        <f t="shared" si="8"/>
        <v>3.9603960396039604</v>
      </c>
      <c r="Z55" s="31">
        <v>0.3</v>
      </c>
      <c r="AA55" s="31">
        <f t="shared" si="9"/>
        <v>0.6</v>
      </c>
      <c r="AB55" s="34">
        <f t="shared" si="10"/>
        <v>29.702970297029701</v>
      </c>
      <c r="AC55" s="31">
        <v>0.31</v>
      </c>
      <c r="AD55" s="12">
        <f t="shared" si="11"/>
        <v>6.2</v>
      </c>
      <c r="AE55" s="34">
        <f t="shared" si="12"/>
        <v>306.93069306930693</v>
      </c>
      <c r="AF55" s="31">
        <v>1.62</v>
      </c>
      <c r="AG55" s="31"/>
      <c r="AH55" s="31">
        <f t="shared" si="13"/>
        <v>3.24</v>
      </c>
      <c r="AI55" s="34">
        <f t="shared" si="14"/>
        <v>160.39603960396042</v>
      </c>
    </row>
    <row r="56" spans="1:35" x14ac:dyDescent="0.25">
      <c r="A56" s="12" t="s">
        <v>8</v>
      </c>
      <c r="B56" s="12">
        <v>110397</v>
      </c>
      <c r="C56" s="12" t="s">
        <v>8</v>
      </c>
      <c r="D56" s="12" t="s">
        <v>6</v>
      </c>
      <c r="E56" s="12">
        <v>7</v>
      </c>
      <c r="F56" s="12">
        <v>334</v>
      </c>
      <c r="G56" s="13">
        <v>55</v>
      </c>
      <c r="H56" s="14">
        <v>0.20100000000000001</v>
      </c>
      <c r="I56" s="30">
        <v>0.18992894950169278</v>
      </c>
      <c r="J56" s="27">
        <f t="shared" si="0"/>
        <v>188.98402935491816</v>
      </c>
      <c r="K56" s="30">
        <v>3.9243832745975809</v>
      </c>
      <c r="L56" s="27">
        <f t="shared" si="1"/>
        <v>78.487665491951617</v>
      </c>
      <c r="M56" s="27">
        <f t="shared" si="2"/>
        <v>3904.858979699085</v>
      </c>
      <c r="N56" s="30">
        <v>7.0913455896733808</v>
      </c>
      <c r="O56" s="27">
        <f t="shared" si="3"/>
        <v>352.80326316782987</v>
      </c>
      <c r="P56" s="31">
        <v>0.36</v>
      </c>
      <c r="Q56" s="31"/>
      <c r="R56" s="31">
        <f t="shared" si="4"/>
        <v>18</v>
      </c>
      <c r="S56" s="34">
        <f t="shared" si="5"/>
        <v>895.52238805970148</v>
      </c>
      <c r="T56" s="31">
        <v>2.2000000000000002</v>
      </c>
      <c r="U56" s="31">
        <f t="shared" si="6"/>
        <v>110.00000000000001</v>
      </c>
      <c r="V56" s="34">
        <f t="shared" si="7"/>
        <v>5472.6368159203985</v>
      </c>
      <c r="W56" s="31"/>
      <c r="X56" s="31">
        <v>0.06</v>
      </c>
      <c r="Y56" s="34">
        <f t="shared" si="8"/>
        <v>2.9850746268656714</v>
      </c>
      <c r="Z56" s="31">
        <v>0.24</v>
      </c>
      <c r="AA56" s="31">
        <f t="shared" si="9"/>
        <v>0.48</v>
      </c>
      <c r="AB56" s="34">
        <f t="shared" si="10"/>
        <v>23.880597014925371</v>
      </c>
      <c r="AC56" s="31">
        <v>0.4</v>
      </c>
      <c r="AD56" s="12">
        <f t="shared" si="11"/>
        <v>8</v>
      </c>
      <c r="AE56" s="34">
        <f t="shared" si="12"/>
        <v>398.00995024875618</v>
      </c>
      <c r="AF56" s="31">
        <v>1.87</v>
      </c>
      <c r="AG56" s="31"/>
      <c r="AH56" s="31">
        <f t="shared" si="13"/>
        <v>3.74</v>
      </c>
      <c r="AI56" s="34">
        <f t="shared" si="14"/>
        <v>186.06965174129354</v>
      </c>
    </row>
    <row r="57" spans="1:35" x14ac:dyDescent="0.25">
      <c r="A57" s="4" t="s">
        <v>8</v>
      </c>
      <c r="B57" s="4">
        <v>110085</v>
      </c>
      <c r="C57" s="4" t="s">
        <v>8</v>
      </c>
      <c r="D57" s="4" t="s">
        <v>6</v>
      </c>
      <c r="E57" s="4">
        <v>1</v>
      </c>
      <c r="F57" s="4">
        <v>356</v>
      </c>
      <c r="G57" s="7">
        <v>56</v>
      </c>
      <c r="H57" s="11">
        <v>0.2</v>
      </c>
      <c r="I57" s="19">
        <v>0.14863382766677791</v>
      </c>
      <c r="J57" s="27">
        <f t="shared" si="0"/>
        <v>148.6338276667779</v>
      </c>
      <c r="K57" s="19">
        <v>3.9243832745975809</v>
      </c>
      <c r="L57" s="27">
        <f t="shared" si="1"/>
        <v>78.487665491951617</v>
      </c>
      <c r="M57" s="27">
        <f t="shared" si="2"/>
        <v>3924.3832745975806</v>
      </c>
      <c r="N57" s="20">
        <v>4.0598572266770976</v>
      </c>
      <c r="O57" s="27">
        <f t="shared" si="3"/>
        <v>202.99286133385485</v>
      </c>
      <c r="P57" s="2">
        <v>0.69</v>
      </c>
      <c r="Q57" s="2"/>
      <c r="R57" s="2">
        <f t="shared" si="4"/>
        <v>34.5</v>
      </c>
      <c r="S57" s="34">
        <f t="shared" si="5"/>
        <v>1725</v>
      </c>
      <c r="T57" s="2">
        <v>3.63</v>
      </c>
      <c r="U57" s="2">
        <f t="shared" si="6"/>
        <v>181.5</v>
      </c>
      <c r="V57" s="34">
        <f t="shared" si="7"/>
        <v>9075</v>
      </c>
      <c r="X57" s="2">
        <v>0.09</v>
      </c>
      <c r="Y57" s="34">
        <f t="shared" si="8"/>
        <v>4.4999999999999991</v>
      </c>
      <c r="Z57" s="2">
        <v>0.17</v>
      </c>
      <c r="AA57" s="2">
        <f t="shared" si="9"/>
        <v>0.34</v>
      </c>
      <c r="AB57" s="34">
        <f t="shared" si="10"/>
        <v>17</v>
      </c>
      <c r="AC57" s="2">
        <v>0.16</v>
      </c>
      <c r="AD57" s="29">
        <f t="shared" si="11"/>
        <v>3.2</v>
      </c>
      <c r="AE57" s="34">
        <f t="shared" si="12"/>
        <v>160</v>
      </c>
      <c r="AF57" s="2">
        <v>6.12</v>
      </c>
      <c r="AG57" s="2">
        <v>1.0900000000000001</v>
      </c>
      <c r="AH57" s="2">
        <f>AG57*20</f>
        <v>21.8</v>
      </c>
      <c r="AI57" s="34">
        <f t="shared" si="14"/>
        <v>1090</v>
      </c>
    </row>
    <row r="58" spans="1:35" x14ac:dyDescent="0.25">
      <c r="A58" s="4" t="s">
        <v>8</v>
      </c>
      <c r="B58" s="4">
        <v>110085</v>
      </c>
      <c r="C58" s="4" t="s">
        <v>8</v>
      </c>
      <c r="D58" s="4" t="s">
        <v>6</v>
      </c>
      <c r="E58" s="4">
        <v>2</v>
      </c>
      <c r="F58" s="4">
        <v>357</v>
      </c>
      <c r="G58" s="7">
        <v>57</v>
      </c>
      <c r="H58" s="11">
        <v>0.2</v>
      </c>
      <c r="I58" s="19">
        <v>0.13823851986076008</v>
      </c>
      <c r="J58" s="27">
        <f t="shared" si="0"/>
        <v>138.23851986076008</v>
      </c>
      <c r="K58" s="19">
        <v>4.4958662729783789</v>
      </c>
      <c r="L58" s="27">
        <f t="shared" si="1"/>
        <v>89.917325459567579</v>
      </c>
      <c r="M58" s="27">
        <f t="shared" si="2"/>
        <v>4495.8662729783782</v>
      </c>
      <c r="N58" s="20">
        <v>5.3311265401916677</v>
      </c>
      <c r="O58" s="27">
        <f t="shared" si="3"/>
        <v>266.55632700958336</v>
      </c>
      <c r="P58" s="2">
        <v>0.47</v>
      </c>
      <c r="Q58" s="2"/>
      <c r="R58" s="2">
        <f t="shared" si="4"/>
        <v>23.5</v>
      </c>
      <c r="S58" s="34">
        <f t="shared" si="5"/>
        <v>1175</v>
      </c>
      <c r="T58" s="2">
        <v>2.94</v>
      </c>
      <c r="U58" s="2">
        <f t="shared" si="6"/>
        <v>147</v>
      </c>
      <c r="V58" s="34">
        <f t="shared" si="7"/>
        <v>7350</v>
      </c>
      <c r="X58" s="2">
        <v>0.1</v>
      </c>
      <c r="Y58" s="34">
        <f t="shared" si="8"/>
        <v>5</v>
      </c>
      <c r="Z58" s="2">
        <v>0.17</v>
      </c>
      <c r="AA58" s="2">
        <f t="shared" si="9"/>
        <v>0.34</v>
      </c>
      <c r="AB58" s="34">
        <f t="shared" si="10"/>
        <v>17</v>
      </c>
      <c r="AC58" s="2">
        <v>0.23</v>
      </c>
      <c r="AD58" s="29">
        <f t="shared" si="11"/>
        <v>4.6000000000000005</v>
      </c>
      <c r="AE58" s="34">
        <f t="shared" si="12"/>
        <v>230.00000000000003</v>
      </c>
      <c r="AF58" s="2">
        <v>7.1</v>
      </c>
      <c r="AG58" s="2">
        <v>1.27</v>
      </c>
      <c r="AH58" s="2">
        <f>AG58*20</f>
        <v>25.4</v>
      </c>
      <c r="AI58" s="34">
        <f t="shared" si="14"/>
        <v>1270</v>
      </c>
    </row>
    <row r="59" spans="1:35" x14ac:dyDescent="0.25">
      <c r="A59" s="4" t="s">
        <v>8</v>
      </c>
      <c r="B59" s="4">
        <v>110085</v>
      </c>
      <c r="C59" s="4" t="s">
        <v>8</v>
      </c>
      <c r="D59" s="4" t="s">
        <v>6</v>
      </c>
      <c r="E59" s="4">
        <v>3</v>
      </c>
      <c r="F59" s="4">
        <v>358</v>
      </c>
      <c r="G59" s="7">
        <v>58</v>
      </c>
      <c r="H59" s="11">
        <v>0.20100000000000001</v>
      </c>
      <c r="I59" s="19">
        <v>0.16007820323303609</v>
      </c>
      <c r="J59" s="27">
        <f t="shared" si="0"/>
        <v>159.28179426172741</v>
      </c>
      <c r="K59" s="19">
        <v>2.5909229450423852</v>
      </c>
      <c r="L59" s="27">
        <f t="shared" si="1"/>
        <v>51.818458900847702</v>
      </c>
      <c r="M59" s="27">
        <f t="shared" si="2"/>
        <v>2578.0327811367015</v>
      </c>
      <c r="N59" s="20">
        <v>3.375327596323098</v>
      </c>
      <c r="O59" s="27">
        <f t="shared" si="3"/>
        <v>167.92674608572625</v>
      </c>
      <c r="P59" s="2">
        <v>0.57999999999999996</v>
      </c>
      <c r="Q59" s="2"/>
      <c r="R59" s="2">
        <f t="shared" si="4"/>
        <v>28.999999999999996</v>
      </c>
      <c r="S59" s="34">
        <f t="shared" si="5"/>
        <v>1442.7860696517409</v>
      </c>
      <c r="T59" s="2">
        <v>2.69</v>
      </c>
      <c r="U59" s="2">
        <f t="shared" si="6"/>
        <v>134.5</v>
      </c>
      <c r="V59" s="34">
        <f t="shared" si="7"/>
        <v>6691.5422885572134</v>
      </c>
      <c r="X59" s="2">
        <v>0.09</v>
      </c>
      <c r="Y59" s="34">
        <f t="shared" si="8"/>
        <v>4.4776119402985071</v>
      </c>
      <c r="Z59" s="2">
        <v>0.11</v>
      </c>
      <c r="AA59" s="2">
        <f t="shared" si="9"/>
        <v>0.22</v>
      </c>
      <c r="AB59" s="34">
        <f t="shared" si="10"/>
        <v>10.945273631840797</v>
      </c>
      <c r="AC59" s="2">
        <v>0.27</v>
      </c>
      <c r="AD59" s="29">
        <f t="shared" si="11"/>
        <v>5.4</v>
      </c>
      <c r="AE59" s="34">
        <f t="shared" si="12"/>
        <v>268.65671641791045</v>
      </c>
      <c r="AF59" s="2">
        <v>4.93</v>
      </c>
      <c r="AG59" s="2"/>
      <c r="AH59" s="2">
        <f t="shared" si="13"/>
        <v>9.86</v>
      </c>
      <c r="AI59" s="34">
        <f t="shared" si="14"/>
        <v>490.54726368159197</v>
      </c>
    </row>
    <row r="60" spans="1:35" x14ac:dyDescent="0.25">
      <c r="A60" s="4" t="s">
        <v>8</v>
      </c>
      <c r="B60" s="4">
        <v>110085</v>
      </c>
      <c r="C60" s="4" t="s">
        <v>8</v>
      </c>
      <c r="D60" s="4" t="s">
        <v>6</v>
      </c>
      <c r="E60" s="4">
        <v>4</v>
      </c>
      <c r="F60" s="4">
        <v>359</v>
      </c>
      <c r="G60" s="7">
        <v>59</v>
      </c>
      <c r="H60" s="11">
        <v>0.20300000000000001</v>
      </c>
      <c r="I60" s="19">
        <v>0.12741404797100755</v>
      </c>
      <c r="J60" s="27">
        <f t="shared" si="0"/>
        <v>125.53108174483502</v>
      </c>
      <c r="K60" s="19">
        <v>2.5909229450423852</v>
      </c>
      <c r="L60" s="27">
        <f t="shared" si="1"/>
        <v>51.818458900847702</v>
      </c>
      <c r="M60" s="27">
        <f t="shared" si="2"/>
        <v>2552.6334433915122</v>
      </c>
      <c r="N60" s="20">
        <v>5.0377566986113829</v>
      </c>
      <c r="O60" s="27">
        <f t="shared" si="3"/>
        <v>248.16535461139816</v>
      </c>
      <c r="P60" s="2">
        <v>0.75</v>
      </c>
      <c r="Q60" s="2"/>
      <c r="R60" s="2">
        <f t="shared" si="4"/>
        <v>37.5</v>
      </c>
      <c r="S60" s="34">
        <f t="shared" si="5"/>
        <v>1847.2906403940885</v>
      </c>
      <c r="T60" s="2">
        <v>2.42</v>
      </c>
      <c r="U60" s="2">
        <f t="shared" si="6"/>
        <v>121</v>
      </c>
      <c r="V60" s="34">
        <f t="shared" si="7"/>
        <v>5960.5911330049257</v>
      </c>
      <c r="X60" s="2">
        <v>0.08</v>
      </c>
      <c r="Y60" s="34">
        <f t="shared" si="8"/>
        <v>3.9408866995073892</v>
      </c>
      <c r="Z60" s="2">
        <v>0.12</v>
      </c>
      <c r="AA60" s="2">
        <f t="shared" si="9"/>
        <v>0.24</v>
      </c>
      <c r="AB60" s="34">
        <f t="shared" si="10"/>
        <v>11.822660098522165</v>
      </c>
      <c r="AC60" s="2">
        <v>0.23</v>
      </c>
      <c r="AD60" s="29">
        <f t="shared" si="11"/>
        <v>4.6000000000000005</v>
      </c>
      <c r="AE60" s="34">
        <f t="shared" si="12"/>
        <v>226.6009852216749</v>
      </c>
      <c r="AF60" s="2">
        <v>3.28</v>
      </c>
      <c r="AG60" s="2"/>
      <c r="AH60" s="2">
        <f t="shared" si="13"/>
        <v>6.56</v>
      </c>
      <c r="AI60" s="34">
        <f t="shared" si="14"/>
        <v>323.15270935960586</v>
      </c>
    </row>
    <row r="61" spans="1:35" x14ac:dyDescent="0.25">
      <c r="A61" s="4" t="s">
        <v>8</v>
      </c>
      <c r="B61" s="4">
        <v>110085</v>
      </c>
      <c r="C61" s="4" t="s">
        <v>8</v>
      </c>
      <c r="D61" s="4" t="s">
        <v>6</v>
      </c>
      <c r="E61" s="4">
        <v>6</v>
      </c>
      <c r="F61" s="4">
        <v>360</v>
      </c>
      <c r="G61" s="7">
        <v>60</v>
      </c>
      <c r="H61" s="11">
        <v>0.20799999999999999</v>
      </c>
      <c r="I61" s="19">
        <v>0.19937055934385578</v>
      </c>
      <c r="J61" s="27">
        <f t="shared" si="0"/>
        <v>191.70246090755364</v>
      </c>
      <c r="K61" s="19">
        <v>3.3529002762167823</v>
      </c>
      <c r="L61" s="27">
        <f t="shared" si="1"/>
        <v>67.058005524335641</v>
      </c>
      <c r="M61" s="27">
        <f t="shared" si="2"/>
        <v>3223.9425732853674</v>
      </c>
      <c r="N61" s="20">
        <v>4.3532270682573833</v>
      </c>
      <c r="O61" s="27">
        <f t="shared" si="3"/>
        <v>209.28976289698957</v>
      </c>
      <c r="P61" s="2">
        <v>0.91</v>
      </c>
      <c r="Q61" s="2"/>
      <c r="R61" s="2">
        <f t="shared" si="4"/>
        <v>45.5</v>
      </c>
      <c r="S61" s="34">
        <f t="shared" si="5"/>
        <v>2187.5</v>
      </c>
      <c r="T61" s="2">
        <v>2.5299999999999998</v>
      </c>
      <c r="U61" s="2">
        <f t="shared" si="6"/>
        <v>126.49999999999999</v>
      </c>
      <c r="V61" s="34">
        <f t="shared" si="7"/>
        <v>6081.7307692307686</v>
      </c>
      <c r="X61" s="2">
        <v>7.0000000000000007E-2</v>
      </c>
      <c r="Y61" s="34">
        <f t="shared" si="8"/>
        <v>3.3653846153846159</v>
      </c>
      <c r="Z61" s="2">
        <v>0.18</v>
      </c>
      <c r="AA61" s="2">
        <f t="shared" si="9"/>
        <v>0.36</v>
      </c>
      <c r="AB61" s="34">
        <f t="shared" si="10"/>
        <v>17.307692307692307</v>
      </c>
      <c r="AC61" s="2">
        <v>0.49</v>
      </c>
      <c r="AD61" s="29">
        <f t="shared" si="11"/>
        <v>9.8000000000000007</v>
      </c>
      <c r="AE61" s="34">
        <f t="shared" si="12"/>
        <v>471.15384615384619</v>
      </c>
      <c r="AF61" s="2">
        <v>4.33</v>
      </c>
      <c r="AG61" s="2"/>
      <c r="AH61" s="2">
        <f t="shared" si="13"/>
        <v>8.66</v>
      </c>
      <c r="AI61" s="34">
        <f t="shared" si="14"/>
        <v>416.34615384615381</v>
      </c>
    </row>
    <row r="62" spans="1:35" x14ac:dyDescent="0.25">
      <c r="A62" s="12" t="s">
        <v>8</v>
      </c>
      <c r="B62" s="12">
        <v>110158</v>
      </c>
      <c r="C62" s="12" t="s">
        <v>8</v>
      </c>
      <c r="D62" s="12" t="s">
        <v>6</v>
      </c>
      <c r="E62" s="12">
        <v>1</v>
      </c>
      <c r="F62" s="12">
        <v>390</v>
      </c>
      <c r="G62" s="13">
        <v>61</v>
      </c>
      <c r="H62" s="14">
        <v>0</v>
      </c>
      <c r="I62" s="30">
        <v>0</v>
      </c>
      <c r="J62" s="27" t="e">
        <f t="shared" si="0"/>
        <v>#DIV/0!</v>
      </c>
      <c r="K62" s="30">
        <v>0</v>
      </c>
      <c r="L62" s="27">
        <f t="shared" si="1"/>
        <v>0</v>
      </c>
      <c r="M62" s="27" t="e">
        <f t="shared" si="2"/>
        <v>#DIV/0!</v>
      </c>
      <c r="N62" s="30">
        <v>0</v>
      </c>
      <c r="O62" s="27" t="e">
        <f t="shared" si="3"/>
        <v>#DIV/0!</v>
      </c>
      <c r="P62" s="31">
        <v>0</v>
      </c>
      <c r="Q62" s="31"/>
      <c r="R62" s="31">
        <f t="shared" si="4"/>
        <v>0</v>
      </c>
      <c r="S62" s="34" t="e">
        <f t="shared" si="5"/>
        <v>#DIV/0!</v>
      </c>
      <c r="T62" s="31">
        <v>0</v>
      </c>
      <c r="U62" s="31">
        <f t="shared" si="6"/>
        <v>0</v>
      </c>
      <c r="V62" s="34" t="e">
        <f t="shared" si="7"/>
        <v>#DIV/0!</v>
      </c>
      <c r="W62" s="31"/>
      <c r="X62" s="31">
        <v>0</v>
      </c>
      <c r="Y62" s="34" t="e">
        <f t="shared" si="8"/>
        <v>#DIV/0!</v>
      </c>
      <c r="Z62" s="31">
        <v>0</v>
      </c>
      <c r="AA62" s="31">
        <f t="shared" si="9"/>
        <v>0</v>
      </c>
      <c r="AB62" s="34" t="e">
        <f t="shared" si="10"/>
        <v>#DIV/0!</v>
      </c>
      <c r="AC62" s="31">
        <v>0</v>
      </c>
      <c r="AD62" s="12">
        <f t="shared" si="11"/>
        <v>0</v>
      </c>
      <c r="AE62" s="34" t="e">
        <f t="shared" si="12"/>
        <v>#DIV/0!</v>
      </c>
      <c r="AF62" s="31">
        <v>0</v>
      </c>
      <c r="AG62" s="31"/>
      <c r="AH62" s="31">
        <f t="shared" si="13"/>
        <v>0</v>
      </c>
      <c r="AI62" s="34" t="e">
        <f t="shared" si="14"/>
        <v>#DIV/0!</v>
      </c>
    </row>
    <row r="63" spans="1:35" x14ac:dyDescent="0.25">
      <c r="A63" s="12" t="s">
        <v>8</v>
      </c>
      <c r="B63" s="12">
        <v>110158</v>
      </c>
      <c r="C63" s="12" t="s">
        <v>8</v>
      </c>
      <c r="D63" s="12" t="s">
        <v>6</v>
      </c>
      <c r="E63" s="12">
        <v>2</v>
      </c>
      <c r="F63" s="12">
        <v>391</v>
      </c>
      <c r="G63" s="13">
        <v>62</v>
      </c>
      <c r="H63" s="14">
        <v>0.2</v>
      </c>
      <c r="I63" s="30">
        <v>0.809615016280406</v>
      </c>
      <c r="J63" s="27">
        <f t="shared" si="0"/>
        <v>809.61501628040594</v>
      </c>
      <c r="K63" s="30">
        <v>4.972102104962377</v>
      </c>
      <c r="L63" s="27">
        <f t="shared" si="1"/>
        <v>99.442042099247544</v>
      </c>
      <c r="M63" s="27">
        <f t="shared" si="2"/>
        <v>4972.1021049623769</v>
      </c>
      <c r="N63" s="33">
        <v>13.545482104439662</v>
      </c>
      <c r="O63" s="27">
        <f t="shared" si="3"/>
        <v>677.27410522198306</v>
      </c>
      <c r="P63" s="31">
        <v>0.67</v>
      </c>
      <c r="Q63" s="31"/>
      <c r="R63" s="31">
        <f t="shared" si="4"/>
        <v>33.5</v>
      </c>
      <c r="S63" s="34">
        <f t="shared" si="5"/>
        <v>1675</v>
      </c>
      <c r="T63" s="31">
        <v>4.59</v>
      </c>
      <c r="U63" s="31">
        <f t="shared" si="6"/>
        <v>229.5</v>
      </c>
      <c r="V63" s="34">
        <f t="shared" si="7"/>
        <v>11475</v>
      </c>
      <c r="W63" s="31"/>
      <c r="X63" s="31">
        <v>0.12</v>
      </c>
      <c r="Y63" s="34">
        <f t="shared" si="8"/>
        <v>5.9999999999999991</v>
      </c>
      <c r="Z63" s="31">
        <v>0.37</v>
      </c>
      <c r="AA63" s="31">
        <f t="shared" si="9"/>
        <v>0.74</v>
      </c>
      <c r="AB63" s="34">
        <f t="shared" si="10"/>
        <v>37</v>
      </c>
      <c r="AC63" s="31">
        <v>0.08</v>
      </c>
      <c r="AD63" s="12">
        <f t="shared" si="11"/>
        <v>1.6</v>
      </c>
      <c r="AE63" s="34">
        <f t="shared" si="12"/>
        <v>80</v>
      </c>
      <c r="AF63" s="31">
        <v>4.38</v>
      </c>
      <c r="AG63" s="31"/>
      <c r="AH63" s="31">
        <f t="shared" si="13"/>
        <v>8.76</v>
      </c>
      <c r="AI63" s="34">
        <f t="shared" si="14"/>
        <v>437.99999999999994</v>
      </c>
    </row>
    <row r="64" spans="1:35" x14ac:dyDescent="0.25">
      <c r="A64" s="12" t="s">
        <v>8</v>
      </c>
      <c r="B64" s="12">
        <v>110158</v>
      </c>
      <c r="C64" s="12" t="s">
        <v>8</v>
      </c>
      <c r="D64" s="12" t="s">
        <v>6</v>
      </c>
      <c r="E64" s="12">
        <v>3</v>
      </c>
      <c r="F64" s="12">
        <v>392</v>
      </c>
      <c r="G64" s="13">
        <v>63</v>
      </c>
      <c r="H64" s="14">
        <v>0.2</v>
      </c>
      <c r="I64" s="30">
        <v>0.59911894273127742</v>
      </c>
      <c r="J64" s="27">
        <f t="shared" si="0"/>
        <v>599.11894273127734</v>
      </c>
      <c r="K64" s="30">
        <v>4.972102104962377</v>
      </c>
      <c r="L64" s="27">
        <f t="shared" si="1"/>
        <v>99.442042099247544</v>
      </c>
      <c r="M64" s="27">
        <f t="shared" si="2"/>
        <v>4972.1021049623769</v>
      </c>
      <c r="N64" s="30">
        <v>4.9399667514179537</v>
      </c>
      <c r="O64" s="27">
        <f t="shared" si="3"/>
        <v>246.99833757089769</v>
      </c>
      <c r="P64" s="31">
        <v>0.59</v>
      </c>
      <c r="Q64" s="31"/>
      <c r="R64" s="31">
        <f t="shared" si="4"/>
        <v>29.5</v>
      </c>
      <c r="S64" s="34">
        <f t="shared" si="5"/>
        <v>1475</v>
      </c>
      <c r="T64" s="31">
        <v>4</v>
      </c>
      <c r="U64" s="31">
        <f t="shared" si="6"/>
        <v>200</v>
      </c>
      <c r="V64" s="34">
        <f t="shared" si="7"/>
        <v>10000</v>
      </c>
      <c r="W64" s="31"/>
      <c r="X64" s="31">
        <v>0.08</v>
      </c>
      <c r="Y64" s="34">
        <f t="shared" si="8"/>
        <v>4</v>
      </c>
      <c r="Z64" s="31">
        <v>0.24</v>
      </c>
      <c r="AA64" s="31">
        <f t="shared" si="9"/>
        <v>0.48</v>
      </c>
      <c r="AB64" s="34">
        <f t="shared" si="10"/>
        <v>23.999999999999996</v>
      </c>
      <c r="AC64" s="31">
        <v>0.09</v>
      </c>
      <c r="AD64" s="12">
        <f t="shared" si="11"/>
        <v>1.7999999999999998</v>
      </c>
      <c r="AE64" s="34">
        <f t="shared" si="12"/>
        <v>90</v>
      </c>
      <c r="AF64" s="31">
        <v>2.29</v>
      </c>
      <c r="AG64" s="31"/>
      <c r="AH64" s="31">
        <f t="shared" si="13"/>
        <v>4.58</v>
      </c>
      <c r="AI64" s="34">
        <f t="shared" si="14"/>
        <v>228.99999999999997</v>
      </c>
    </row>
    <row r="65" spans="1:35" x14ac:dyDescent="0.25">
      <c r="A65" s="12" t="s">
        <v>8</v>
      </c>
      <c r="B65" s="12">
        <v>110158</v>
      </c>
      <c r="C65" s="12" t="s">
        <v>8</v>
      </c>
      <c r="D65" s="12" t="s">
        <v>6</v>
      </c>
      <c r="E65" s="12">
        <v>4</v>
      </c>
      <c r="F65" s="12">
        <v>393</v>
      </c>
      <c r="G65" s="13">
        <v>64</v>
      </c>
      <c r="H65" s="14">
        <v>0.2</v>
      </c>
      <c r="I65" s="30">
        <v>0.46083125837962075</v>
      </c>
      <c r="J65" s="27">
        <f t="shared" si="0"/>
        <v>460.83125837962075</v>
      </c>
      <c r="K65" s="30">
        <v>3.4481474426135823</v>
      </c>
      <c r="L65" s="27">
        <f t="shared" si="1"/>
        <v>68.962948852271651</v>
      </c>
      <c r="M65" s="27">
        <f t="shared" si="2"/>
        <v>3448.1474426135824</v>
      </c>
      <c r="N65" s="30">
        <v>4.9399667514179537</v>
      </c>
      <c r="O65" s="27">
        <f t="shared" si="3"/>
        <v>246.99833757089769</v>
      </c>
      <c r="P65" s="31">
        <v>1.1000000000000001</v>
      </c>
      <c r="Q65" s="31">
        <v>7.0000000000000007E-2</v>
      </c>
      <c r="R65" s="31">
        <f t="shared" si="4"/>
        <v>55.000000000000007</v>
      </c>
      <c r="S65" s="34">
        <f t="shared" si="5"/>
        <v>2750.0000000000005</v>
      </c>
      <c r="T65" s="31">
        <v>2.96</v>
      </c>
      <c r="U65" s="31">
        <f t="shared" si="6"/>
        <v>148</v>
      </c>
      <c r="V65" s="34">
        <f t="shared" si="7"/>
        <v>7400</v>
      </c>
      <c r="W65" s="31"/>
      <c r="X65" s="31">
        <v>7.0000000000000007E-2</v>
      </c>
      <c r="Y65" s="34">
        <f t="shared" si="8"/>
        <v>3.5</v>
      </c>
      <c r="Z65" s="31">
        <v>0.18</v>
      </c>
      <c r="AA65" s="31">
        <f t="shared" si="9"/>
        <v>0.36</v>
      </c>
      <c r="AB65" s="34">
        <f t="shared" si="10"/>
        <v>17.999999999999996</v>
      </c>
      <c r="AC65" s="31">
        <v>0.25</v>
      </c>
      <c r="AD65" s="12">
        <f t="shared" si="11"/>
        <v>5</v>
      </c>
      <c r="AE65" s="34">
        <f t="shared" si="12"/>
        <v>250</v>
      </c>
      <c r="AF65" s="31">
        <v>3.39</v>
      </c>
      <c r="AG65" s="31"/>
      <c r="AH65" s="31">
        <f t="shared" si="13"/>
        <v>6.78</v>
      </c>
      <c r="AI65" s="34">
        <f t="shared" si="14"/>
        <v>338.99999999999994</v>
      </c>
    </row>
    <row r="66" spans="1:35" x14ac:dyDescent="0.25">
      <c r="A66" s="12" t="s">
        <v>8</v>
      </c>
      <c r="B66" s="12">
        <v>110158</v>
      </c>
      <c r="C66" s="12" t="s">
        <v>8</v>
      </c>
      <c r="D66" s="12" t="s">
        <v>6</v>
      </c>
      <c r="E66" s="12">
        <v>5</v>
      </c>
      <c r="F66" s="12">
        <v>394</v>
      </c>
      <c r="G66" s="13">
        <v>65</v>
      </c>
      <c r="H66" s="14">
        <v>0.20100000000000001</v>
      </c>
      <c r="I66" s="30">
        <v>0.39858264700248996</v>
      </c>
      <c r="J66" s="27">
        <f t="shared" si="0"/>
        <v>396.59964875869639</v>
      </c>
      <c r="K66" s="30">
        <v>3.4481474426135823</v>
      </c>
      <c r="L66" s="27">
        <f t="shared" si="1"/>
        <v>68.962948852271651</v>
      </c>
      <c r="M66" s="27">
        <f t="shared" si="2"/>
        <v>3430.9924802125197</v>
      </c>
      <c r="N66" s="30">
        <v>5.1355466458048111</v>
      </c>
      <c r="O66" s="27">
        <f t="shared" si="3"/>
        <v>255.49983312461745</v>
      </c>
      <c r="P66" s="31">
        <v>1.31</v>
      </c>
      <c r="Q66" s="31">
        <v>0.08</v>
      </c>
      <c r="R66" s="31">
        <f t="shared" si="4"/>
        <v>65.5</v>
      </c>
      <c r="S66" s="34">
        <f t="shared" si="5"/>
        <v>3258.7064676616915</v>
      </c>
      <c r="T66" s="31">
        <v>2.25</v>
      </c>
      <c r="U66" s="31">
        <f t="shared" si="6"/>
        <v>112.5</v>
      </c>
      <c r="V66" s="34">
        <f t="shared" si="7"/>
        <v>5597.0149253731342</v>
      </c>
      <c r="W66" s="31"/>
      <c r="X66" s="31">
        <v>0.08</v>
      </c>
      <c r="Y66" s="34">
        <f t="shared" si="8"/>
        <v>3.9800995024875623</v>
      </c>
      <c r="Z66" s="31">
        <v>0.38</v>
      </c>
      <c r="AA66" s="31">
        <f t="shared" si="9"/>
        <v>0.76</v>
      </c>
      <c r="AB66" s="34">
        <f t="shared" si="10"/>
        <v>37.810945273631837</v>
      </c>
      <c r="AC66" s="31">
        <v>7.0000000000000007E-2</v>
      </c>
      <c r="AD66" s="12">
        <f t="shared" si="11"/>
        <v>1.4000000000000001</v>
      </c>
      <c r="AE66" s="34">
        <f t="shared" si="12"/>
        <v>69.651741293532339</v>
      </c>
      <c r="AF66" s="31">
        <v>2.77</v>
      </c>
      <c r="AG66" s="31"/>
      <c r="AH66" s="31">
        <f t="shared" si="13"/>
        <v>5.54</v>
      </c>
      <c r="AI66" s="34">
        <f t="shared" si="14"/>
        <v>275.62189054726366</v>
      </c>
    </row>
    <row r="67" spans="1:35" x14ac:dyDescent="0.25">
      <c r="A67" s="4" t="s">
        <v>8</v>
      </c>
      <c r="B67" s="4">
        <v>110160</v>
      </c>
      <c r="C67" s="4" t="s">
        <v>8</v>
      </c>
      <c r="D67" s="4" t="s">
        <v>6</v>
      </c>
      <c r="E67" s="4">
        <v>2</v>
      </c>
      <c r="F67" s="4">
        <v>405</v>
      </c>
      <c r="G67" s="7">
        <v>66</v>
      </c>
      <c r="H67" s="11">
        <v>0.20300000000000001</v>
      </c>
      <c r="I67" s="20">
        <v>0.5106301474813254</v>
      </c>
      <c r="J67" s="27">
        <f t="shared" ref="J67:J130" si="15">(I67/0.05)*(10/H67)</f>
        <v>503.08388914416292</v>
      </c>
      <c r="K67" s="20">
        <v>4.972102104962377</v>
      </c>
      <c r="L67" s="27">
        <f t="shared" ref="L67:L130" si="16">K67*20</f>
        <v>99.442042099247544</v>
      </c>
      <c r="M67" s="27">
        <f t="shared" ref="M67:M130" si="17">L67*10/H67</f>
        <v>4898.6227635097312</v>
      </c>
      <c r="N67" s="20">
        <v>3.2775376491296693</v>
      </c>
      <c r="O67" s="27">
        <f t="shared" ref="O67:O130" si="18">N67*10/H67</f>
        <v>161.45505660737285</v>
      </c>
      <c r="P67" s="2">
        <v>0.88</v>
      </c>
      <c r="Q67" s="2"/>
      <c r="R67" s="2">
        <f t="shared" si="4"/>
        <v>44</v>
      </c>
      <c r="S67" s="34">
        <f t="shared" ref="S67:S130" si="19">R67*10/H67</f>
        <v>2167.4876847290639</v>
      </c>
      <c r="T67" s="2">
        <v>5.26</v>
      </c>
      <c r="U67" s="2">
        <f t="shared" ref="U67:U130" si="20">T67*1*50</f>
        <v>263</v>
      </c>
      <c r="V67" s="34">
        <f t="shared" ref="V67:V130" si="21">U67*10/H67</f>
        <v>12955.665024630542</v>
      </c>
      <c r="X67" s="2">
        <v>0.09</v>
      </c>
      <c r="Y67" s="34">
        <f t="shared" ref="Y67:Y130" si="22">X67*10/H67</f>
        <v>4.4334975369458123</v>
      </c>
      <c r="Z67" s="2">
        <v>0.26</v>
      </c>
      <c r="AA67" s="2">
        <f t="shared" ref="AA67:AA130" si="23">Z67*2</f>
        <v>0.52</v>
      </c>
      <c r="AB67" s="34">
        <f t="shared" ref="AB67:AB130" si="24">AA67*10/H67</f>
        <v>25.615763546798028</v>
      </c>
      <c r="AC67" s="2">
        <v>0.52</v>
      </c>
      <c r="AD67" s="29">
        <f t="shared" ref="AD67:AD130" si="25">AC67*20</f>
        <v>10.4</v>
      </c>
      <c r="AE67" s="34">
        <f t="shared" ref="AE67:AE130" si="26">AD67*10/H67</f>
        <v>512.3152709359606</v>
      </c>
      <c r="AF67" s="2">
        <v>2.67</v>
      </c>
      <c r="AG67" s="2"/>
      <c r="AH67" s="2">
        <f t="shared" ref="AH67:AH130" si="27">AF67*2</f>
        <v>5.34</v>
      </c>
      <c r="AI67" s="34">
        <f t="shared" ref="AI67:AI130" si="28">AH67*10/H67</f>
        <v>263.05418719211821</v>
      </c>
    </row>
    <row r="68" spans="1:35" x14ac:dyDescent="0.25">
      <c r="A68" s="4" t="s">
        <v>8</v>
      </c>
      <c r="B68" s="4">
        <v>110160</v>
      </c>
      <c r="C68" s="4" t="s">
        <v>8</v>
      </c>
      <c r="D68" s="4" t="s">
        <v>6</v>
      </c>
      <c r="E68" s="4">
        <v>4</v>
      </c>
      <c r="F68" s="4">
        <v>406</v>
      </c>
      <c r="G68" s="7">
        <v>67</v>
      </c>
      <c r="H68" s="11">
        <v>0.21</v>
      </c>
      <c r="I68" s="20">
        <v>0.48879524995211643</v>
      </c>
      <c r="J68" s="27">
        <f t="shared" si="15"/>
        <v>465.5192856686823</v>
      </c>
      <c r="K68" s="20">
        <v>4.8768549385655779</v>
      </c>
      <c r="L68" s="27">
        <f t="shared" si="16"/>
        <v>97.537098771311562</v>
      </c>
      <c r="M68" s="27">
        <f t="shared" si="17"/>
        <v>4644.6237510148367</v>
      </c>
      <c r="N68" s="20">
        <v>4.9399667514179537</v>
      </c>
      <c r="O68" s="27">
        <f t="shared" si="18"/>
        <v>235.23651197228352</v>
      </c>
      <c r="P68" s="2">
        <v>0.67</v>
      </c>
      <c r="Q68" s="2"/>
      <c r="R68" s="2">
        <f t="shared" ref="R68:R131" si="29">P68*1*50</f>
        <v>33.5</v>
      </c>
      <c r="S68" s="34">
        <f t="shared" si="19"/>
        <v>1595.2380952380952</v>
      </c>
      <c r="T68" s="2">
        <v>2.59</v>
      </c>
      <c r="U68" s="2">
        <f t="shared" si="20"/>
        <v>129.5</v>
      </c>
      <c r="V68" s="34">
        <f t="shared" si="21"/>
        <v>6166.666666666667</v>
      </c>
      <c r="X68" s="2">
        <v>0.09</v>
      </c>
      <c r="Y68" s="34">
        <f t="shared" si="22"/>
        <v>4.2857142857142856</v>
      </c>
      <c r="Z68" s="2">
        <v>0.32</v>
      </c>
      <c r="AA68" s="2">
        <f t="shared" si="23"/>
        <v>0.64</v>
      </c>
      <c r="AB68" s="34">
        <f t="shared" si="24"/>
        <v>30.476190476190478</v>
      </c>
      <c r="AC68" s="2">
        <v>0.41</v>
      </c>
      <c r="AD68" s="29">
        <f t="shared" si="25"/>
        <v>8.1999999999999993</v>
      </c>
      <c r="AE68" s="34">
        <f t="shared" si="26"/>
        <v>390.47619047619048</v>
      </c>
      <c r="AF68" s="2">
        <v>4.2</v>
      </c>
      <c r="AG68" s="2"/>
      <c r="AH68" s="2">
        <f t="shared" si="27"/>
        <v>8.4</v>
      </c>
      <c r="AI68" s="34">
        <f t="shared" si="28"/>
        <v>400</v>
      </c>
    </row>
    <row r="69" spans="1:35" x14ac:dyDescent="0.25">
      <c r="A69" s="4" t="s">
        <v>8</v>
      </c>
      <c r="B69" s="4">
        <v>110160</v>
      </c>
      <c r="C69" s="4" t="s">
        <v>8</v>
      </c>
      <c r="D69" s="4" t="s">
        <v>6</v>
      </c>
      <c r="E69" s="4">
        <v>5</v>
      </c>
      <c r="F69" s="4">
        <v>407</v>
      </c>
      <c r="G69" s="7">
        <v>68</v>
      </c>
      <c r="H69" s="11">
        <v>0.20899999999999999</v>
      </c>
      <c r="I69" s="20">
        <v>0.61290940432867258</v>
      </c>
      <c r="J69" s="27">
        <f t="shared" si="15"/>
        <v>586.51617639107428</v>
      </c>
      <c r="K69" s="20">
        <v>6.7817982665015712</v>
      </c>
      <c r="L69" s="27">
        <f t="shared" si="16"/>
        <v>135.63596533003141</v>
      </c>
      <c r="M69" s="27">
        <f t="shared" si="17"/>
        <v>6489.7591067000685</v>
      </c>
      <c r="N69" s="20">
        <v>5.3311265401916677</v>
      </c>
      <c r="O69" s="27">
        <f t="shared" si="18"/>
        <v>255.07782488955348</v>
      </c>
      <c r="P69" s="2">
        <v>0.75</v>
      </c>
      <c r="Q69" s="2"/>
      <c r="R69" s="2">
        <f t="shared" si="29"/>
        <v>37.5</v>
      </c>
      <c r="S69" s="34">
        <f t="shared" si="19"/>
        <v>1794.2583732057417</v>
      </c>
      <c r="T69" s="2">
        <v>3.72</v>
      </c>
      <c r="U69" s="2">
        <f t="shared" si="20"/>
        <v>186</v>
      </c>
      <c r="V69" s="34">
        <f t="shared" si="21"/>
        <v>8899.5215311004795</v>
      </c>
      <c r="X69" s="2">
        <v>0.09</v>
      </c>
      <c r="Y69" s="34">
        <f t="shared" si="22"/>
        <v>4.3062200956937797</v>
      </c>
      <c r="Z69" s="2">
        <v>0.19</v>
      </c>
      <c r="AA69" s="2">
        <f t="shared" si="23"/>
        <v>0.38</v>
      </c>
      <c r="AB69" s="34">
        <f t="shared" si="24"/>
        <v>18.181818181818183</v>
      </c>
      <c r="AC69" s="2">
        <v>0.69</v>
      </c>
      <c r="AD69" s="29">
        <f t="shared" si="25"/>
        <v>13.799999999999999</v>
      </c>
      <c r="AE69" s="34">
        <f t="shared" si="26"/>
        <v>660.28708133971293</v>
      </c>
      <c r="AF69" s="2">
        <v>4.5599999999999996</v>
      </c>
      <c r="AG69" s="2"/>
      <c r="AH69" s="2">
        <f t="shared" si="27"/>
        <v>9.1199999999999992</v>
      </c>
      <c r="AI69" s="34">
        <f t="shared" si="28"/>
        <v>436.36363636363632</v>
      </c>
    </row>
    <row r="70" spans="1:35" x14ac:dyDescent="0.25">
      <c r="A70" s="4" t="s">
        <v>8</v>
      </c>
      <c r="B70" s="4">
        <v>110160</v>
      </c>
      <c r="C70" s="4" t="s">
        <v>8</v>
      </c>
      <c r="D70" s="4" t="s">
        <v>6</v>
      </c>
      <c r="E70" s="4">
        <v>6</v>
      </c>
      <c r="F70" s="4">
        <v>408</v>
      </c>
      <c r="G70" s="7">
        <v>69</v>
      </c>
      <c r="H70" s="11">
        <v>0.20200000000000001</v>
      </c>
      <c r="I70" s="20">
        <v>0.49760582263934117</v>
      </c>
      <c r="J70" s="27">
        <f t="shared" si="15"/>
        <v>492.6790323161793</v>
      </c>
      <c r="K70" s="20">
        <v>6.1150681017239732</v>
      </c>
      <c r="L70" s="27">
        <f t="shared" si="16"/>
        <v>122.30136203447947</v>
      </c>
      <c r="M70" s="27">
        <f t="shared" si="17"/>
        <v>6054.5228729940327</v>
      </c>
      <c r="N70" s="20">
        <v>3.4731175435165262</v>
      </c>
      <c r="O70" s="27">
        <f t="shared" si="18"/>
        <v>171.93651205527357</v>
      </c>
      <c r="P70" s="2">
        <v>0.53</v>
      </c>
      <c r="Q70" s="2"/>
      <c r="R70" s="2">
        <f t="shared" si="29"/>
        <v>26.5</v>
      </c>
      <c r="S70" s="34">
        <f t="shared" si="19"/>
        <v>1311.8811881188119</v>
      </c>
      <c r="T70" s="2">
        <v>3.98</v>
      </c>
      <c r="U70" s="2">
        <f t="shared" si="20"/>
        <v>199</v>
      </c>
      <c r="V70" s="34">
        <f t="shared" si="21"/>
        <v>9851.4851485148502</v>
      </c>
      <c r="X70" s="2">
        <v>0.09</v>
      </c>
      <c r="Y70" s="34">
        <f t="shared" si="22"/>
        <v>4.455445544554455</v>
      </c>
      <c r="Z70" s="2">
        <v>0.32</v>
      </c>
      <c r="AA70" s="2">
        <f t="shared" si="23"/>
        <v>0.64</v>
      </c>
      <c r="AB70" s="34">
        <f t="shared" si="24"/>
        <v>31.683168316831683</v>
      </c>
      <c r="AC70" s="2">
        <v>0.92</v>
      </c>
      <c r="AD70" s="29">
        <f t="shared" si="25"/>
        <v>18.400000000000002</v>
      </c>
      <c r="AE70" s="34">
        <f t="shared" si="26"/>
        <v>910.89108910891093</v>
      </c>
      <c r="AF70" s="2">
        <v>2.65</v>
      </c>
      <c r="AG70" s="2"/>
      <c r="AH70" s="2">
        <f t="shared" si="27"/>
        <v>5.3</v>
      </c>
      <c r="AI70" s="34">
        <f t="shared" si="28"/>
        <v>262.37623762376234</v>
      </c>
    </row>
    <row r="71" spans="1:35" x14ac:dyDescent="0.25">
      <c r="A71" s="4" t="s">
        <v>8</v>
      </c>
      <c r="B71" s="4">
        <v>110160</v>
      </c>
      <c r="C71" s="4" t="s">
        <v>8</v>
      </c>
      <c r="D71" s="4" t="s">
        <v>6</v>
      </c>
      <c r="E71" s="4">
        <v>8</v>
      </c>
      <c r="F71" s="4">
        <v>409</v>
      </c>
      <c r="G71" s="7">
        <v>70</v>
      </c>
      <c r="H71" s="11">
        <v>0.20699999999999999</v>
      </c>
      <c r="I71" s="20">
        <v>0.62229457958245538</v>
      </c>
      <c r="J71" s="27">
        <f t="shared" si="15"/>
        <v>601.25080152894236</v>
      </c>
      <c r="K71" s="20">
        <v>6.2103152681207732</v>
      </c>
      <c r="L71" s="27">
        <f t="shared" si="16"/>
        <v>124.20630536241546</v>
      </c>
      <c r="M71" s="27">
        <f t="shared" si="17"/>
        <v>6000.3046068799749</v>
      </c>
      <c r="N71" s="20">
        <v>4.5488069626442398</v>
      </c>
      <c r="O71" s="27">
        <f t="shared" si="18"/>
        <v>219.74912863015652</v>
      </c>
      <c r="P71" s="2">
        <v>0.69</v>
      </c>
      <c r="Q71" s="2"/>
      <c r="R71" s="2">
        <f t="shared" si="29"/>
        <v>34.5</v>
      </c>
      <c r="S71" s="34">
        <f t="shared" si="19"/>
        <v>1666.6666666666667</v>
      </c>
      <c r="T71" s="2">
        <v>4.38</v>
      </c>
      <c r="U71" s="2">
        <f t="shared" si="20"/>
        <v>219</v>
      </c>
      <c r="V71" s="34">
        <f t="shared" si="21"/>
        <v>10579.710144927536</v>
      </c>
      <c r="X71" s="2">
        <v>0.1</v>
      </c>
      <c r="Y71" s="34">
        <f t="shared" si="22"/>
        <v>4.8309178743961354</v>
      </c>
      <c r="Z71" s="2">
        <v>0.37</v>
      </c>
      <c r="AA71" s="2">
        <f t="shared" si="23"/>
        <v>0.74</v>
      </c>
      <c r="AB71" s="34">
        <f t="shared" si="24"/>
        <v>35.748792270531403</v>
      </c>
      <c r="AC71" s="2">
        <v>0.89</v>
      </c>
      <c r="AD71" s="29">
        <f t="shared" si="25"/>
        <v>17.8</v>
      </c>
      <c r="AE71" s="34">
        <f t="shared" si="26"/>
        <v>859.90338164251216</v>
      </c>
      <c r="AF71" s="2">
        <v>3.21</v>
      </c>
      <c r="AG71" s="2"/>
      <c r="AH71" s="2">
        <f t="shared" si="27"/>
        <v>6.42</v>
      </c>
      <c r="AI71" s="34">
        <f t="shared" si="28"/>
        <v>310.14492753623193</v>
      </c>
    </row>
    <row r="72" spans="1:35" x14ac:dyDescent="0.25">
      <c r="A72" s="12" t="s">
        <v>8</v>
      </c>
      <c r="B72" s="12">
        <v>110094</v>
      </c>
      <c r="C72" s="12" t="s">
        <v>8</v>
      </c>
      <c r="D72" s="12" t="s">
        <v>6</v>
      </c>
      <c r="E72" s="12">
        <v>1</v>
      </c>
      <c r="F72" s="12">
        <v>451</v>
      </c>
      <c r="G72" s="32">
        <v>71</v>
      </c>
      <c r="H72" s="12">
        <v>0.20300000000000001</v>
      </c>
      <c r="I72" s="30">
        <v>0.40183872821298605</v>
      </c>
      <c r="J72" s="27">
        <f t="shared" si="15"/>
        <v>395.90022484038036</v>
      </c>
      <c r="K72" s="30">
        <v>6.0198209353271741</v>
      </c>
      <c r="L72" s="27">
        <f t="shared" si="16"/>
        <v>120.39641870654349</v>
      </c>
      <c r="M72" s="27">
        <f t="shared" si="17"/>
        <v>5930.858064361747</v>
      </c>
      <c r="N72" s="30">
        <v>7.1891355368668091</v>
      </c>
      <c r="O72" s="27">
        <f t="shared" si="18"/>
        <v>354.14460772742899</v>
      </c>
      <c r="P72" s="31">
        <v>0.61</v>
      </c>
      <c r="Q72" s="31"/>
      <c r="R72" s="31">
        <f t="shared" si="29"/>
        <v>30.5</v>
      </c>
      <c r="S72" s="34">
        <f t="shared" si="19"/>
        <v>1502.463054187192</v>
      </c>
      <c r="T72" s="31">
        <v>2.56</v>
      </c>
      <c r="U72" s="31">
        <f t="shared" si="20"/>
        <v>128</v>
      </c>
      <c r="V72" s="34">
        <f t="shared" si="21"/>
        <v>6305.4187192118225</v>
      </c>
      <c r="W72" s="31"/>
      <c r="X72" s="31">
        <v>0.08</v>
      </c>
      <c r="Y72" s="34">
        <f t="shared" si="22"/>
        <v>3.9408866995073892</v>
      </c>
      <c r="Z72" s="31">
        <v>0.46</v>
      </c>
      <c r="AA72" s="31">
        <f t="shared" si="23"/>
        <v>0.92</v>
      </c>
      <c r="AB72" s="34">
        <f t="shared" si="24"/>
        <v>45.320197044334975</v>
      </c>
      <c r="AC72" s="31">
        <v>0.17</v>
      </c>
      <c r="AD72" s="12">
        <f t="shared" si="25"/>
        <v>3.4000000000000004</v>
      </c>
      <c r="AE72" s="34">
        <f t="shared" si="26"/>
        <v>167.48768472906403</v>
      </c>
      <c r="AF72" s="31">
        <v>4.09</v>
      </c>
      <c r="AG72" s="31"/>
      <c r="AH72" s="31">
        <f t="shared" si="27"/>
        <v>8.18</v>
      </c>
      <c r="AI72" s="34">
        <f t="shared" si="28"/>
        <v>402.95566502463049</v>
      </c>
    </row>
    <row r="73" spans="1:35" x14ac:dyDescent="0.25">
      <c r="A73" s="12" t="s">
        <v>8</v>
      </c>
      <c r="B73" s="12">
        <v>110094</v>
      </c>
      <c r="C73" s="12" t="s">
        <v>8</v>
      </c>
      <c r="D73" s="12" t="s">
        <v>6</v>
      </c>
      <c r="E73" s="12">
        <v>3</v>
      </c>
      <c r="F73" s="12">
        <v>452</v>
      </c>
      <c r="G73" s="32">
        <v>72</v>
      </c>
      <c r="H73" s="12">
        <v>0.20200000000000001</v>
      </c>
      <c r="I73" s="30">
        <v>0.43937942922811718</v>
      </c>
      <c r="J73" s="27">
        <f t="shared" si="15"/>
        <v>435.02913784962089</v>
      </c>
      <c r="K73" s="30">
        <v>4.781607772168778</v>
      </c>
      <c r="L73" s="27">
        <f t="shared" si="16"/>
        <v>95.632155443375552</v>
      </c>
      <c r="M73" s="27">
        <f t="shared" si="17"/>
        <v>4734.2651209591859</v>
      </c>
      <c r="N73" s="30">
        <v>5.7222863289653816</v>
      </c>
      <c r="O73" s="27">
        <f t="shared" si="18"/>
        <v>283.28150143392975</v>
      </c>
      <c r="P73" s="31">
        <v>0.6</v>
      </c>
      <c r="Q73" s="31"/>
      <c r="R73" s="31">
        <f t="shared" si="29"/>
        <v>30</v>
      </c>
      <c r="S73" s="34">
        <f t="shared" si="19"/>
        <v>1485.1485148514851</v>
      </c>
      <c r="T73" s="31">
        <v>4.3</v>
      </c>
      <c r="U73" s="31">
        <f t="shared" si="20"/>
        <v>215</v>
      </c>
      <c r="V73" s="34">
        <f t="shared" si="21"/>
        <v>10643.564356435643</v>
      </c>
      <c r="W73" s="31"/>
      <c r="X73" s="31">
        <v>0.09</v>
      </c>
      <c r="Y73" s="34">
        <f t="shared" si="22"/>
        <v>4.455445544554455</v>
      </c>
      <c r="Z73" s="31">
        <v>0.27</v>
      </c>
      <c r="AA73" s="31">
        <f t="shared" si="23"/>
        <v>0.54</v>
      </c>
      <c r="AB73" s="34">
        <f t="shared" si="24"/>
        <v>26.732673267326732</v>
      </c>
      <c r="AC73" s="31">
        <v>0.11</v>
      </c>
      <c r="AD73" s="12">
        <f t="shared" si="25"/>
        <v>2.2000000000000002</v>
      </c>
      <c r="AE73" s="34">
        <f t="shared" si="26"/>
        <v>108.9108910891089</v>
      </c>
      <c r="AF73" s="31">
        <v>4.3899999999999997</v>
      </c>
      <c r="AG73" s="31"/>
      <c r="AH73" s="31">
        <f t="shared" si="27"/>
        <v>8.7799999999999994</v>
      </c>
      <c r="AI73" s="34">
        <f t="shared" si="28"/>
        <v>434.65346534653463</v>
      </c>
    </row>
    <row r="74" spans="1:35" x14ac:dyDescent="0.25">
      <c r="A74" s="12" t="s">
        <v>8</v>
      </c>
      <c r="B74" s="12">
        <v>110094</v>
      </c>
      <c r="C74" s="12" t="s">
        <v>8</v>
      </c>
      <c r="D74" s="12" t="s">
        <v>6</v>
      </c>
      <c r="E74" s="12">
        <v>4</v>
      </c>
      <c r="F74" s="12">
        <v>453</v>
      </c>
      <c r="G74" s="32">
        <v>73</v>
      </c>
      <c r="H74" s="12">
        <v>0.20499999999999999</v>
      </c>
      <c r="I74" s="30">
        <v>0.35127370235587052</v>
      </c>
      <c r="J74" s="27">
        <f t="shared" si="15"/>
        <v>342.7060510788981</v>
      </c>
      <c r="K74" s="30">
        <v>4.1148776073911799</v>
      </c>
      <c r="L74" s="27">
        <f t="shared" si="16"/>
        <v>82.297552147823595</v>
      </c>
      <c r="M74" s="27">
        <f t="shared" si="17"/>
        <v>4014.5147389182243</v>
      </c>
      <c r="N74" s="30">
        <v>7.1891355368668091</v>
      </c>
      <c r="O74" s="27">
        <f t="shared" si="18"/>
        <v>350.68953838374676</v>
      </c>
      <c r="P74" s="31">
        <v>0.99</v>
      </c>
      <c r="Q74" s="31"/>
      <c r="R74" s="31">
        <f t="shared" si="29"/>
        <v>49.5</v>
      </c>
      <c r="S74" s="34">
        <f t="shared" si="19"/>
        <v>2414.6341463414637</v>
      </c>
      <c r="T74" s="31">
        <v>2.79</v>
      </c>
      <c r="U74" s="31">
        <f t="shared" si="20"/>
        <v>139.5</v>
      </c>
      <c r="V74" s="34">
        <f t="shared" si="21"/>
        <v>6804.8780487804879</v>
      </c>
      <c r="W74" s="31"/>
      <c r="X74" s="31">
        <v>0.06</v>
      </c>
      <c r="Y74" s="34">
        <f t="shared" si="22"/>
        <v>2.9268292682926829</v>
      </c>
      <c r="Z74" s="31">
        <v>0.26</v>
      </c>
      <c r="AA74" s="31">
        <f t="shared" si="23"/>
        <v>0.52</v>
      </c>
      <c r="AB74" s="34">
        <f t="shared" si="24"/>
        <v>25.365853658536587</v>
      </c>
      <c r="AC74" s="31">
        <v>0.13</v>
      </c>
      <c r="AD74" s="12">
        <f t="shared" si="25"/>
        <v>2.6</v>
      </c>
      <c r="AE74" s="34">
        <f t="shared" si="26"/>
        <v>126.82926829268294</v>
      </c>
      <c r="AF74" s="31">
        <v>1.37</v>
      </c>
      <c r="AG74" s="31"/>
      <c r="AH74" s="31">
        <f t="shared" si="27"/>
        <v>2.74</v>
      </c>
      <c r="AI74" s="34">
        <f t="shared" si="28"/>
        <v>133.65853658536588</v>
      </c>
    </row>
    <row r="75" spans="1:35" x14ac:dyDescent="0.25">
      <c r="A75" s="12" t="s">
        <v>8</v>
      </c>
      <c r="B75" s="12">
        <v>110094</v>
      </c>
      <c r="C75" s="12" t="s">
        <v>8</v>
      </c>
      <c r="D75" s="12" t="s">
        <v>6</v>
      </c>
      <c r="E75" s="12">
        <v>5</v>
      </c>
      <c r="F75" s="12">
        <v>454</v>
      </c>
      <c r="G75" s="32">
        <v>74</v>
      </c>
      <c r="H75" s="12">
        <v>0.20200000000000001</v>
      </c>
      <c r="I75" s="30">
        <v>0.39513503160314117</v>
      </c>
      <c r="J75" s="27">
        <f t="shared" si="15"/>
        <v>391.22280356746643</v>
      </c>
      <c r="K75" s="30">
        <v>4.305371940184779</v>
      </c>
      <c r="L75" s="27">
        <f t="shared" si="16"/>
        <v>86.107438803695572</v>
      </c>
      <c r="M75" s="27">
        <f t="shared" si="17"/>
        <v>4262.744495232454</v>
      </c>
      <c r="N75" s="30">
        <v>6.5046059065128095</v>
      </c>
      <c r="O75" s="27">
        <f t="shared" si="18"/>
        <v>322.01019339172319</v>
      </c>
      <c r="P75" s="31">
        <v>1.1000000000000001</v>
      </c>
      <c r="Q75" s="31">
        <v>0.06</v>
      </c>
      <c r="R75" s="31">
        <f t="shared" si="29"/>
        <v>55.000000000000007</v>
      </c>
      <c r="S75" s="34">
        <f t="shared" si="19"/>
        <v>2722.772277227723</v>
      </c>
      <c r="T75" s="31">
        <v>3.14</v>
      </c>
      <c r="U75" s="31">
        <f t="shared" si="20"/>
        <v>157</v>
      </c>
      <c r="V75" s="34">
        <f t="shared" si="21"/>
        <v>7772.2772277227714</v>
      </c>
      <c r="W75" s="31"/>
      <c r="X75" s="31">
        <v>7.0000000000000007E-2</v>
      </c>
      <c r="Y75" s="34">
        <f t="shared" si="22"/>
        <v>3.4653465346534653</v>
      </c>
      <c r="Z75" s="31">
        <v>0.31</v>
      </c>
      <c r="AA75" s="31">
        <f t="shared" si="23"/>
        <v>0.62</v>
      </c>
      <c r="AB75" s="34">
        <f t="shared" si="24"/>
        <v>30.693069306930692</v>
      </c>
      <c r="AC75" s="31">
        <v>0.14000000000000001</v>
      </c>
      <c r="AD75" s="12">
        <f t="shared" si="25"/>
        <v>2.8000000000000003</v>
      </c>
      <c r="AE75" s="34">
        <f t="shared" si="26"/>
        <v>138.61386138613861</v>
      </c>
      <c r="AF75" s="31">
        <v>1.88</v>
      </c>
      <c r="AG75" s="31"/>
      <c r="AH75" s="31">
        <f t="shared" si="27"/>
        <v>3.76</v>
      </c>
      <c r="AI75" s="34">
        <f t="shared" si="28"/>
        <v>186.13861386138609</v>
      </c>
    </row>
    <row r="76" spans="1:35" x14ac:dyDescent="0.25">
      <c r="A76" s="12" t="s">
        <v>8</v>
      </c>
      <c r="B76" s="12">
        <v>110094</v>
      </c>
      <c r="C76" s="12" t="s">
        <v>8</v>
      </c>
      <c r="D76" s="12" t="s">
        <v>6</v>
      </c>
      <c r="E76" s="12">
        <v>8</v>
      </c>
      <c r="F76" s="12">
        <v>455</v>
      </c>
      <c r="G76" s="32">
        <v>75</v>
      </c>
      <c r="H76" s="12">
        <v>0.21299999999999999</v>
      </c>
      <c r="I76" s="30">
        <v>0.39015514269297069</v>
      </c>
      <c r="J76" s="27">
        <f t="shared" si="15"/>
        <v>366.34285698870485</v>
      </c>
      <c r="K76" s="30">
        <v>5.162596437755977</v>
      </c>
      <c r="L76" s="27">
        <f t="shared" si="16"/>
        <v>103.25192875511954</v>
      </c>
      <c r="M76" s="27">
        <f t="shared" si="17"/>
        <v>4847.508392259133</v>
      </c>
      <c r="N76" s="30">
        <v>3.7664873850968119</v>
      </c>
      <c r="O76" s="27">
        <f t="shared" si="18"/>
        <v>176.83039366651701</v>
      </c>
      <c r="P76" s="31">
        <v>0.59</v>
      </c>
      <c r="Q76" s="31"/>
      <c r="R76" s="31">
        <f t="shared" si="29"/>
        <v>29.5</v>
      </c>
      <c r="S76" s="34">
        <f t="shared" si="19"/>
        <v>1384.9765258215962</v>
      </c>
      <c r="T76" s="31">
        <v>1.86</v>
      </c>
      <c r="U76" s="31">
        <f t="shared" si="20"/>
        <v>93</v>
      </c>
      <c r="V76" s="34">
        <f t="shared" si="21"/>
        <v>4366.1971830985913</v>
      </c>
      <c r="W76" s="31"/>
      <c r="X76" s="31">
        <v>7.0000000000000007E-2</v>
      </c>
      <c r="Y76" s="34">
        <f t="shared" si="22"/>
        <v>3.286384976525822</v>
      </c>
      <c r="Z76" s="31">
        <v>0.15</v>
      </c>
      <c r="AA76" s="31">
        <f t="shared" si="23"/>
        <v>0.3</v>
      </c>
      <c r="AB76" s="34">
        <f t="shared" si="24"/>
        <v>14.084507042253522</v>
      </c>
      <c r="AC76" s="31">
        <v>0.17</v>
      </c>
      <c r="AD76" s="12">
        <f t="shared" si="25"/>
        <v>3.4000000000000004</v>
      </c>
      <c r="AE76" s="34">
        <f t="shared" si="26"/>
        <v>159.6244131455399</v>
      </c>
      <c r="AF76" s="31">
        <v>2.09</v>
      </c>
      <c r="AG76" s="31"/>
      <c r="AH76" s="31">
        <f t="shared" si="27"/>
        <v>4.18</v>
      </c>
      <c r="AI76" s="34">
        <f t="shared" si="28"/>
        <v>196.24413145539904</v>
      </c>
    </row>
    <row r="77" spans="1:35" x14ac:dyDescent="0.25">
      <c r="A77" s="4" t="s">
        <v>9</v>
      </c>
      <c r="B77" s="4">
        <v>140897</v>
      </c>
      <c r="C77" s="4" t="s">
        <v>9</v>
      </c>
      <c r="D77" s="4" t="s">
        <v>6</v>
      </c>
      <c r="E77" s="4">
        <v>1</v>
      </c>
      <c r="F77" s="4">
        <v>461</v>
      </c>
      <c r="G77" s="7">
        <v>76</v>
      </c>
      <c r="H77" s="11">
        <v>0.20200000000000001</v>
      </c>
      <c r="I77" s="20">
        <v>1.1467151886611759</v>
      </c>
      <c r="J77" s="27">
        <f t="shared" si="15"/>
        <v>1135.3615729318572</v>
      </c>
      <c r="K77" s="20">
        <v>3.4481474426135823</v>
      </c>
      <c r="L77" s="27">
        <f t="shared" si="16"/>
        <v>68.962948852271651</v>
      </c>
      <c r="M77" s="27">
        <f t="shared" si="17"/>
        <v>3414.0073689243391</v>
      </c>
      <c r="N77" s="20">
        <v>2.6907979659690984</v>
      </c>
      <c r="O77" s="27">
        <f t="shared" si="18"/>
        <v>133.2078200974801</v>
      </c>
      <c r="P77" s="2">
        <v>1.1499999999999999</v>
      </c>
      <c r="Q77" s="2">
        <v>7.0000000000000007E-2</v>
      </c>
      <c r="R77" s="2">
        <f t="shared" si="29"/>
        <v>57.499999999999993</v>
      </c>
      <c r="S77" s="34">
        <f t="shared" si="19"/>
        <v>2846.5346534653459</v>
      </c>
      <c r="T77" s="2">
        <v>1.87</v>
      </c>
      <c r="U77" s="2">
        <f t="shared" si="20"/>
        <v>93.5</v>
      </c>
      <c r="V77" s="34">
        <f t="shared" si="21"/>
        <v>4628.7128712871281</v>
      </c>
      <c r="X77" s="2">
        <v>0.08</v>
      </c>
      <c r="Y77" s="34">
        <f t="shared" si="22"/>
        <v>3.9603960396039604</v>
      </c>
      <c r="Z77" s="2">
        <v>0.21</v>
      </c>
      <c r="AA77" s="2">
        <f t="shared" si="23"/>
        <v>0.42</v>
      </c>
      <c r="AB77" s="34">
        <f t="shared" si="24"/>
        <v>20.792079207920793</v>
      </c>
      <c r="AC77" s="2">
        <v>0.62</v>
      </c>
      <c r="AD77" s="29">
        <f t="shared" si="25"/>
        <v>12.4</v>
      </c>
      <c r="AE77" s="34">
        <f t="shared" si="26"/>
        <v>613.86138613861385</v>
      </c>
      <c r="AF77" s="2">
        <v>1.39</v>
      </c>
      <c r="AG77" s="2"/>
      <c r="AH77" s="2">
        <f t="shared" si="27"/>
        <v>2.78</v>
      </c>
      <c r="AI77" s="34">
        <f t="shared" si="28"/>
        <v>137.62376237623761</v>
      </c>
    </row>
    <row r="78" spans="1:35" x14ac:dyDescent="0.25">
      <c r="A78" s="4" t="s">
        <v>9</v>
      </c>
      <c r="B78" s="4">
        <v>140897</v>
      </c>
      <c r="C78" s="4" t="s">
        <v>9</v>
      </c>
      <c r="D78" s="4" t="s">
        <v>6</v>
      </c>
      <c r="E78" s="4">
        <v>2</v>
      </c>
      <c r="F78" s="4">
        <v>462</v>
      </c>
      <c r="G78" s="7">
        <v>77</v>
      </c>
      <c r="H78" s="11">
        <v>0.20200000000000001</v>
      </c>
      <c r="I78" s="20">
        <v>0.66902892166251682</v>
      </c>
      <c r="J78" s="27">
        <f t="shared" si="15"/>
        <v>662.40487293318483</v>
      </c>
      <c r="K78" s="20">
        <v>3.3529002762167823</v>
      </c>
      <c r="L78" s="27">
        <f t="shared" si="16"/>
        <v>67.058005524335641</v>
      </c>
      <c r="M78" s="27">
        <f t="shared" si="17"/>
        <v>3319.7032437789917</v>
      </c>
      <c r="N78" s="20">
        <v>2.0062683356150988</v>
      </c>
      <c r="O78" s="27">
        <f t="shared" si="18"/>
        <v>99.320214634410817</v>
      </c>
      <c r="P78" s="2">
        <v>0.64</v>
      </c>
      <c r="Q78" s="2"/>
      <c r="R78" s="2">
        <f t="shared" si="29"/>
        <v>32</v>
      </c>
      <c r="S78" s="34">
        <f t="shared" si="19"/>
        <v>1584.158415841584</v>
      </c>
      <c r="T78" s="2">
        <v>1.56</v>
      </c>
      <c r="U78" s="2">
        <f t="shared" si="20"/>
        <v>78</v>
      </c>
      <c r="V78" s="34">
        <f t="shared" si="21"/>
        <v>3861.386138613861</v>
      </c>
      <c r="X78" s="2">
        <v>0.06</v>
      </c>
      <c r="Y78" s="34">
        <f t="shared" si="22"/>
        <v>2.9702970297029698</v>
      </c>
      <c r="Z78" s="2">
        <v>0.18</v>
      </c>
      <c r="AA78" s="2">
        <f t="shared" si="23"/>
        <v>0.36</v>
      </c>
      <c r="AB78" s="34">
        <f t="shared" si="24"/>
        <v>17.82178217821782</v>
      </c>
      <c r="AC78" s="2">
        <v>0.56000000000000005</v>
      </c>
      <c r="AD78" s="29">
        <f t="shared" si="25"/>
        <v>11.200000000000001</v>
      </c>
      <c r="AE78" s="34">
        <f t="shared" si="26"/>
        <v>554.45544554455444</v>
      </c>
      <c r="AF78" s="2">
        <v>2.13</v>
      </c>
      <c r="AG78" s="2"/>
      <c r="AH78" s="2">
        <f t="shared" si="27"/>
        <v>4.26</v>
      </c>
      <c r="AI78" s="34">
        <f t="shared" si="28"/>
        <v>210.89108910891085</v>
      </c>
    </row>
    <row r="79" spans="1:35" x14ac:dyDescent="0.25">
      <c r="A79" s="4" t="s">
        <v>9</v>
      </c>
      <c r="B79" s="4">
        <v>140897</v>
      </c>
      <c r="C79" s="4" t="s">
        <v>9</v>
      </c>
      <c r="D79" s="4" t="s">
        <v>6</v>
      </c>
      <c r="E79" s="4">
        <v>3</v>
      </c>
      <c r="F79" s="4">
        <v>463</v>
      </c>
      <c r="G79" s="7">
        <v>78</v>
      </c>
      <c r="H79" s="11">
        <v>0.20799999999999999</v>
      </c>
      <c r="I79" s="20">
        <v>0.6899061482474621</v>
      </c>
      <c r="J79" s="27">
        <f t="shared" si="15"/>
        <v>663.37129639179045</v>
      </c>
      <c r="K79" s="20">
        <v>3.0671587770263833</v>
      </c>
      <c r="L79" s="27">
        <f t="shared" si="16"/>
        <v>61.343175540527668</v>
      </c>
      <c r="M79" s="27">
        <f t="shared" si="17"/>
        <v>2949.191131756138</v>
      </c>
      <c r="N79" s="20">
        <v>2.3974281243888127</v>
      </c>
      <c r="O79" s="27">
        <f t="shared" si="18"/>
        <v>115.26096751869294</v>
      </c>
      <c r="P79" s="2">
        <v>1.05</v>
      </c>
      <c r="Q79" s="2"/>
      <c r="R79" s="2">
        <f t="shared" si="29"/>
        <v>52.5</v>
      </c>
      <c r="S79" s="34">
        <f t="shared" si="19"/>
        <v>2524.0384615384614</v>
      </c>
      <c r="T79" s="2">
        <v>2.71</v>
      </c>
      <c r="U79" s="2">
        <f t="shared" si="20"/>
        <v>135.5</v>
      </c>
      <c r="V79" s="34">
        <f t="shared" si="21"/>
        <v>6514.4230769230771</v>
      </c>
      <c r="X79" s="2">
        <v>0.11</v>
      </c>
      <c r="Y79" s="34">
        <f t="shared" si="22"/>
        <v>5.2884615384615392</v>
      </c>
      <c r="Z79" s="2">
        <v>0.21</v>
      </c>
      <c r="AA79" s="2">
        <f t="shared" si="23"/>
        <v>0.42</v>
      </c>
      <c r="AB79" s="34">
        <f t="shared" si="24"/>
        <v>20.192307692307693</v>
      </c>
      <c r="AC79" s="2">
        <v>0.78</v>
      </c>
      <c r="AD79" s="29">
        <f t="shared" si="25"/>
        <v>15.600000000000001</v>
      </c>
      <c r="AE79" s="34">
        <f t="shared" si="26"/>
        <v>750</v>
      </c>
      <c r="AF79" s="2">
        <v>5.99</v>
      </c>
      <c r="AG79" s="2">
        <v>0.85</v>
      </c>
      <c r="AH79" s="2">
        <f>AG79*20</f>
        <v>17</v>
      </c>
      <c r="AI79" s="34">
        <f t="shared" si="28"/>
        <v>817.30769230769238</v>
      </c>
    </row>
    <row r="80" spans="1:35" x14ac:dyDescent="0.25">
      <c r="A80" s="4" t="s">
        <v>9</v>
      </c>
      <c r="B80" s="4">
        <v>140897</v>
      </c>
      <c r="C80" s="4" t="s">
        <v>9</v>
      </c>
      <c r="D80" s="4" t="s">
        <v>6</v>
      </c>
      <c r="E80" s="4">
        <v>4</v>
      </c>
      <c r="F80" s="4">
        <v>464</v>
      </c>
      <c r="G80" s="7">
        <v>79</v>
      </c>
      <c r="H80" s="11">
        <v>0.20100000000000001</v>
      </c>
      <c r="I80" s="20">
        <v>0.82800229841026629</v>
      </c>
      <c r="J80" s="27">
        <f t="shared" si="15"/>
        <v>823.88288399031467</v>
      </c>
      <c r="K80" s="20">
        <v>3.7338889418039813</v>
      </c>
      <c r="L80" s="27">
        <f t="shared" si="16"/>
        <v>74.677778836079625</v>
      </c>
      <c r="M80" s="27">
        <f t="shared" si="17"/>
        <v>3715.3123799044583</v>
      </c>
      <c r="N80" s="20">
        <v>2.2996381771953844</v>
      </c>
      <c r="O80" s="27">
        <f t="shared" si="18"/>
        <v>114.40985956195941</v>
      </c>
      <c r="P80" s="2">
        <v>1.36</v>
      </c>
      <c r="Q80" s="2">
        <v>0.08</v>
      </c>
      <c r="R80" s="2">
        <f t="shared" si="29"/>
        <v>68</v>
      </c>
      <c r="S80" s="34">
        <f t="shared" si="19"/>
        <v>3383.0845771144277</v>
      </c>
      <c r="T80" s="2">
        <v>3.4</v>
      </c>
      <c r="U80" s="2">
        <f t="shared" si="20"/>
        <v>170</v>
      </c>
      <c r="V80" s="34">
        <f t="shared" si="21"/>
        <v>8457.7114427860688</v>
      </c>
      <c r="X80" s="2">
        <v>0.11</v>
      </c>
      <c r="Y80" s="34">
        <f t="shared" si="22"/>
        <v>5.4726368159203984</v>
      </c>
      <c r="Z80" s="2">
        <v>0.32</v>
      </c>
      <c r="AA80" s="2">
        <f t="shared" si="23"/>
        <v>0.64</v>
      </c>
      <c r="AB80" s="34">
        <f t="shared" si="24"/>
        <v>31.840796019900498</v>
      </c>
      <c r="AC80" s="2">
        <v>1.01</v>
      </c>
      <c r="AD80" s="29">
        <f t="shared" si="25"/>
        <v>20.2</v>
      </c>
      <c r="AE80" s="34">
        <f t="shared" si="26"/>
        <v>1004.9751243781094</v>
      </c>
      <c r="AF80" s="2">
        <v>5.4</v>
      </c>
      <c r="AG80" s="2"/>
      <c r="AH80" s="2">
        <f t="shared" si="27"/>
        <v>10.8</v>
      </c>
      <c r="AI80" s="34">
        <f t="shared" si="28"/>
        <v>537.31343283582089</v>
      </c>
    </row>
    <row r="81" spans="1:35" x14ac:dyDescent="0.25">
      <c r="A81" s="4" t="s">
        <v>9</v>
      </c>
      <c r="B81" s="4">
        <v>140897</v>
      </c>
      <c r="C81" s="4" t="s">
        <v>9</v>
      </c>
      <c r="D81" s="4" t="s">
        <v>6</v>
      </c>
      <c r="E81" s="4">
        <v>5</v>
      </c>
      <c r="F81" s="4">
        <v>465</v>
      </c>
      <c r="G81" s="7">
        <v>80</v>
      </c>
      <c r="H81" s="11">
        <v>0.20300000000000001</v>
      </c>
      <c r="I81" s="20">
        <v>0.88622869182149011</v>
      </c>
      <c r="J81" s="27">
        <f t="shared" si="15"/>
        <v>873.13171608028574</v>
      </c>
      <c r="K81" s="20">
        <v>3.7338889418039813</v>
      </c>
      <c r="L81" s="27">
        <f t="shared" si="16"/>
        <v>74.677778836079625</v>
      </c>
      <c r="M81" s="27">
        <f t="shared" si="17"/>
        <v>3678.708317048257</v>
      </c>
      <c r="N81" s="20">
        <v>2.984167807549384</v>
      </c>
      <c r="O81" s="27">
        <f t="shared" si="18"/>
        <v>147.00334027336865</v>
      </c>
      <c r="P81" s="2">
        <v>0.63</v>
      </c>
      <c r="Q81" s="2"/>
      <c r="R81" s="2">
        <f t="shared" si="29"/>
        <v>31.5</v>
      </c>
      <c r="S81" s="34">
        <f t="shared" si="19"/>
        <v>1551.7241379310344</v>
      </c>
      <c r="T81" s="2">
        <v>2.5499999999999998</v>
      </c>
      <c r="U81" s="2">
        <f t="shared" si="20"/>
        <v>127.49999999999999</v>
      </c>
      <c r="V81" s="34">
        <f t="shared" si="21"/>
        <v>6280.7881773399004</v>
      </c>
      <c r="X81" s="2">
        <v>0.08</v>
      </c>
      <c r="Y81" s="34">
        <f t="shared" si="22"/>
        <v>3.9408866995073892</v>
      </c>
      <c r="Z81" s="2">
        <v>0.16</v>
      </c>
      <c r="AA81" s="2">
        <f t="shared" si="23"/>
        <v>0.32</v>
      </c>
      <c r="AB81" s="34">
        <f t="shared" si="24"/>
        <v>15.763546798029557</v>
      </c>
      <c r="AC81" s="2">
        <v>1.23</v>
      </c>
      <c r="AD81" s="29">
        <f t="shared" si="25"/>
        <v>24.6</v>
      </c>
      <c r="AE81" s="34">
        <f t="shared" si="26"/>
        <v>1211.8226600985222</v>
      </c>
      <c r="AF81" s="2">
        <v>3.19</v>
      </c>
      <c r="AG81" s="2"/>
      <c r="AH81" s="2">
        <f t="shared" si="27"/>
        <v>6.38</v>
      </c>
      <c r="AI81" s="34">
        <f t="shared" si="28"/>
        <v>314.28571428571428</v>
      </c>
    </row>
    <row r="82" spans="1:35" x14ac:dyDescent="0.25">
      <c r="A82" s="12" t="s">
        <v>9</v>
      </c>
      <c r="B82" s="12">
        <v>141364</v>
      </c>
      <c r="C82" s="12" t="s">
        <v>9</v>
      </c>
      <c r="D82" s="12" t="s">
        <v>6</v>
      </c>
      <c r="E82" s="12">
        <v>1</v>
      </c>
      <c r="F82" s="12">
        <v>502</v>
      </c>
      <c r="G82" s="32">
        <v>81</v>
      </c>
      <c r="H82" s="12">
        <v>0.20300000000000001</v>
      </c>
      <c r="I82" s="30">
        <v>0.541275617697759</v>
      </c>
      <c r="J82" s="27">
        <f t="shared" si="15"/>
        <v>533.2764706381862</v>
      </c>
      <c r="K82" s="30">
        <v>3.8291361082007809</v>
      </c>
      <c r="L82" s="27">
        <f t="shared" si="16"/>
        <v>76.582722164015621</v>
      </c>
      <c r="M82" s="27">
        <f t="shared" si="17"/>
        <v>3772.5478898529864</v>
      </c>
      <c r="N82" s="30">
        <v>2.4952180715822414</v>
      </c>
      <c r="O82" s="27">
        <f t="shared" si="18"/>
        <v>122.91714638336164</v>
      </c>
      <c r="P82" s="31">
        <v>0.34</v>
      </c>
      <c r="Q82" s="31"/>
      <c r="R82" s="31">
        <f t="shared" si="29"/>
        <v>17</v>
      </c>
      <c r="S82" s="34">
        <f t="shared" si="19"/>
        <v>837.43842364532009</v>
      </c>
      <c r="T82" s="31">
        <v>2.0499999999999998</v>
      </c>
      <c r="U82" s="31">
        <f t="shared" si="20"/>
        <v>102.49999999999999</v>
      </c>
      <c r="V82" s="34">
        <f t="shared" si="21"/>
        <v>5049.2610837438406</v>
      </c>
      <c r="W82" s="31"/>
      <c r="X82" s="31">
        <v>0.11</v>
      </c>
      <c r="Y82" s="34">
        <f t="shared" si="22"/>
        <v>5.4187192118226601</v>
      </c>
      <c r="Z82" s="31">
        <v>0.18</v>
      </c>
      <c r="AA82" s="31">
        <f t="shared" si="23"/>
        <v>0.36</v>
      </c>
      <c r="AB82" s="34">
        <f t="shared" si="24"/>
        <v>17.733990147783249</v>
      </c>
      <c r="AC82" s="31">
        <v>1.05</v>
      </c>
      <c r="AD82" s="12">
        <f t="shared" si="25"/>
        <v>21</v>
      </c>
      <c r="AE82" s="34">
        <f t="shared" si="26"/>
        <v>1034.4827586206895</v>
      </c>
      <c r="AF82" s="31">
        <v>1.36</v>
      </c>
      <c r="AG82" s="31"/>
      <c r="AH82" s="31">
        <f t="shared" si="27"/>
        <v>2.72</v>
      </c>
      <c r="AI82" s="34">
        <f t="shared" si="28"/>
        <v>133.99014778325125</v>
      </c>
    </row>
    <row r="83" spans="1:35" x14ac:dyDescent="0.25">
      <c r="A83" s="12" t="s">
        <v>9</v>
      </c>
      <c r="B83" s="12">
        <v>141364</v>
      </c>
      <c r="C83" s="12" t="s">
        <v>9</v>
      </c>
      <c r="D83" s="12" t="s">
        <v>6</v>
      </c>
      <c r="E83" s="12">
        <v>2</v>
      </c>
      <c r="F83" s="12">
        <v>503</v>
      </c>
      <c r="G83" s="32">
        <v>82</v>
      </c>
      <c r="H83" s="12">
        <v>0.20200000000000001</v>
      </c>
      <c r="I83" s="30">
        <v>0.81823405477877809</v>
      </c>
      <c r="J83" s="27">
        <f t="shared" si="15"/>
        <v>810.1327275037404</v>
      </c>
      <c r="K83" s="30">
        <v>4.4958662729783789</v>
      </c>
      <c r="L83" s="27">
        <f t="shared" si="16"/>
        <v>89.917325459567579</v>
      </c>
      <c r="M83" s="27">
        <f t="shared" si="17"/>
        <v>4451.352745523147</v>
      </c>
      <c r="N83" s="30">
        <v>2.3974281243888127</v>
      </c>
      <c r="O83" s="27">
        <f t="shared" si="18"/>
        <v>118.68456061330755</v>
      </c>
      <c r="P83" s="31">
        <v>0.53</v>
      </c>
      <c r="Q83" s="31"/>
      <c r="R83" s="31">
        <f t="shared" si="29"/>
        <v>26.5</v>
      </c>
      <c r="S83" s="34">
        <f t="shared" si="19"/>
        <v>1311.8811881188119</v>
      </c>
      <c r="T83" s="31">
        <v>2.99</v>
      </c>
      <c r="U83" s="31">
        <f t="shared" si="20"/>
        <v>149.5</v>
      </c>
      <c r="V83" s="34">
        <f t="shared" si="21"/>
        <v>7400.9900990099004</v>
      </c>
      <c r="W83" s="31"/>
      <c r="X83" s="31">
        <v>0.09</v>
      </c>
      <c r="Y83" s="34">
        <f t="shared" si="22"/>
        <v>4.455445544554455</v>
      </c>
      <c r="Z83" s="31">
        <v>0.2</v>
      </c>
      <c r="AA83" s="31">
        <f t="shared" si="23"/>
        <v>0.4</v>
      </c>
      <c r="AB83" s="34">
        <f t="shared" si="24"/>
        <v>19.801980198019802</v>
      </c>
      <c r="AC83" s="31">
        <v>1.44</v>
      </c>
      <c r="AD83" s="12">
        <f t="shared" si="25"/>
        <v>28.799999999999997</v>
      </c>
      <c r="AE83" s="34">
        <f t="shared" si="26"/>
        <v>1425.7425742574258</v>
      </c>
      <c r="AF83" s="31">
        <v>0.88</v>
      </c>
      <c r="AG83" s="31"/>
      <c r="AH83" s="31">
        <f t="shared" si="27"/>
        <v>1.76</v>
      </c>
      <c r="AI83" s="34">
        <f t="shared" si="28"/>
        <v>87.128712871287135</v>
      </c>
    </row>
    <row r="84" spans="1:35" x14ac:dyDescent="0.25">
      <c r="A84" s="12" t="s">
        <v>9</v>
      </c>
      <c r="B84" s="12">
        <v>141364</v>
      </c>
      <c r="C84" s="12" t="s">
        <v>9</v>
      </c>
      <c r="D84" s="12" t="s">
        <v>6</v>
      </c>
      <c r="E84" s="12">
        <v>3</v>
      </c>
      <c r="F84" s="12">
        <v>504</v>
      </c>
      <c r="G84" s="32">
        <v>83</v>
      </c>
      <c r="H84" s="12">
        <v>0</v>
      </c>
      <c r="I84" s="30">
        <v>0</v>
      </c>
      <c r="J84" s="27" t="e">
        <f t="shared" si="15"/>
        <v>#DIV/0!</v>
      </c>
      <c r="K84" s="30">
        <v>0</v>
      </c>
      <c r="L84" s="27">
        <f t="shared" si="16"/>
        <v>0</v>
      </c>
      <c r="M84" s="27" t="e">
        <f t="shared" si="17"/>
        <v>#DIV/0!</v>
      </c>
      <c r="N84" s="30">
        <v>0</v>
      </c>
      <c r="O84" s="27" t="e">
        <f t="shared" si="18"/>
        <v>#DIV/0!</v>
      </c>
      <c r="P84" s="31">
        <v>0</v>
      </c>
      <c r="Q84" s="31"/>
      <c r="R84" s="31">
        <f t="shared" si="29"/>
        <v>0</v>
      </c>
      <c r="S84" s="34" t="e">
        <f t="shared" si="19"/>
        <v>#DIV/0!</v>
      </c>
      <c r="T84" s="31">
        <v>0</v>
      </c>
      <c r="U84" s="31">
        <f t="shared" si="20"/>
        <v>0</v>
      </c>
      <c r="V84" s="34" t="e">
        <f t="shared" si="21"/>
        <v>#DIV/0!</v>
      </c>
      <c r="W84" s="31"/>
      <c r="X84" s="31">
        <v>0</v>
      </c>
      <c r="Y84" s="34" t="e">
        <f t="shared" si="22"/>
        <v>#DIV/0!</v>
      </c>
      <c r="Z84" s="31">
        <v>0</v>
      </c>
      <c r="AA84" s="31">
        <f t="shared" si="23"/>
        <v>0</v>
      </c>
      <c r="AB84" s="34" t="e">
        <f t="shared" si="24"/>
        <v>#DIV/0!</v>
      </c>
      <c r="AC84" s="31">
        <v>0</v>
      </c>
      <c r="AD84" s="12">
        <f t="shared" si="25"/>
        <v>0</v>
      </c>
      <c r="AE84" s="34" t="e">
        <f t="shared" si="26"/>
        <v>#DIV/0!</v>
      </c>
      <c r="AF84" s="31">
        <v>0</v>
      </c>
      <c r="AG84" s="31"/>
      <c r="AH84" s="31">
        <f t="shared" si="27"/>
        <v>0</v>
      </c>
      <c r="AI84" s="34" t="e">
        <f t="shared" si="28"/>
        <v>#DIV/0!</v>
      </c>
    </row>
    <row r="85" spans="1:35" x14ac:dyDescent="0.25">
      <c r="A85" s="12" t="s">
        <v>9</v>
      </c>
      <c r="B85" s="12">
        <v>141364</v>
      </c>
      <c r="C85" s="12" t="s">
        <v>9</v>
      </c>
      <c r="D85" s="12" t="s">
        <v>6</v>
      </c>
      <c r="E85" s="12">
        <v>4</v>
      </c>
      <c r="F85" s="12">
        <v>505</v>
      </c>
      <c r="G85" s="32">
        <v>84</v>
      </c>
      <c r="H85" s="12">
        <v>0.2</v>
      </c>
      <c r="I85" s="30">
        <v>0.64681095575560232</v>
      </c>
      <c r="J85" s="27">
        <f t="shared" si="15"/>
        <v>646.81095575560232</v>
      </c>
      <c r="K85" s="30">
        <v>3.7338889418039813</v>
      </c>
      <c r="L85" s="27">
        <f t="shared" si="16"/>
        <v>74.677778836079625</v>
      </c>
      <c r="M85" s="27">
        <f t="shared" si="17"/>
        <v>3733.8889418039807</v>
      </c>
      <c r="N85" s="30">
        <v>2.1040582828085275</v>
      </c>
      <c r="O85" s="27">
        <f t="shared" si="18"/>
        <v>105.20291414042636</v>
      </c>
      <c r="P85" s="31">
        <v>0.7</v>
      </c>
      <c r="Q85" s="31"/>
      <c r="R85" s="31">
        <f t="shared" si="29"/>
        <v>35</v>
      </c>
      <c r="S85" s="34">
        <f t="shared" si="19"/>
        <v>1750</v>
      </c>
      <c r="T85" s="31">
        <v>2.31</v>
      </c>
      <c r="U85" s="31">
        <f t="shared" si="20"/>
        <v>115.5</v>
      </c>
      <c r="V85" s="34">
        <f t="shared" si="21"/>
        <v>5775</v>
      </c>
      <c r="W85" s="31"/>
      <c r="X85" s="31">
        <v>0.08</v>
      </c>
      <c r="Y85" s="34">
        <f t="shared" si="22"/>
        <v>4</v>
      </c>
      <c r="Z85" s="31">
        <v>0.28000000000000003</v>
      </c>
      <c r="AA85" s="31">
        <f t="shared" si="23"/>
        <v>0.56000000000000005</v>
      </c>
      <c r="AB85" s="34">
        <f t="shared" si="24"/>
        <v>28</v>
      </c>
      <c r="AC85" s="31">
        <v>1.41</v>
      </c>
      <c r="AD85" s="12">
        <f t="shared" si="25"/>
        <v>28.2</v>
      </c>
      <c r="AE85" s="34">
        <f t="shared" si="26"/>
        <v>1410</v>
      </c>
      <c r="AF85" s="31">
        <v>1.41</v>
      </c>
      <c r="AG85" s="31"/>
      <c r="AH85" s="31">
        <f t="shared" si="27"/>
        <v>2.82</v>
      </c>
      <c r="AI85" s="34">
        <f t="shared" si="28"/>
        <v>141</v>
      </c>
    </row>
    <row r="86" spans="1:35" x14ac:dyDescent="0.25">
      <c r="A86" s="12" t="s">
        <v>9</v>
      </c>
      <c r="B86" s="12">
        <v>141364</v>
      </c>
      <c r="C86" s="12" t="s">
        <v>9</v>
      </c>
      <c r="D86" s="12" t="s">
        <v>6</v>
      </c>
      <c r="E86" s="12">
        <v>5</v>
      </c>
      <c r="F86" s="12">
        <v>506</v>
      </c>
      <c r="G86" s="32">
        <v>85</v>
      </c>
      <c r="H86" s="12">
        <v>0.20399999999999999</v>
      </c>
      <c r="I86" s="30">
        <v>0.60333269488603702</v>
      </c>
      <c r="J86" s="27">
        <f t="shared" si="15"/>
        <v>591.50264204513428</v>
      </c>
      <c r="K86" s="30">
        <v>4.4958662729783789</v>
      </c>
      <c r="L86" s="27">
        <f t="shared" si="16"/>
        <v>89.917325459567579</v>
      </c>
      <c r="M86" s="27">
        <f t="shared" si="17"/>
        <v>4407.712032331744</v>
      </c>
      <c r="N86" s="30">
        <v>2.6907979659690984</v>
      </c>
      <c r="O86" s="27">
        <f t="shared" si="18"/>
        <v>131.90186107691659</v>
      </c>
      <c r="P86" s="31">
        <v>0.56999999999999995</v>
      </c>
      <c r="Q86" s="31"/>
      <c r="R86" s="31">
        <f t="shared" si="29"/>
        <v>28.499999999999996</v>
      </c>
      <c r="S86" s="34">
        <f t="shared" si="19"/>
        <v>1397.0588235294115</v>
      </c>
      <c r="T86" s="31">
        <v>2.81</v>
      </c>
      <c r="U86" s="31">
        <f t="shared" si="20"/>
        <v>140.5</v>
      </c>
      <c r="V86" s="34">
        <f t="shared" si="21"/>
        <v>6887.254901960785</v>
      </c>
      <c r="W86" s="31"/>
      <c r="X86" s="31">
        <v>0.13</v>
      </c>
      <c r="Y86" s="34">
        <f t="shared" si="22"/>
        <v>6.3725490196078436</v>
      </c>
      <c r="Z86" s="31">
        <v>0.33</v>
      </c>
      <c r="AA86" s="31">
        <f t="shared" si="23"/>
        <v>0.66</v>
      </c>
      <c r="AB86" s="34">
        <f t="shared" si="24"/>
        <v>32.352941176470594</v>
      </c>
      <c r="AC86" s="31">
        <v>2.57</v>
      </c>
      <c r="AD86" s="12">
        <f t="shared" si="25"/>
        <v>51.4</v>
      </c>
      <c r="AE86" s="34">
        <f t="shared" si="26"/>
        <v>2519.6078431372553</v>
      </c>
      <c r="AF86" s="31">
        <v>2.96</v>
      </c>
      <c r="AG86" s="31"/>
      <c r="AH86" s="31">
        <f t="shared" si="27"/>
        <v>5.92</v>
      </c>
      <c r="AI86" s="34">
        <f t="shared" si="28"/>
        <v>290.1960784313726</v>
      </c>
    </row>
    <row r="87" spans="1:35" x14ac:dyDescent="0.25">
      <c r="A87" s="12" t="s">
        <v>9</v>
      </c>
      <c r="B87" s="12">
        <v>141364</v>
      </c>
      <c r="C87" s="12" t="s">
        <v>9</v>
      </c>
      <c r="D87" s="12" t="s">
        <v>6</v>
      </c>
      <c r="E87" s="12">
        <v>7</v>
      </c>
      <c r="F87" s="12">
        <v>507</v>
      </c>
      <c r="G87" s="32">
        <v>86</v>
      </c>
      <c r="H87" s="12">
        <v>0.20300000000000001</v>
      </c>
      <c r="I87" s="30">
        <v>0.54453169890825515</v>
      </c>
      <c r="J87" s="27">
        <f t="shared" si="15"/>
        <v>536.48443242192616</v>
      </c>
      <c r="K87" s="30">
        <v>6.7817982665015712</v>
      </c>
      <c r="L87" s="27">
        <f t="shared" si="16"/>
        <v>135.63596533003141</v>
      </c>
      <c r="M87" s="27">
        <f t="shared" si="17"/>
        <v>6681.5746467995768</v>
      </c>
      <c r="N87" s="30">
        <v>2.984167807549384</v>
      </c>
      <c r="O87" s="27">
        <f t="shared" si="18"/>
        <v>147.00334027336865</v>
      </c>
      <c r="P87" s="31">
        <v>0.34</v>
      </c>
      <c r="Q87" s="31"/>
      <c r="R87" s="31">
        <f t="shared" si="29"/>
        <v>17</v>
      </c>
      <c r="S87" s="34">
        <f t="shared" si="19"/>
        <v>837.43842364532009</v>
      </c>
      <c r="T87" s="31">
        <v>1.99</v>
      </c>
      <c r="U87" s="31">
        <f t="shared" si="20"/>
        <v>99.5</v>
      </c>
      <c r="V87" s="34">
        <f t="shared" si="21"/>
        <v>4901.4778325123152</v>
      </c>
      <c r="W87" s="31"/>
      <c r="X87" s="31">
        <v>0.09</v>
      </c>
      <c r="Y87" s="34">
        <f t="shared" si="22"/>
        <v>4.4334975369458123</v>
      </c>
      <c r="Z87" s="31">
        <v>0.34</v>
      </c>
      <c r="AA87" s="31">
        <f t="shared" si="23"/>
        <v>0.68</v>
      </c>
      <c r="AB87" s="34">
        <f t="shared" si="24"/>
        <v>33.497536945812811</v>
      </c>
      <c r="AC87" s="31">
        <v>1.67</v>
      </c>
      <c r="AD87" s="12">
        <f t="shared" si="25"/>
        <v>33.4</v>
      </c>
      <c r="AE87" s="34">
        <f t="shared" si="26"/>
        <v>1645.3201970443349</v>
      </c>
      <c r="AF87" s="31">
        <v>1.71</v>
      </c>
      <c r="AG87" s="31"/>
      <c r="AH87" s="31">
        <f t="shared" si="27"/>
        <v>3.42</v>
      </c>
      <c r="AI87" s="34">
        <f t="shared" si="28"/>
        <v>168.4729064039409</v>
      </c>
    </row>
    <row r="88" spans="1:35" x14ac:dyDescent="0.25">
      <c r="A88" s="4" t="s">
        <v>9</v>
      </c>
      <c r="B88" s="4">
        <v>141353</v>
      </c>
      <c r="C88" s="4" t="s">
        <v>9</v>
      </c>
      <c r="D88" s="4" t="s">
        <v>6</v>
      </c>
      <c r="E88" s="4">
        <v>1</v>
      </c>
      <c r="F88" s="4">
        <v>519</v>
      </c>
      <c r="G88" s="7">
        <v>87</v>
      </c>
      <c r="H88" s="11">
        <v>0.2</v>
      </c>
      <c r="I88" s="20">
        <v>0.93698525186745829</v>
      </c>
      <c r="J88" s="27">
        <f t="shared" si="15"/>
        <v>936.98525186745826</v>
      </c>
      <c r="K88" s="20">
        <v>6.2103152681207732</v>
      </c>
      <c r="L88" s="27">
        <f t="shared" si="16"/>
        <v>124.20630536241546</v>
      </c>
      <c r="M88" s="27">
        <f t="shared" si="17"/>
        <v>6210.315268120773</v>
      </c>
      <c r="N88" s="20">
        <v>3.0819577547428123</v>
      </c>
      <c r="O88" s="27">
        <f t="shared" si="18"/>
        <v>154.09788773714061</v>
      </c>
      <c r="P88" s="2">
        <v>0.59</v>
      </c>
      <c r="Q88" s="2"/>
      <c r="R88" s="2">
        <f t="shared" si="29"/>
        <v>29.5</v>
      </c>
      <c r="S88" s="34">
        <f t="shared" si="19"/>
        <v>1475</v>
      </c>
      <c r="T88">
        <v>2.4300000000000002</v>
      </c>
      <c r="U88" s="2">
        <f t="shared" si="20"/>
        <v>121.50000000000001</v>
      </c>
      <c r="V88" s="34">
        <f t="shared" si="21"/>
        <v>6075.0000000000009</v>
      </c>
      <c r="X88" s="2">
        <v>0.12</v>
      </c>
      <c r="Y88" s="34">
        <f t="shared" si="22"/>
        <v>5.9999999999999991</v>
      </c>
      <c r="Z88" s="2">
        <v>0.18</v>
      </c>
      <c r="AA88" s="2">
        <f t="shared" si="23"/>
        <v>0.36</v>
      </c>
      <c r="AB88" s="34">
        <f t="shared" si="24"/>
        <v>17.999999999999996</v>
      </c>
      <c r="AC88" s="2">
        <v>0.8</v>
      </c>
      <c r="AD88" s="29">
        <f t="shared" si="25"/>
        <v>16</v>
      </c>
      <c r="AE88" s="34">
        <f t="shared" si="26"/>
        <v>800</v>
      </c>
      <c r="AF88" s="2">
        <v>5.09</v>
      </c>
      <c r="AG88" s="2"/>
      <c r="AH88" s="2">
        <f t="shared" si="27"/>
        <v>10.18</v>
      </c>
      <c r="AI88" s="34">
        <f t="shared" si="28"/>
        <v>508.99999999999994</v>
      </c>
    </row>
    <row r="89" spans="1:35" x14ac:dyDescent="0.25">
      <c r="A89" s="4" t="s">
        <v>9</v>
      </c>
      <c r="B89" s="4">
        <v>141353</v>
      </c>
      <c r="C89" s="4" t="s">
        <v>9</v>
      </c>
      <c r="D89" s="4" t="s">
        <v>6</v>
      </c>
      <c r="E89" s="4">
        <v>4</v>
      </c>
      <c r="F89" s="4">
        <v>520</v>
      </c>
      <c r="G89" s="7">
        <v>88</v>
      </c>
      <c r="H89" s="11">
        <v>0.20100000000000001</v>
      </c>
      <c r="I89" s="20">
        <v>1.2466960352422907</v>
      </c>
      <c r="J89" s="27">
        <f t="shared" si="15"/>
        <v>1240.493567405264</v>
      </c>
      <c r="K89" s="20">
        <v>7.9247642632631674</v>
      </c>
      <c r="L89" s="27">
        <f t="shared" si="16"/>
        <v>158.49528526526336</v>
      </c>
      <c r="M89" s="27">
        <f t="shared" si="17"/>
        <v>7885.3375753862374</v>
      </c>
      <c r="N89" s="20">
        <v>3.7664873850968119</v>
      </c>
      <c r="O89" s="27">
        <f t="shared" si="18"/>
        <v>187.38743209436876</v>
      </c>
      <c r="P89" s="2">
        <v>0.72</v>
      </c>
      <c r="Q89" s="2"/>
      <c r="R89" s="2">
        <f t="shared" si="29"/>
        <v>36</v>
      </c>
      <c r="S89" s="34">
        <f t="shared" si="19"/>
        <v>1791.044776119403</v>
      </c>
      <c r="T89">
        <v>3.38</v>
      </c>
      <c r="U89" s="2">
        <f t="shared" si="20"/>
        <v>169</v>
      </c>
      <c r="V89" s="34">
        <f t="shared" si="21"/>
        <v>8407.9601990049741</v>
      </c>
      <c r="X89" s="2">
        <v>0.14000000000000001</v>
      </c>
      <c r="Y89" s="34">
        <f t="shared" si="22"/>
        <v>6.9651741293532341</v>
      </c>
      <c r="Z89" s="2">
        <v>0.26</v>
      </c>
      <c r="AA89" s="2">
        <f t="shared" si="23"/>
        <v>0.52</v>
      </c>
      <c r="AB89" s="34">
        <f t="shared" si="24"/>
        <v>25.870646766169152</v>
      </c>
      <c r="AC89" s="2">
        <v>0.85</v>
      </c>
      <c r="AD89" s="29">
        <f t="shared" si="25"/>
        <v>17</v>
      </c>
      <c r="AE89" s="34">
        <f t="shared" si="26"/>
        <v>845.77114427860693</v>
      </c>
      <c r="AF89" s="2">
        <v>5.76</v>
      </c>
      <c r="AG89" s="2">
        <v>0.73</v>
      </c>
      <c r="AH89" s="2">
        <f>AG89*20</f>
        <v>14.6</v>
      </c>
      <c r="AI89" s="34">
        <f t="shared" si="28"/>
        <v>726.3681592039801</v>
      </c>
    </row>
    <row r="90" spans="1:35" x14ac:dyDescent="0.25">
      <c r="A90" s="4" t="s">
        <v>9</v>
      </c>
      <c r="B90" s="4">
        <v>141353</v>
      </c>
      <c r="C90" s="4" t="s">
        <v>9</v>
      </c>
      <c r="D90" s="4" t="s">
        <v>6</v>
      </c>
      <c r="E90" s="4">
        <v>6</v>
      </c>
      <c r="F90" s="4">
        <v>521</v>
      </c>
      <c r="G90" s="7">
        <v>89</v>
      </c>
      <c r="H90" s="11">
        <v>0.2</v>
      </c>
      <c r="I90" s="20">
        <v>1.0241333077954413</v>
      </c>
      <c r="J90" s="27">
        <f t="shared" si="15"/>
        <v>1024.1333077954412</v>
      </c>
      <c r="K90" s="20">
        <v>7.3532812648823693</v>
      </c>
      <c r="L90" s="27">
        <f t="shared" si="16"/>
        <v>147.06562529764739</v>
      </c>
      <c r="M90" s="27">
        <f t="shared" si="17"/>
        <v>7353.2812648823683</v>
      </c>
      <c r="N90" s="20">
        <v>2.2996381771953844</v>
      </c>
      <c r="O90" s="27">
        <f t="shared" si="18"/>
        <v>114.98190885976921</v>
      </c>
      <c r="P90" s="2">
        <v>0.57999999999999996</v>
      </c>
      <c r="Q90" s="2"/>
      <c r="R90" s="2">
        <f t="shared" si="29"/>
        <v>28.999999999999996</v>
      </c>
      <c r="S90" s="34">
        <f t="shared" si="19"/>
        <v>1449.9999999999995</v>
      </c>
      <c r="T90">
        <v>2.77</v>
      </c>
      <c r="U90" s="2">
        <f t="shared" si="20"/>
        <v>138.5</v>
      </c>
      <c r="V90" s="34">
        <f t="shared" si="21"/>
        <v>6925</v>
      </c>
      <c r="X90" s="2">
        <v>0.1</v>
      </c>
      <c r="Y90" s="34">
        <f t="shared" si="22"/>
        <v>5</v>
      </c>
      <c r="Z90" s="2">
        <v>0.27</v>
      </c>
      <c r="AA90" s="2">
        <f t="shared" si="23"/>
        <v>0.54</v>
      </c>
      <c r="AB90" s="34">
        <f t="shared" si="24"/>
        <v>27</v>
      </c>
      <c r="AC90" s="2">
        <v>0.85</v>
      </c>
      <c r="AD90" s="29">
        <f t="shared" si="25"/>
        <v>17</v>
      </c>
      <c r="AE90" s="34">
        <f t="shared" si="26"/>
        <v>850</v>
      </c>
      <c r="AF90" s="2">
        <v>2.27</v>
      </c>
      <c r="AG90" s="2"/>
      <c r="AH90" s="2">
        <f t="shared" si="27"/>
        <v>4.54</v>
      </c>
      <c r="AI90" s="34">
        <f t="shared" si="28"/>
        <v>226.99999999999997</v>
      </c>
    </row>
    <row r="91" spans="1:35" x14ac:dyDescent="0.25">
      <c r="A91" s="4" t="s">
        <v>9</v>
      </c>
      <c r="B91" s="4">
        <v>141353</v>
      </c>
      <c r="C91" s="4" t="s">
        <v>9</v>
      </c>
      <c r="D91" s="4" t="s">
        <v>6</v>
      </c>
      <c r="E91" s="4">
        <v>7</v>
      </c>
      <c r="F91" s="4">
        <v>522</v>
      </c>
      <c r="G91" s="7">
        <v>90</v>
      </c>
      <c r="H91" s="11">
        <v>0.2</v>
      </c>
      <c r="I91" s="20">
        <v>1.0465428078912085</v>
      </c>
      <c r="J91" s="27">
        <f t="shared" si="15"/>
        <v>1046.5428078912082</v>
      </c>
      <c r="K91" s="20">
        <v>5.448337936946376</v>
      </c>
      <c r="L91" s="27">
        <f t="shared" si="16"/>
        <v>108.96675873892752</v>
      </c>
      <c r="M91" s="27">
        <f t="shared" si="17"/>
        <v>5448.3379369463755</v>
      </c>
      <c r="N91" s="20">
        <v>2.3974281243888127</v>
      </c>
      <c r="O91" s="27">
        <f t="shared" si="18"/>
        <v>119.87140621944064</v>
      </c>
      <c r="P91" s="2">
        <v>0.86</v>
      </c>
      <c r="Q91" s="2"/>
      <c r="R91" s="2">
        <f t="shared" si="29"/>
        <v>43</v>
      </c>
      <c r="S91" s="34">
        <f t="shared" si="19"/>
        <v>2150</v>
      </c>
      <c r="T91">
        <v>3.11</v>
      </c>
      <c r="U91" s="2">
        <f t="shared" si="20"/>
        <v>155.5</v>
      </c>
      <c r="V91" s="34">
        <f t="shared" si="21"/>
        <v>7775</v>
      </c>
      <c r="X91" s="2">
        <v>0.11</v>
      </c>
      <c r="Y91" s="34">
        <f t="shared" si="22"/>
        <v>5.5</v>
      </c>
      <c r="Z91" s="2">
        <v>0.25</v>
      </c>
      <c r="AA91" s="2">
        <f t="shared" si="23"/>
        <v>0.5</v>
      </c>
      <c r="AB91" s="34">
        <f t="shared" si="24"/>
        <v>25</v>
      </c>
      <c r="AC91" s="2">
        <v>0.98</v>
      </c>
      <c r="AD91" s="29">
        <f t="shared" si="25"/>
        <v>19.600000000000001</v>
      </c>
      <c r="AE91" s="34">
        <f t="shared" si="26"/>
        <v>980</v>
      </c>
      <c r="AF91" s="2">
        <v>2.57</v>
      </c>
      <c r="AG91" s="2"/>
      <c r="AH91" s="2">
        <f t="shared" si="27"/>
        <v>5.14</v>
      </c>
      <c r="AI91" s="34">
        <f t="shared" si="28"/>
        <v>257</v>
      </c>
    </row>
    <row r="92" spans="1:35" x14ac:dyDescent="0.25">
      <c r="A92" s="4" t="s">
        <v>9</v>
      </c>
      <c r="B92" s="4">
        <v>141353</v>
      </c>
      <c r="C92" s="4" t="s">
        <v>9</v>
      </c>
      <c r="D92" s="4" t="s">
        <v>6</v>
      </c>
      <c r="E92" s="4">
        <v>10</v>
      </c>
      <c r="F92" s="4">
        <v>523</v>
      </c>
      <c r="G92" s="7">
        <v>91</v>
      </c>
      <c r="H92" s="11">
        <v>0.2</v>
      </c>
      <c r="I92" s="20">
        <v>0.86037157632637429</v>
      </c>
      <c r="J92" s="27">
        <f t="shared" si="15"/>
        <v>860.37157632637434</v>
      </c>
      <c r="K92" s="20">
        <v>6.3055624345175731</v>
      </c>
      <c r="L92" s="27">
        <f t="shared" si="16"/>
        <v>126.11124869035146</v>
      </c>
      <c r="M92" s="27">
        <f t="shared" si="17"/>
        <v>6305.562434517572</v>
      </c>
      <c r="N92" s="20">
        <v>2.2996381771953844</v>
      </c>
      <c r="O92" s="27">
        <f t="shared" si="18"/>
        <v>114.98190885976921</v>
      </c>
      <c r="P92" s="2">
        <v>0.35</v>
      </c>
      <c r="Q92" s="2"/>
      <c r="R92" s="2">
        <f t="shared" si="29"/>
        <v>17.5</v>
      </c>
      <c r="S92" s="34">
        <f t="shared" si="19"/>
        <v>875</v>
      </c>
      <c r="T92">
        <v>3.51</v>
      </c>
      <c r="U92" s="2">
        <f t="shared" si="20"/>
        <v>175.5</v>
      </c>
      <c r="V92" s="34">
        <f t="shared" si="21"/>
        <v>8775</v>
      </c>
      <c r="X92" s="2">
        <v>0.12</v>
      </c>
      <c r="Y92" s="34">
        <f t="shared" si="22"/>
        <v>5.9999999999999991</v>
      </c>
      <c r="Z92" s="2">
        <v>0.17</v>
      </c>
      <c r="AA92" s="2">
        <f t="shared" si="23"/>
        <v>0.34</v>
      </c>
      <c r="AB92" s="34">
        <f t="shared" si="24"/>
        <v>17</v>
      </c>
      <c r="AC92" s="2">
        <v>1.0900000000000001</v>
      </c>
      <c r="AD92" s="29">
        <f t="shared" si="25"/>
        <v>21.8</v>
      </c>
      <c r="AE92" s="34">
        <f t="shared" si="26"/>
        <v>1090</v>
      </c>
      <c r="AF92" s="2">
        <v>1.89</v>
      </c>
      <c r="AG92" s="2"/>
      <c r="AH92" s="2">
        <f t="shared" si="27"/>
        <v>3.78</v>
      </c>
      <c r="AI92" s="34">
        <f t="shared" si="28"/>
        <v>188.99999999999997</v>
      </c>
    </row>
    <row r="93" spans="1:35" x14ac:dyDescent="0.25">
      <c r="A93" s="12" t="s">
        <v>9</v>
      </c>
      <c r="B93" s="12">
        <v>141372</v>
      </c>
      <c r="C93" s="12" t="s">
        <v>9</v>
      </c>
      <c r="D93" s="12" t="s">
        <v>6</v>
      </c>
      <c r="E93" s="12">
        <v>2</v>
      </c>
      <c r="F93" s="12">
        <v>591</v>
      </c>
      <c r="G93" s="12">
        <v>92</v>
      </c>
      <c r="H93" s="12">
        <v>0.20200000000000001</v>
      </c>
      <c r="I93" s="30">
        <v>0.61827236161654853</v>
      </c>
      <c r="J93" s="27">
        <f t="shared" si="15"/>
        <v>612.15085308569155</v>
      </c>
      <c r="K93" s="30">
        <v>6.0198209353271741</v>
      </c>
      <c r="L93" s="27">
        <f t="shared" si="16"/>
        <v>120.39641870654349</v>
      </c>
      <c r="M93" s="27">
        <f t="shared" si="17"/>
        <v>5960.2187478486867</v>
      </c>
      <c r="N93" s="30">
        <v>2.7885879131625266</v>
      </c>
      <c r="O93" s="27">
        <f t="shared" si="18"/>
        <v>138.04890659220428</v>
      </c>
      <c r="P93" s="31">
        <v>0.62</v>
      </c>
      <c r="Q93" s="31"/>
      <c r="R93" s="31">
        <f t="shared" si="29"/>
        <v>31</v>
      </c>
      <c r="S93" s="34">
        <f t="shared" si="19"/>
        <v>1534.6534653465346</v>
      </c>
      <c r="T93" s="31">
        <v>1.5</v>
      </c>
      <c r="U93" s="31">
        <f t="shared" si="20"/>
        <v>75</v>
      </c>
      <c r="V93" s="34">
        <f t="shared" si="21"/>
        <v>3712.8712871287125</v>
      </c>
      <c r="W93" s="31"/>
      <c r="X93" s="31">
        <v>0.09</v>
      </c>
      <c r="Y93" s="34">
        <f t="shared" si="22"/>
        <v>4.455445544554455</v>
      </c>
      <c r="Z93" s="31">
        <v>0.21</v>
      </c>
      <c r="AA93" s="31">
        <f t="shared" si="23"/>
        <v>0.42</v>
      </c>
      <c r="AB93" s="34">
        <f t="shared" si="24"/>
        <v>20.792079207920793</v>
      </c>
      <c r="AC93" s="31">
        <v>3.08</v>
      </c>
      <c r="AD93" s="12">
        <f t="shared" si="25"/>
        <v>61.6</v>
      </c>
      <c r="AE93" s="34">
        <f t="shared" si="26"/>
        <v>3049.5049504950493</v>
      </c>
      <c r="AF93" s="31">
        <v>2.2799999999999998</v>
      </c>
      <c r="AG93" s="31"/>
      <c r="AH93" s="31">
        <f t="shared" si="27"/>
        <v>4.5599999999999996</v>
      </c>
      <c r="AI93" s="34">
        <f t="shared" si="28"/>
        <v>225.7425742574257</v>
      </c>
    </row>
    <row r="94" spans="1:35" x14ac:dyDescent="0.25">
      <c r="A94" s="12" t="s">
        <v>9</v>
      </c>
      <c r="B94" s="12">
        <v>141372</v>
      </c>
      <c r="C94" s="12" t="s">
        <v>9</v>
      </c>
      <c r="D94" s="12" t="s">
        <v>6</v>
      </c>
      <c r="E94" s="12">
        <v>4</v>
      </c>
      <c r="F94" s="12">
        <v>592</v>
      </c>
      <c r="G94" s="12">
        <v>93</v>
      </c>
      <c r="H94" s="12">
        <v>0.20100000000000001</v>
      </c>
      <c r="I94" s="30">
        <v>0.70331354146715186</v>
      </c>
      <c r="J94" s="27">
        <f t="shared" si="15"/>
        <v>699.81446912154399</v>
      </c>
      <c r="K94" s="30">
        <v>4.4958662729783789</v>
      </c>
      <c r="L94" s="27">
        <f t="shared" si="16"/>
        <v>89.917325459567579</v>
      </c>
      <c r="M94" s="27">
        <f t="shared" si="17"/>
        <v>4473.4987790829637</v>
      </c>
      <c r="N94" s="30">
        <v>2.984167807549384</v>
      </c>
      <c r="O94" s="27">
        <f t="shared" si="18"/>
        <v>148.46606007708377</v>
      </c>
      <c r="P94" s="31">
        <v>0.76</v>
      </c>
      <c r="Q94" s="31"/>
      <c r="R94" s="31">
        <f t="shared" si="29"/>
        <v>38</v>
      </c>
      <c r="S94" s="34">
        <f t="shared" si="19"/>
        <v>1890.5472636815919</v>
      </c>
      <c r="T94" s="31">
        <v>1.89</v>
      </c>
      <c r="U94" s="31">
        <f t="shared" si="20"/>
        <v>94.5</v>
      </c>
      <c r="V94" s="34">
        <f t="shared" si="21"/>
        <v>4701.4925373134329</v>
      </c>
      <c r="W94" s="31"/>
      <c r="X94" s="31">
        <v>0.11</v>
      </c>
      <c r="Y94" s="34">
        <f t="shared" si="22"/>
        <v>5.4726368159203984</v>
      </c>
      <c r="Z94" s="31">
        <v>0.3</v>
      </c>
      <c r="AA94" s="31">
        <f t="shared" si="23"/>
        <v>0.6</v>
      </c>
      <c r="AB94" s="34">
        <f t="shared" si="24"/>
        <v>29.850746268656714</v>
      </c>
      <c r="AC94" s="31">
        <v>0.98</v>
      </c>
      <c r="AD94" s="12">
        <f t="shared" si="25"/>
        <v>19.600000000000001</v>
      </c>
      <c r="AE94" s="34">
        <f t="shared" si="26"/>
        <v>975.12437810945266</v>
      </c>
      <c r="AF94" s="31">
        <v>2.2999999999999998</v>
      </c>
      <c r="AG94" s="31"/>
      <c r="AH94" s="31">
        <f t="shared" si="27"/>
        <v>4.5999999999999996</v>
      </c>
      <c r="AI94" s="34">
        <f t="shared" si="28"/>
        <v>228.8557213930348</v>
      </c>
    </row>
    <row r="95" spans="1:35" x14ac:dyDescent="0.25">
      <c r="A95" s="12" t="s">
        <v>9</v>
      </c>
      <c r="B95" s="12">
        <v>141372</v>
      </c>
      <c r="C95" s="12" t="s">
        <v>9</v>
      </c>
      <c r="D95" s="12" t="s">
        <v>6</v>
      </c>
      <c r="E95" s="12">
        <v>5</v>
      </c>
      <c r="F95" s="12">
        <v>593</v>
      </c>
      <c r="G95" s="12">
        <v>94</v>
      </c>
      <c r="H95" s="12">
        <v>0.20300000000000001</v>
      </c>
      <c r="I95" s="30">
        <v>0.72763838345144605</v>
      </c>
      <c r="J95" s="27">
        <f t="shared" si="15"/>
        <v>716.88510684871528</v>
      </c>
      <c r="K95" s="30">
        <v>3.3529002762167823</v>
      </c>
      <c r="L95" s="27">
        <f t="shared" si="16"/>
        <v>67.058005524335641</v>
      </c>
      <c r="M95" s="27">
        <f t="shared" si="17"/>
        <v>3303.3500258293416</v>
      </c>
      <c r="N95" s="30">
        <v>2.0062683356150988</v>
      </c>
      <c r="O95" s="27">
        <f t="shared" si="18"/>
        <v>98.830952493354616</v>
      </c>
      <c r="P95" s="31">
        <v>1.28</v>
      </c>
      <c r="Q95" s="31">
        <v>0.1</v>
      </c>
      <c r="R95" s="31">
        <f t="shared" si="29"/>
        <v>64</v>
      </c>
      <c r="S95" s="34">
        <f t="shared" si="19"/>
        <v>3152.7093596059112</v>
      </c>
      <c r="T95" s="31">
        <v>2.92</v>
      </c>
      <c r="U95" s="31">
        <f t="shared" si="20"/>
        <v>146</v>
      </c>
      <c r="V95" s="34">
        <f t="shared" si="21"/>
        <v>7192.1182266009846</v>
      </c>
      <c r="W95" s="31"/>
      <c r="X95" s="31">
        <v>0.09</v>
      </c>
      <c r="Y95" s="34">
        <f t="shared" si="22"/>
        <v>4.4334975369458123</v>
      </c>
      <c r="Z95" s="31">
        <v>0.37</v>
      </c>
      <c r="AA95" s="31">
        <f t="shared" si="23"/>
        <v>0.74</v>
      </c>
      <c r="AB95" s="34">
        <f t="shared" si="24"/>
        <v>36.453201970443352</v>
      </c>
      <c r="AC95" s="31">
        <v>1.99</v>
      </c>
      <c r="AD95" s="12">
        <f t="shared" si="25"/>
        <v>39.799999999999997</v>
      </c>
      <c r="AE95" s="34">
        <f t="shared" si="26"/>
        <v>1960.591133004926</v>
      </c>
      <c r="AF95" s="31">
        <v>1.53</v>
      </c>
      <c r="AG95" s="31"/>
      <c r="AH95" s="31">
        <f t="shared" si="27"/>
        <v>3.06</v>
      </c>
      <c r="AI95" s="34">
        <f t="shared" si="28"/>
        <v>150.73891625615764</v>
      </c>
    </row>
    <row r="96" spans="1:35" x14ac:dyDescent="0.25">
      <c r="A96" s="12" t="s">
        <v>9</v>
      </c>
      <c r="B96" s="12">
        <v>141372</v>
      </c>
      <c r="C96" s="12" t="s">
        <v>9</v>
      </c>
      <c r="D96" s="12" t="s">
        <v>6</v>
      </c>
      <c r="E96" s="12">
        <v>6</v>
      </c>
      <c r="F96" s="12">
        <v>594</v>
      </c>
      <c r="G96" s="12">
        <v>95</v>
      </c>
      <c r="H96" s="12">
        <v>0.20699999999999999</v>
      </c>
      <c r="I96" s="30">
        <v>0.83336525569814224</v>
      </c>
      <c r="J96" s="27">
        <f t="shared" si="15"/>
        <v>805.18382193057221</v>
      </c>
      <c r="K96" s="30">
        <v>5.5435851033431751</v>
      </c>
      <c r="L96" s="27">
        <f t="shared" si="16"/>
        <v>110.87170206686351</v>
      </c>
      <c r="M96" s="27">
        <f t="shared" si="17"/>
        <v>5356.120872795339</v>
      </c>
      <c r="N96" s="30">
        <v>3.8642773322902402</v>
      </c>
      <c r="O96" s="27">
        <f t="shared" si="18"/>
        <v>186.68006436184734</v>
      </c>
      <c r="P96" s="31">
        <v>0.7</v>
      </c>
      <c r="Q96" s="31"/>
      <c r="R96" s="31">
        <f t="shared" si="29"/>
        <v>35</v>
      </c>
      <c r="S96" s="34">
        <f t="shared" si="19"/>
        <v>1690.8212560386473</v>
      </c>
      <c r="T96" s="31">
        <v>1.53</v>
      </c>
      <c r="U96" s="31">
        <f t="shared" si="20"/>
        <v>76.5</v>
      </c>
      <c r="V96" s="34">
        <f t="shared" si="21"/>
        <v>3695.6521739130435</v>
      </c>
      <c r="W96" s="31"/>
      <c r="X96" s="31">
        <v>0.09</v>
      </c>
      <c r="Y96" s="34">
        <f t="shared" si="22"/>
        <v>4.3478260869565215</v>
      </c>
      <c r="Z96" s="31">
        <v>0.25</v>
      </c>
      <c r="AA96" s="31">
        <f t="shared" si="23"/>
        <v>0.5</v>
      </c>
      <c r="AB96" s="34">
        <f t="shared" si="24"/>
        <v>24.154589371980677</v>
      </c>
      <c r="AC96" s="31">
        <v>1.43</v>
      </c>
      <c r="AD96" s="12">
        <f t="shared" si="25"/>
        <v>28.599999999999998</v>
      </c>
      <c r="AE96" s="34">
        <f t="shared" si="26"/>
        <v>1381.6425120772947</v>
      </c>
      <c r="AF96" s="31">
        <v>1.1399999999999999</v>
      </c>
      <c r="AG96" s="31"/>
      <c r="AH96" s="31">
        <f t="shared" si="27"/>
        <v>2.2799999999999998</v>
      </c>
      <c r="AI96" s="34">
        <f t="shared" si="28"/>
        <v>110.14492753623188</v>
      </c>
    </row>
    <row r="97" spans="1:35" x14ac:dyDescent="0.25">
      <c r="A97" s="12" t="s">
        <v>9</v>
      </c>
      <c r="B97" s="12">
        <v>141372</v>
      </c>
      <c r="C97" s="12" t="s">
        <v>9</v>
      </c>
      <c r="D97" s="12" t="s">
        <v>6</v>
      </c>
      <c r="E97" s="12">
        <v>7</v>
      </c>
      <c r="F97" s="12">
        <v>595</v>
      </c>
      <c r="G97" s="12">
        <v>96</v>
      </c>
      <c r="H97" s="12">
        <v>0.2</v>
      </c>
      <c r="I97" s="30">
        <v>0.72457383642980266</v>
      </c>
      <c r="J97" s="27">
        <f t="shared" si="15"/>
        <v>724.57383642980267</v>
      </c>
      <c r="K97" s="30">
        <v>5.448337936946376</v>
      </c>
      <c r="L97" s="27">
        <f t="shared" si="16"/>
        <v>108.96675873892752</v>
      </c>
      <c r="M97" s="27">
        <f t="shared" si="17"/>
        <v>5448.3379369463755</v>
      </c>
      <c r="N97" s="30">
        <v>2.0062683356150988</v>
      </c>
      <c r="O97" s="27">
        <f t="shared" si="18"/>
        <v>100.31341678075493</v>
      </c>
      <c r="P97" s="31">
        <v>0.56999999999999995</v>
      </c>
      <c r="Q97" s="31"/>
      <c r="R97" s="31">
        <f t="shared" si="29"/>
        <v>28.499999999999996</v>
      </c>
      <c r="S97" s="34">
        <f t="shared" si="19"/>
        <v>1424.9999999999995</v>
      </c>
      <c r="T97" s="31">
        <v>2.38</v>
      </c>
      <c r="U97" s="31">
        <f t="shared" si="20"/>
        <v>119</v>
      </c>
      <c r="V97" s="34">
        <f t="shared" si="21"/>
        <v>5950</v>
      </c>
      <c r="W97" s="31"/>
      <c r="X97" s="31">
        <v>0.09</v>
      </c>
      <c r="Y97" s="34">
        <f t="shared" si="22"/>
        <v>4.4999999999999991</v>
      </c>
      <c r="Z97" s="31">
        <v>0.17</v>
      </c>
      <c r="AA97" s="31">
        <f t="shared" si="23"/>
        <v>0.34</v>
      </c>
      <c r="AB97" s="34">
        <f t="shared" si="24"/>
        <v>17</v>
      </c>
      <c r="AC97" s="31">
        <v>1.29</v>
      </c>
      <c r="AD97" s="12">
        <f t="shared" si="25"/>
        <v>25.8</v>
      </c>
      <c r="AE97" s="34">
        <f t="shared" si="26"/>
        <v>1290</v>
      </c>
      <c r="AF97" s="31">
        <v>1.42</v>
      </c>
      <c r="AG97" s="31"/>
      <c r="AH97" s="31">
        <f t="shared" si="27"/>
        <v>2.84</v>
      </c>
      <c r="AI97" s="34">
        <f t="shared" si="28"/>
        <v>141.99999999999997</v>
      </c>
    </row>
    <row r="98" spans="1:35" x14ac:dyDescent="0.25">
      <c r="A98" s="4" t="s">
        <v>9</v>
      </c>
      <c r="B98" s="4">
        <v>140933</v>
      </c>
      <c r="C98" s="4" t="s">
        <v>9</v>
      </c>
      <c r="D98" s="4" t="s">
        <v>6</v>
      </c>
      <c r="E98" s="4">
        <v>1</v>
      </c>
      <c r="F98" s="4">
        <v>625</v>
      </c>
      <c r="G98" s="7">
        <v>97</v>
      </c>
      <c r="H98" s="11">
        <v>0.20799999999999999</v>
      </c>
      <c r="I98" s="19">
        <v>0.61788929323884312</v>
      </c>
      <c r="J98" s="27">
        <f t="shared" si="15"/>
        <v>594.12432042196451</v>
      </c>
      <c r="K98" s="20">
        <v>3.5433946090103818</v>
      </c>
      <c r="L98" s="27">
        <f t="shared" si="16"/>
        <v>70.867892180207633</v>
      </c>
      <c r="M98" s="27">
        <f t="shared" si="17"/>
        <v>3407.1102009715205</v>
      </c>
      <c r="N98" s="20">
        <v>1.6151085468413848</v>
      </c>
      <c r="O98" s="27">
        <f t="shared" si="18"/>
        <v>77.64944936737426</v>
      </c>
      <c r="P98" s="2">
        <v>1.27</v>
      </c>
      <c r="Q98" s="2">
        <v>0.08</v>
      </c>
      <c r="R98" s="2">
        <f t="shared" si="29"/>
        <v>63.5</v>
      </c>
      <c r="S98" s="34">
        <f t="shared" si="19"/>
        <v>3052.8846153846157</v>
      </c>
      <c r="T98" s="2">
        <v>1.05</v>
      </c>
      <c r="U98" s="2">
        <f t="shared" si="20"/>
        <v>52.5</v>
      </c>
      <c r="V98" s="34">
        <f t="shared" si="21"/>
        <v>2524.0384615384614</v>
      </c>
      <c r="X98" s="2">
        <v>0.08</v>
      </c>
      <c r="Y98" s="34">
        <f t="shared" si="22"/>
        <v>3.8461538461538467</v>
      </c>
      <c r="Z98" s="2">
        <v>0.14000000000000001</v>
      </c>
      <c r="AA98" s="2">
        <f t="shared" si="23"/>
        <v>0.28000000000000003</v>
      </c>
      <c r="AB98" s="34">
        <f t="shared" si="24"/>
        <v>13.461538461538463</v>
      </c>
      <c r="AC98" s="2">
        <v>0.59</v>
      </c>
      <c r="AD98" s="29">
        <f t="shared" si="25"/>
        <v>11.799999999999999</v>
      </c>
      <c r="AE98" s="34">
        <f t="shared" si="26"/>
        <v>567.30769230769226</v>
      </c>
      <c r="AF98" s="2">
        <v>2.19</v>
      </c>
      <c r="AG98" s="2"/>
      <c r="AH98" s="2">
        <f t="shared" si="27"/>
        <v>4.38</v>
      </c>
      <c r="AI98" s="34">
        <f t="shared" si="28"/>
        <v>210.57692307692307</v>
      </c>
    </row>
    <row r="99" spans="1:35" x14ac:dyDescent="0.25">
      <c r="A99" s="4" t="s">
        <v>9</v>
      </c>
      <c r="B99" s="4">
        <v>140933</v>
      </c>
      <c r="C99" s="4" t="s">
        <v>9</v>
      </c>
      <c r="D99" s="4" t="s">
        <v>6</v>
      </c>
      <c r="E99" s="4">
        <v>2</v>
      </c>
      <c r="F99" s="4">
        <v>626</v>
      </c>
      <c r="G99" s="7">
        <v>98</v>
      </c>
      <c r="H99" s="11">
        <v>0.2</v>
      </c>
      <c r="I99" s="19">
        <v>0.5067994637042712</v>
      </c>
      <c r="J99" s="27">
        <f t="shared" si="15"/>
        <v>506.79946370427115</v>
      </c>
      <c r="K99" s="20">
        <v>6.1150681017239732</v>
      </c>
      <c r="L99" s="27">
        <f t="shared" si="16"/>
        <v>122.30136203447947</v>
      </c>
      <c r="M99" s="27">
        <f t="shared" si="17"/>
        <v>6115.0681017239731</v>
      </c>
      <c r="N99" s="20">
        <v>2.984167807549384</v>
      </c>
      <c r="O99" s="27">
        <f t="shared" si="18"/>
        <v>149.20839037746919</v>
      </c>
      <c r="P99" s="2">
        <v>0.93</v>
      </c>
      <c r="Q99" s="2"/>
      <c r="R99" s="2">
        <f t="shared" si="29"/>
        <v>46.5</v>
      </c>
      <c r="S99" s="34">
        <f t="shared" si="19"/>
        <v>2325</v>
      </c>
      <c r="T99" s="2">
        <v>1.4</v>
      </c>
      <c r="U99" s="2">
        <f t="shared" si="20"/>
        <v>70</v>
      </c>
      <c r="V99" s="34">
        <f t="shared" si="21"/>
        <v>3500</v>
      </c>
      <c r="X99" s="2">
        <v>7.0000000000000007E-2</v>
      </c>
      <c r="Y99" s="34">
        <f t="shared" si="22"/>
        <v>3.5</v>
      </c>
      <c r="Z99" s="2">
        <v>0.13</v>
      </c>
      <c r="AA99" s="2">
        <f t="shared" si="23"/>
        <v>0.26</v>
      </c>
      <c r="AB99" s="34">
        <f t="shared" si="24"/>
        <v>13</v>
      </c>
      <c r="AC99" s="2">
        <v>0.56999999999999995</v>
      </c>
      <c r="AD99" s="29">
        <f t="shared" si="25"/>
        <v>11.399999999999999</v>
      </c>
      <c r="AE99" s="34">
        <f t="shared" si="26"/>
        <v>569.99999999999989</v>
      </c>
      <c r="AF99" s="2">
        <v>3.32</v>
      </c>
      <c r="AG99" s="2"/>
      <c r="AH99" s="2">
        <f t="shared" si="27"/>
        <v>6.64</v>
      </c>
      <c r="AI99" s="34">
        <f t="shared" si="28"/>
        <v>331.99999999999994</v>
      </c>
    </row>
    <row r="100" spans="1:35" x14ac:dyDescent="0.25">
      <c r="A100" s="4" t="s">
        <v>9</v>
      </c>
      <c r="B100" s="4">
        <v>140933</v>
      </c>
      <c r="C100" s="4" t="s">
        <v>9</v>
      </c>
      <c r="D100" s="4" t="s">
        <v>6</v>
      </c>
      <c r="E100" s="4">
        <v>3</v>
      </c>
      <c r="F100" s="4">
        <v>627</v>
      </c>
      <c r="G100" s="7">
        <v>99</v>
      </c>
      <c r="H100" s="11">
        <v>0.20799999999999999</v>
      </c>
      <c r="I100" s="19">
        <v>0.65753687033135422</v>
      </c>
      <c r="J100" s="27">
        <f t="shared" si="15"/>
        <v>632.24699070322526</v>
      </c>
      <c r="K100" s="20">
        <v>4.400619106581579</v>
      </c>
      <c r="L100" s="27">
        <f t="shared" si="16"/>
        <v>88.012382131631583</v>
      </c>
      <c r="M100" s="27">
        <f t="shared" si="17"/>
        <v>4231.364525559211</v>
      </c>
      <c r="N100" s="20">
        <v>2.7885879131625266</v>
      </c>
      <c r="O100" s="27">
        <f t="shared" si="18"/>
        <v>134.06672659435225</v>
      </c>
      <c r="P100" s="2">
        <v>0.65</v>
      </c>
      <c r="Q100" s="2"/>
      <c r="R100" s="2">
        <f t="shared" si="29"/>
        <v>32.5</v>
      </c>
      <c r="S100" s="34">
        <f t="shared" si="19"/>
        <v>1562.5</v>
      </c>
      <c r="T100" s="2">
        <v>1.18</v>
      </c>
      <c r="U100" s="2">
        <f t="shared" si="20"/>
        <v>59</v>
      </c>
      <c r="V100" s="34">
        <f t="shared" si="21"/>
        <v>2836.5384615384619</v>
      </c>
      <c r="X100" s="2">
        <v>0.08</v>
      </c>
      <c r="Y100" s="34">
        <f t="shared" si="22"/>
        <v>3.8461538461538467</v>
      </c>
      <c r="Z100" s="2">
        <v>0.12</v>
      </c>
      <c r="AA100" s="2">
        <f t="shared" si="23"/>
        <v>0.24</v>
      </c>
      <c r="AB100" s="34">
        <f t="shared" si="24"/>
        <v>11.538461538461538</v>
      </c>
      <c r="AC100" s="2">
        <v>0.54</v>
      </c>
      <c r="AD100" s="29">
        <f t="shared" si="25"/>
        <v>10.8</v>
      </c>
      <c r="AE100" s="34">
        <f t="shared" si="26"/>
        <v>519.23076923076928</v>
      </c>
      <c r="AF100" s="2">
        <v>3.54</v>
      </c>
      <c r="AG100" s="2"/>
      <c r="AH100" s="2">
        <f t="shared" si="27"/>
        <v>7.08</v>
      </c>
      <c r="AI100" s="34">
        <f t="shared" si="28"/>
        <v>340.38461538461536</v>
      </c>
    </row>
    <row r="101" spans="1:35" x14ac:dyDescent="0.25">
      <c r="A101" s="4" t="s">
        <v>9</v>
      </c>
      <c r="B101" s="4">
        <v>140933</v>
      </c>
      <c r="C101" s="4" t="s">
        <v>9</v>
      </c>
      <c r="D101" s="4" t="s">
        <v>6</v>
      </c>
      <c r="E101" s="4">
        <v>4</v>
      </c>
      <c r="F101" s="4">
        <v>628</v>
      </c>
      <c r="G101" s="7">
        <v>100</v>
      </c>
      <c r="H101" s="11">
        <v>0.20499999999999999</v>
      </c>
      <c r="I101" s="19">
        <v>0.57402796399157241</v>
      </c>
      <c r="J101" s="27">
        <f t="shared" si="15"/>
        <v>560.02728194299743</v>
      </c>
      <c r="K101" s="20">
        <v>5.6388322697399751</v>
      </c>
      <c r="L101" s="27">
        <f t="shared" si="16"/>
        <v>112.7766453947995</v>
      </c>
      <c r="M101" s="27">
        <f t="shared" si="17"/>
        <v>5501.299775356073</v>
      </c>
      <c r="N101" s="20">
        <v>1.8106884412282418</v>
      </c>
      <c r="O101" s="27">
        <f t="shared" si="18"/>
        <v>88.3262654257679</v>
      </c>
      <c r="P101" s="2">
        <v>0.91</v>
      </c>
      <c r="Q101" s="2"/>
      <c r="R101" s="2">
        <f t="shared" si="29"/>
        <v>45.5</v>
      </c>
      <c r="S101" s="34">
        <f t="shared" si="19"/>
        <v>2219.5121951219512</v>
      </c>
      <c r="T101" s="2">
        <v>1.1200000000000001</v>
      </c>
      <c r="U101" s="2">
        <f t="shared" si="20"/>
        <v>56.000000000000007</v>
      </c>
      <c r="V101" s="34">
        <f t="shared" si="21"/>
        <v>2731.7073170731715</v>
      </c>
      <c r="X101" s="2">
        <v>7.0000000000000007E-2</v>
      </c>
      <c r="Y101" s="34">
        <f t="shared" si="22"/>
        <v>3.4146341463414638</v>
      </c>
      <c r="Z101" s="2">
        <v>0.18</v>
      </c>
      <c r="AA101" s="2">
        <f t="shared" si="23"/>
        <v>0.36</v>
      </c>
      <c r="AB101" s="34">
        <f t="shared" si="24"/>
        <v>17.560975609756095</v>
      </c>
      <c r="AC101" s="2">
        <v>0.65</v>
      </c>
      <c r="AD101" s="29">
        <f t="shared" si="25"/>
        <v>13</v>
      </c>
      <c r="AE101" s="34">
        <f t="shared" si="26"/>
        <v>634.14634146341473</v>
      </c>
      <c r="AF101" s="2">
        <v>2.74</v>
      </c>
      <c r="AG101" s="2"/>
      <c r="AH101" s="2">
        <f t="shared" si="27"/>
        <v>5.48</v>
      </c>
      <c r="AI101" s="34">
        <f t="shared" si="28"/>
        <v>267.31707317073176</v>
      </c>
    </row>
    <row r="102" spans="1:35" x14ac:dyDescent="0.25">
      <c r="A102" s="4" t="s">
        <v>9</v>
      </c>
      <c r="B102" s="4">
        <v>140933</v>
      </c>
      <c r="C102" s="4" t="s">
        <v>9</v>
      </c>
      <c r="D102" s="4" t="s">
        <v>6</v>
      </c>
      <c r="E102" s="4">
        <v>5</v>
      </c>
      <c r="F102" s="4">
        <v>629</v>
      </c>
      <c r="G102" s="7">
        <v>101</v>
      </c>
      <c r="H102" s="11">
        <v>0.2</v>
      </c>
      <c r="I102" s="19">
        <v>0.53763646810955745</v>
      </c>
      <c r="J102" s="27">
        <f t="shared" si="15"/>
        <v>537.63646810955743</v>
      </c>
      <c r="K102" s="20">
        <v>5.067349271359177</v>
      </c>
      <c r="L102" s="27">
        <f t="shared" si="16"/>
        <v>101.34698542718354</v>
      </c>
      <c r="M102" s="27">
        <f t="shared" si="17"/>
        <v>5067.3492713591768</v>
      </c>
      <c r="N102" s="20">
        <v>2.1040582828085275</v>
      </c>
      <c r="O102" s="27">
        <f t="shared" si="18"/>
        <v>105.20291414042636</v>
      </c>
      <c r="P102" s="2">
        <v>1</v>
      </c>
      <c r="Q102" s="2"/>
      <c r="R102" s="2">
        <f t="shared" si="29"/>
        <v>50</v>
      </c>
      <c r="S102" s="34">
        <f t="shared" si="19"/>
        <v>2500</v>
      </c>
      <c r="T102" s="2">
        <v>1.92</v>
      </c>
      <c r="U102" s="2">
        <f t="shared" si="20"/>
        <v>96</v>
      </c>
      <c r="V102" s="34">
        <f t="shared" si="21"/>
        <v>4800</v>
      </c>
      <c r="X102" s="2">
        <v>0.1</v>
      </c>
      <c r="Y102" s="34">
        <f t="shared" si="22"/>
        <v>5</v>
      </c>
      <c r="Z102" s="2">
        <v>0.17</v>
      </c>
      <c r="AA102" s="2">
        <f t="shared" si="23"/>
        <v>0.34</v>
      </c>
      <c r="AB102" s="34">
        <f t="shared" si="24"/>
        <v>17</v>
      </c>
      <c r="AC102" s="2">
        <v>0.91</v>
      </c>
      <c r="AD102" s="29">
        <f t="shared" si="25"/>
        <v>18.2</v>
      </c>
      <c r="AE102" s="34">
        <f t="shared" si="26"/>
        <v>910</v>
      </c>
      <c r="AF102" s="2">
        <v>5.05</v>
      </c>
      <c r="AG102" s="2"/>
      <c r="AH102" s="2">
        <f t="shared" si="27"/>
        <v>10.1</v>
      </c>
      <c r="AI102" s="34">
        <f t="shared" si="28"/>
        <v>505</v>
      </c>
    </row>
    <row r="103" spans="1:35" x14ac:dyDescent="0.25">
      <c r="A103" s="12" t="s">
        <v>9</v>
      </c>
      <c r="B103" s="12">
        <v>410162</v>
      </c>
      <c r="C103" s="12" t="s">
        <v>10</v>
      </c>
      <c r="D103" s="12" t="s">
        <v>6</v>
      </c>
      <c r="E103" s="12">
        <v>1</v>
      </c>
      <c r="F103" s="12">
        <v>635</v>
      </c>
      <c r="G103" s="12">
        <v>102</v>
      </c>
      <c r="H103" s="12">
        <v>0.20399999999999999</v>
      </c>
      <c r="I103" s="30">
        <v>0.8398774181191343</v>
      </c>
      <c r="J103" s="27">
        <f t="shared" si="15"/>
        <v>823.40923345013164</v>
      </c>
      <c r="K103" s="30">
        <v>3.6386417754071814</v>
      </c>
      <c r="L103" s="27">
        <f t="shared" si="16"/>
        <v>72.772835508143629</v>
      </c>
      <c r="M103" s="27">
        <f t="shared" si="17"/>
        <v>3567.2958582423353</v>
      </c>
      <c r="N103" s="30">
        <v>1.5173185996479561</v>
      </c>
      <c r="O103" s="27">
        <f t="shared" si="18"/>
        <v>74.378362727840994</v>
      </c>
      <c r="P103" s="31">
        <v>0.67</v>
      </c>
      <c r="Q103" s="31"/>
      <c r="R103" s="31">
        <f t="shared" si="29"/>
        <v>33.5</v>
      </c>
      <c r="S103" s="34">
        <f t="shared" si="19"/>
        <v>1642.1568627450981</v>
      </c>
      <c r="T103" s="31">
        <v>1.64</v>
      </c>
      <c r="U103" s="31">
        <f t="shared" si="20"/>
        <v>82</v>
      </c>
      <c r="V103" s="34">
        <f t="shared" si="21"/>
        <v>4019.6078431372553</v>
      </c>
      <c r="W103" s="31"/>
      <c r="X103" s="31">
        <v>0.1</v>
      </c>
      <c r="Y103" s="34">
        <f t="shared" si="22"/>
        <v>4.9019607843137258</v>
      </c>
      <c r="Z103" s="31">
        <v>0.17</v>
      </c>
      <c r="AA103" s="31">
        <f t="shared" si="23"/>
        <v>0.34</v>
      </c>
      <c r="AB103" s="34">
        <f t="shared" si="24"/>
        <v>16.666666666666668</v>
      </c>
      <c r="AC103" s="31">
        <v>0.86</v>
      </c>
      <c r="AD103" s="12">
        <f t="shared" si="25"/>
        <v>17.2</v>
      </c>
      <c r="AE103" s="34">
        <f t="shared" si="26"/>
        <v>843.13725490196089</v>
      </c>
      <c r="AF103" s="31">
        <v>3.24</v>
      </c>
      <c r="AG103" s="31"/>
      <c r="AH103" s="31">
        <f t="shared" si="27"/>
        <v>6.48</v>
      </c>
      <c r="AI103" s="34">
        <f t="shared" si="28"/>
        <v>317.64705882352951</v>
      </c>
    </row>
    <row r="104" spans="1:35" x14ac:dyDescent="0.25">
      <c r="A104" s="12" t="s">
        <v>9</v>
      </c>
      <c r="B104" s="12">
        <v>410162</v>
      </c>
      <c r="C104" s="12" t="s">
        <v>10</v>
      </c>
      <c r="D104" s="12" t="s">
        <v>6</v>
      </c>
      <c r="E104" s="12">
        <v>2</v>
      </c>
      <c r="F104" s="12">
        <v>636</v>
      </c>
      <c r="G104" s="12">
        <v>103</v>
      </c>
      <c r="H104" s="12">
        <v>0.20200000000000001</v>
      </c>
      <c r="I104" s="30">
        <v>0.59011683585520025</v>
      </c>
      <c r="J104" s="27">
        <f t="shared" si="15"/>
        <v>584.27409490613877</v>
      </c>
      <c r="K104" s="30">
        <v>5.2578436041527761</v>
      </c>
      <c r="L104" s="27">
        <f t="shared" si="16"/>
        <v>105.15687208305552</v>
      </c>
      <c r="M104" s="27">
        <f t="shared" si="17"/>
        <v>5205.7857466859159</v>
      </c>
      <c r="N104" s="30">
        <v>1.8106884412282418</v>
      </c>
      <c r="O104" s="27">
        <f t="shared" si="18"/>
        <v>89.63804164496247</v>
      </c>
      <c r="P104" s="31">
        <v>0.54</v>
      </c>
      <c r="Q104" s="31"/>
      <c r="R104" s="31">
        <f t="shared" si="29"/>
        <v>27</v>
      </c>
      <c r="S104" s="34">
        <f t="shared" si="19"/>
        <v>1336.6336633663366</v>
      </c>
      <c r="T104" s="31">
        <v>2.2200000000000002</v>
      </c>
      <c r="U104" s="31">
        <f t="shared" si="20"/>
        <v>111.00000000000001</v>
      </c>
      <c r="V104" s="34">
        <f t="shared" si="21"/>
        <v>5495.0495049504962</v>
      </c>
      <c r="W104" s="31"/>
      <c r="X104" s="31">
        <v>0.09</v>
      </c>
      <c r="Y104" s="34">
        <f t="shared" si="22"/>
        <v>4.455445544554455</v>
      </c>
      <c r="Z104" s="31">
        <v>0.21</v>
      </c>
      <c r="AA104" s="31">
        <f t="shared" si="23"/>
        <v>0.42</v>
      </c>
      <c r="AB104" s="34">
        <f t="shared" si="24"/>
        <v>20.792079207920793</v>
      </c>
      <c r="AC104" s="31">
        <v>2.97</v>
      </c>
      <c r="AD104" s="12">
        <f t="shared" si="25"/>
        <v>59.400000000000006</v>
      </c>
      <c r="AE104" s="34">
        <f t="shared" si="26"/>
        <v>2940.5940594059402</v>
      </c>
      <c r="AF104" s="31">
        <v>1.79</v>
      </c>
      <c r="AG104" s="31"/>
      <c r="AH104" s="31">
        <f t="shared" si="27"/>
        <v>3.58</v>
      </c>
      <c r="AI104" s="34">
        <f t="shared" si="28"/>
        <v>177.22772277227719</v>
      </c>
    </row>
    <row r="105" spans="1:35" x14ac:dyDescent="0.25">
      <c r="A105" s="12" t="s">
        <v>9</v>
      </c>
      <c r="B105" s="12">
        <v>410162</v>
      </c>
      <c r="C105" s="12" t="s">
        <v>10</v>
      </c>
      <c r="D105" s="12" t="s">
        <v>6</v>
      </c>
      <c r="E105" s="12">
        <v>3</v>
      </c>
      <c r="F105" s="12">
        <v>637</v>
      </c>
      <c r="G105" s="12">
        <v>104</v>
      </c>
      <c r="H105" s="12">
        <v>0.2</v>
      </c>
      <c r="I105" s="30">
        <v>0.62650833173721499</v>
      </c>
      <c r="J105" s="27">
        <f t="shared" si="15"/>
        <v>626.50833173721492</v>
      </c>
      <c r="K105" s="30">
        <v>3.6386417754071814</v>
      </c>
      <c r="L105" s="27">
        <f t="shared" si="16"/>
        <v>72.772835508143629</v>
      </c>
      <c r="M105" s="27">
        <f t="shared" si="17"/>
        <v>3638.6417754071817</v>
      </c>
      <c r="N105" s="30">
        <v>2.4952180715822414</v>
      </c>
      <c r="O105" s="27">
        <f t="shared" si="18"/>
        <v>124.76090357911207</v>
      </c>
      <c r="P105" s="31">
        <v>0.56000000000000005</v>
      </c>
      <c r="Q105" s="31"/>
      <c r="R105" s="31">
        <f t="shared" si="29"/>
        <v>28.000000000000004</v>
      </c>
      <c r="S105" s="34">
        <f t="shared" si="19"/>
        <v>1400.0000000000002</v>
      </c>
      <c r="T105" s="31">
        <v>2.02</v>
      </c>
      <c r="U105" s="31">
        <f t="shared" si="20"/>
        <v>101</v>
      </c>
      <c r="V105" s="34">
        <f t="shared" si="21"/>
        <v>5050</v>
      </c>
      <c r="W105" s="31"/>
      <c r="X105" s="31">
        <v>0.08</v>
      </c>
      <c r="Y105" s="34">
        <f t="shared" si="22"/>
        <v>4</v>
      </c>
      <c r="Z105" s="31">
        <v>0.23</v>
      </c>
      <c r="AA105" s="31">
        <f t="shared" si="23"/>
        <v>0.46</v>
      </c>
      <c r="AB105" s="34">
        <f t="shared" si="24"/>
        <v>23</v>
      </c>
      <c r="AC105" s="31">
        <v>2.4900000000000002</v>
      </c>
      <c r="AD105" s="12">
        <f t="shared" si="25"/>
        <v>49.800000000000004</v>
      </c>
      <c r="AE105" s="34">
        <f t="shared" si="26"/>
        <v>2490</v>
      </c>
      <c r="AF105" s="31">
        <v>3.83</v>
      </c>
      <c r="AG105" s="31"/>
      <c r="AH105" s="31">
        <f t="shared" si="27"/>
        <v>7.66</v>
      </c>
      <c r="AI105" s="34">
        <f t="shared" si="28"/>
        <v>382.99999999999994</v>
      </c>
    </row>
    <row r="106" spans="1:35" x14ac:dyDescent="0.25">
      <c r="A106" s="12" t="s">
        <v>9</v>
      </c>
      <c r="B106" s="12">
        <v>410162</v>
      </c>
      <c r="C106" s="12" t="s">
        <v>10</v>
      </c>
      <c r="D106" s="12" t="s">
        <v>6</v>
      </c>
      <c r="E106" s="12">
        <v>4</v>
      </c>
      <c r="F106" s="12">
        <v>638</v>
      </c>
      <c r="G106" s="12">
        <v>105</v>
      </c>
      <c r="H106" s="12">
        <v>0.20300000000000001</v>
      </c>
      <c r="I106" s="30">
        <v>0.84255889676307216</v>
      </c>
      <c r="J106" s="27">
        <f t="shared" si="15"/>
        <v>830.10728745130257</v>
      </c>
      <c r="K106" s="30">
        <v>4.0196304409943799</v>
      </c>
      <c r="L106" s="27">
        <f t="shared" si="16"/>
        <v>80.392608819887599</v>
      </c>
      <c r="M106" s="27">
        <f t="shared" si="17"/>
        <v>3960.2270354624429</v>
      </c>
      <c r="N106" s="30">
        <v>2.4952180715822414</v>
      </c>
      <c r="O106" s="27">
        <f t="shared" si="18"/>
        <v>122.91714638336164</v>
      </c>
      <c r="P106" s="31">
        <v>0.56999999999999995</v>
      </c>
      <c r="Q106" s="31"/>
      <c r="R106" s="31">
        <f t="shared" si="29"/>
        <v>28.499999999999996</v>
      </c>
      <c r="S106" s="34">
        <f t="shared" si="19"/>
        <v>1403.940886699507</v>
      </c>
      <c r="T106" s="31">
        <v>2.52</v>
      </c>
      <c r="U106" s="31">
        <f t="shared" si="20"/>
        <v>126</v>
      </c>
      <c r="V106" s="34">
        <f t="shared" si="21"/>
        <v>6206.8965517241377</v>
      </c>
      <c r="W106" s="31"/>
      <c r="X106" s="31">
        <v>0.1</v>
      </c>
      <c r="Y106" s="34">
        <f t="shared" si="22"/>
        <v>4.9261083743842358</v>
      </c>
      <c r="Z106" s="31">
        <v>0.22</v>
      </c>
      <c r="AA106" s="31">
        <f t="shared" si="23"/>
        <v>0.44</v>
      </c>
      <c r="AB106" s="34">
        <f t="shared" si="24"/>
        <v>21.674876847290641</v>
      </c>
      <c r="AC106" s="31">
        <v>1.94</v>
      </c>
      <c r="AD106" s="12">
        <f t="shared" si="25"/>
        <v>38.799999999999997</v>
      </c>
      <c r="AE106" s="34">
        <f t="shared" si="26"/>
        <v>1911.3300492610836</v>
      </c>
      <c r="AF106" s="31">
        <v>4.16</v>
      </c>
      <c r="AG106" s="31"/>
      <c r="AH106" s="31">
        <f t="shared" si="27"/>
        <v>8.32</v>
      </c>
      <c r="AI106" s="34">
        <f t="shared" si="28"/>
        <v>409.85221674876846</v>
      </c>
    </row>
    <row r="107" spans="1:35" x14ac:dyDescent="0.25">
      <c r="A107" s="12" t="s">
        <v>9</v>
      </c>
      <c r="B107" s="12">
        <v>410162</v>
      </c>
      <c r="C107" s="12" t="s">
        <v>10</v>
      </c>
      <c r="D107" s="12" t="s">
        <v>6</v>
      </c>
      <c r="E107" s="12">
        <v>5</v>
      </c>
      <c r="F107" s="12">
        <v>639</v>
      </c>
      <c r="G107" s="12">
        <v>106</v>
      </c>
      <c r="H107" s="12">
        <v>0.20200000000000001</v>
      </c>
      <c r="I107" s="30">
        <v>0.67190193449530744</v>
      </c>
      <c r="J107" s="27">
        <f t="shared" si="15"/>
        <v>665.24944009436376</v>
      </c>
      <c r="K107" s="30">
        <v>6.1150681017239732</v>
      </c>
      <c r="L107" s="27">
        <f t="shared" si="16"/>
        <v>122.30136203447947</v>
      </c>
      <c r="M107" s="27">
        <f t="shared" si="17"/>
        <v>6054.5228729940327</v>
      </c>
      <c r="N107" s="30">
        <v>2.1040582828085275</v>
      </c>
      <c r="O107" s="27">
        <f t="shared" si="18"/>
        <v>104.16130112913501</v>
      </c>
      <c r="P107" s="31">
        <v>0.61</v>
      </c>
      <c r="Q107" s="31"/>
      <c r="R107" s="31">
        <f t="shared" si="29"/>
        <v>30.5</v>
      </c>
      <c r="S107" s="34">
        <f t="shared" si="19"/>
        <v>1509.9009900990097</v>
      </c>
      <c r="T107" s="31">
        <v>1.32</v>
      </c>
      <c r="U107" s="31">
        <f t="shared" si="20"/>
        <v>66</v>
      </c>
      <c r="V107" s="34">
        <f t="shared" si="21"/>
        <v>3267.3267326732671</v>
      </c>
      <c r="W107" s="31"/>
      <c r="X107" s="31">
        <v>0.09</v>
      </c>
      <c r="Y107" s="34">
        <f t="shared" si="22"/>
        <v>4.455445544554455</v>
      </c>
      <c r="Z107" s="31">
        <v>0.22</v>
      </c>
      <c r="AA107" s="31">
        <f t="shared" si="23"/>
        <v>0.44</v>
      </c>
      <c r="AB107" s="34">
        <f t="shared" si="24"/>
        <v>21.782178217821784</v>
      </c>
      <c r="AC107" s="31">
        <v>1.3</v>
      </c>
      <c r="AD107" s="12">
        <f t="shared" si="25"/>
        <v>26</v>
      </c>
      <c r="AE107" s="34">
        <f t="shared" si="26"/>
        <v>1287.128712871287</v>
      </c>
      <c r="AF107" s="31">
        <v>2.95</v>
      </c>
      <c r="AG107" s="31"/>
      <c r="AH107" s="31">
        <f t="shared" si="27"/>
        <v>5.9</v>
      </c>
      <c r="AI107" s="34">
        <f t="shared" si="28"/>
        <v>292.07920792079204</v>
      </c>
    </row>
    <row r="108" spans="1:35" x14ac:dyDescent="0.25">
      <c r="A108" s="4" t="s">
        <v>10</v>
      </c>
      <c r="B108" s="4">
        <v>410283</v>
      </c>
      <c r="C108" s="4" t="s">
        <v>10</v>
      </c>
      <c r="D108" s="4" t="s">
        <v>6</v>
      </c>
      <c r="E108" s="4">
        <v>1</v>
      </c>
      <c r="F108" s="4">
        <v>665</v>
      </c>
      <c r="G108" s="7">
        <v>107</v>
      </c>
      <c r="H108" s="11">
        <v>0.20300000000000001</v>
      </c>
      <c r="I108" s="20">
        <v>0.58073166060141734</v>
      </c>
      <c r="J108" s="27">
        <f t="shared" si="15"/>
        <v>572.14941931174121</v>
      </c>
      <c r="K108" s="20">
        <v>4.781607772168778</v>
      </c>
      <c r="L108" s="27">
        <f t="shared" si="16"/>
        <v>95.632155443375552</v>
      </c>
      <c r="M108" s="27">
        <f t="shared" si="17"/>
        <v>4710.9436179002732</v>
      </c>
      <c r="N108" s="20">
        <v>1.6151085468413848</v>
      </c>
      <c r="O108" s="27">
        <f t="shared" si="18"/>
        <v>79.561997381348988</v>
      </c>
      <c r="P108" s="2">
        <v>0.49</v>
      </c>
      <c r="Q108" s="2"/>
      <c r="R108" s="2">
        <f t="shared" si="29"/>
        <v>24.5</v>
      </c>
      <c r="S108" s="34">
        <f t="shared" si="19"/>
        <v>1206.8965517241379</v>
      </c>
      <c r="T108" s="2">
        <v>1.6</v>
      </c>
      <c r="U108" s="2">
        <f t="shared" si="20"/>
        <v>80</v>
      </c>
      <c r="V108" s="34">
        <f t="shared" si="21"/>
        <v>3940.886699507389</v>
      </c>
      <c r="X108" s="2">
        <v>0.09</v>
      </c>
      <c r="Y108" s="34">
        <f t="shared" si="22"/>
        <v>4.4334975369458123</v>
      </c>
      <c r="Z108" s="2">
        <v>0.22</v>
      </c>
      <c r="AA108" s="2">
        <f t="shared" si="23"/>
        <v>0.44</v>
      </c>
      <c r="AB108" s="34">
        <f t="shared" si="24"/>
        <v>21.674876847290641</v>
      </c>
      <c r="AC108" s="2">
        <v>1.23</v>
      </c>
      <c r="AD108" s="29">
        <f t="shared" si="25"/>
        <v>24.6</v>
      </c>
      <c r="AE108" s="34">
        <f t="shared" si="26"/>
        <v>1211.8226600985222</v>
      </c>
      <c r="AF108" s="2">
        <v>2.6</v>
      </c>
      <c r="AG108" s="2"/>
      <c r="AH108" s="2">
        <f t="shared" si="27"/>
        <v>5.2</v>
      </c>
      <c r="AI108" s="34">
        <f t="shared" si="28"/>
        <v>256.1576354679803</v>
      </c>
    </row>
    <row r="109" spans="1:35" x14ac:dyDescent="0.25">
      <c r="A109" s="4" t="s">
        <v>10</v>
      </c>
      <c r="B109" s="4">
        <v>410283</v>
      </c>
      <c r="C109" s="4" t="s">
        <v>10</v>
      </c>
      <c r="D109" s="4" t="s">
        <v>6</v>
      </c>
      <c r="E109" s="4">
        <v>2</v>
      </c>
      <c r="F109" s="4">
        <v>666</v>
      </c>
      <c r="G109" s="7">
        <v>108</v>
      </c>
      <c r="H109" s="11">
        <v>0.20100000000000001</v>
      </c>
      <c r="I109" s="20">
        <v>0.62018770350507557</v>
      </c>
      <c r="J109" s="27">
        <f t="shared" si="15"/>
        <v>617.1021925423637</v>
      </c>
      <c r="K109" s="20">
        <v>4.781607772168778</v>
      </c>
      <c r="L109" s="27">
        <f t="shared" si="16"/>
        <v>95.632155443375552</v>
      </c>
      <c r="M109" s="27">
        <f t="shared" si="17"/>
        <v>4757.8186787749028</v>
      </c>
      <c r="N109" s="20">
        <v>2.0062683356150988</v>
      </c>
      <c r="O109" s="27">
        <f t="shared" si="18"/>
        <v>99.814345055477546</v>
      </c>
      <c r="P109" s="2">
        <v>0.39</v>
      </c>
      <c r="Q109" s="2"/>
      <c r="R109" s="2">
        <f t="shared" si="29"/>
        <v>19.5</v>
      </c>
      <c r="S109" s="34">
        <f t="shared" si="19"/>
        <v>970.14925373134326</v>
      </c>
      <c r="T109" s="2">
        <v>2.5499999999999998</v>
      </c>
      <c r="U109" s="2">
        <f t="shared" si="20"/>
        <v>127.49999999999999</v>
      </c>
      <c r="V109" s="34">
        <f t="shared" si="21"/>
        <v>6343.2835820895507</v>
      </c>
      <c r="X109" s="2">
        <v>0.11</v>
      </c>
      <c r="Y109" s="34">
        <f t="shared" si="22"/>
        <v>5.4726368159203984</v>
      </c>
      <c r="Z109" s="2">
        <v>0.2</v>
      </c>
      <c r="AA109" s="2">
        <f t="shared" si="23"/>
        <v>0.4</v>
      </c>
      <c r="AB109" s="34">
        <f t="shared" si="24"/>
        <v>19.900497512437809</v>
      </c>
      <c r="AC109" s="2">
        <v>1.63</v>
      </c>
      <c r="AD109" s="29">
        <f t="shared" si="25"/>
        <v>32.599999999999994</v>
      </c>
      <c r="AE109" s="34">
        <f t="shared" si="26"/>
        <v>1621.8905472636811</v>
      </c>
      <c r="AF109" s="2">
        <v>4.8</v>
      </c>
      <c r="AG109" s="2"/>
      <c r="AH109" s="2">
        <f t="shared" si="27"/>
        <v>9.6</v>
      </c>
      <c r="AI109" s="34">
        <f t="shared" si="28"/>
        <v>477.61194029850742</v>
      </c>
    </row>
    <row r="110" spans="1:35" x14ac:dyDescent="0.25">
      <c r="A110" s="4" t="s">
        <v>10</v>
      </c>
      <c r="B110" s="4">
        <v>410283</v>
      </c>
      <c r="C110" s="4" t="s">
        <v>10</v>
      </c>
      <c r="D110" s="4" t="s">
        <v>6</v>
      </c>
      <c r="E110" s="4">
        <v>4</v>
      </c>
      <c r="F110" s="4">
        <v>667</v>
      </c>
      <c r="G110" s="7">
        <v>109</v>
      </c>
      <c r="H110" s="11">
        <v>0.215</v>
      </c>
      <c r="I110" s="20">
        <v>0.72629764412947706</v>
      </c>
      <c r="J110" s="27">
        <f t="shared" si="15"/>
        <v>675.62571546928098</v>
      </c>
      <c r="K110" s="20">
        <v>5.067349271359177</v>
      </c>
      <c r="L110" s="27">
        <f t="shared" si="16"/>
        <v>101.34698542718354</v>
      </c>
      <c r="M110" s="27">
        <f t="shared" si="17"/>
        <v>4713.8132756829555</v>
      </c>
      <c r="N110" s="20">
        <v>1.9084783884216703</v>
      </c>
      <c r="O110" s="27">
        <f t="shared" si="18"/>
        <v>88.766436670775363</v>
      </c>
      <c r="P110" s="2">
        <v>0.5</v>
      </c>
      <c r="Q110" s="2"/>
      <c r="R110" s="2">
        <f t="shared" si="29"/>
        <v>25</v>
      </c>
      <c r="S110" s="34">
        <f t="shared" si="19"/>
        <v>1162.7906976744187</v>
      </c>
      <c r="T110" s="2">
        <v>3.52</v>
      </c>
      <c r="U110" s="2">
        <f t="shared" si="20"/>
        <v>176</v>
      </c>
      <c r="V110" s="34">
        <f t="shared" si="21"/>
        <v>8186.0465116279074</v>
      </c>
      <c r="X110" s="2">
        <v>0.11</v>
      </c>
      <c r="Y110" s="34">
        <f t="shared" si="22"/>
        <v>5.1162790697674421</v>
      </c>
      <c r="Z110" s="2">
        <v>0.23</v>
      </c>
      <c r="AA110" s="2">
        <f t="shared" si="23"/>
        <v>0.46</v>
      </c>
      <c r="AB110" s="34">
        <f t="shared" si="24"/>
        <v>21.395348837209305</v>
      </c>
      <c r="AC110" s="2">
        <v>3.22</v>
      </c>
      <c r="AD110" s="29">
        <f t="shared" si="25"/>
        <v>64.400000000000006</v>
      </c>
      <c r="AE110" s="34">
        <f t="shared" si="26"/>
        <v>2995.3488372093025</v>
      </c>
      <c r="AF110" s="2">
        <v>3.53</v>
      </c>
      <c r="AG110" s="2"/>
      <c r="AH110" s="2">
        <f t="shared" si="27"/>
        <v>7.06</v>
      </c>
      <c r="AI110" s="34">
        <f t="shared" si="28"/>
        <v>328.37209302325579</v>
      </c>
    </row>
    <row r="111" spans="1:35" x14ac:dyDescent="0.25">
      <c r="A111" s="4" t="s">
        <v>10</v>
      </c>
      <c r="B111" s="4">
        <v>410283</v>
      </c>
      <c r="C111" s="4" t="s">
        <v>10</v>
      </c>
      <c r="D111" s="4" t="s">
        <v>6</v>
      </c>
      <c r="E111" s="4">
        <v>5</v>
      </c>
      <c r="F111" s="4">
        <v>668</v>
      </c>
      <c r="G111" s="7">
        <v>110</v>
      </c>
      <c r="H111" s="11">
        <v>0.20200000000000001</v>
      </c>
      <c r="I111" s="20">
        <v>0.62976441294771113</v>
      </c>
      <c r="J111" s="27">
        <f t="shared" si="15"/>
        <v>623.52912173040693</v>
      </c>
      <c r="K111" s="20">
        <v>4.8768549385655779</v>
      </c>
      <c r="L111" s="27">
        <f t="shared" si="16"/>
        <v>97.537098771311562</v>
      </c>
      <c r="M111" s="27">
        <f t="shared" si="17"/>
        <v>4828.5692461045328</v>
      </c>
      <c r="N111" s="20">
        <v>2.2996381771953844</v>
      </c>
      <c r="O111" s="27">
        <f t="shared" si="18"/>
        <v>113.84347411858337</v>
      </c>
      <c r="P111" s="2">
        <v>0.67</v>
      </c>
      <c r="Q111" s="2"/>
      <c r="R111" s="2">
        <f t="shared" si="29"/>
        <v>33.5</v>
      </c>
      <c r="S111" s="34">
        <f t="shared" si="19"/>
        <v>1658.4158415841582</v>
      </c>
      <c r="T111" s="2">
        <v>3.7</v>
      </c>
      <c r="U111" s="2">
        <f t="shared" si="20"/>
        <v>185</v>
      </c>
      <c r="V111" s="34">
        <f t="shared" si="21"/>
        <v>9158.4158415841575</v>
      </c>
      <c r="X111" s="2">
        <v>0.08</v>
      </c>
      <c r="Y111" s="34">
        <f t="shared" si="22"/>
        <v>3.9603960396039604</v>
      </c>
      <c r="Z111" s="2">
        <v>0.21</v>
      </c>
      <c r="AA111" s="2">
        <f t="shared" si="23"/>
        <v>0.42</v>
      </c>
      <c r="AB111" s="34">
        <f t="shared" si="24"/>
        <v>20.792079207920793</v>
      </c>
      <c r="AC111" s="2">
        <v>1.1100000000000001</v>
      </c>
      <c r="AD111" s="29">
        <f t="shared" si="25"/>
        <v>22.200000000000003</v>
      </c>
      <c r="AE111" s="34">
        <f t="shared" si="26"/>
        <v>1099.0099009900991</v>
      </c>
      <c r="AF111" s="2">
        <v>2.42</v>
      </c>
      <c r="AG111" s="2"/>
      <c r="AH111" s="2">
        <f t="shared" si="27"/>
        <v>4.84</v>
      </c>
      <c r="AI111" s="34">
        <f t="shared" si="28"/>
        <v>239.60396039603958</v>
      </c>
    </row>
    <row r="112" spans="1:35" x14ac:dyDescent="0.25">
      <c r="A112" s="4" t="s">
        <v>10</v>
      </c>
      <c r="B112" s="4">
        <v>410283</v>
      </c>
      <c r="C112" s="4" t="s">
        <v>10</v>
      </c>
      <c r="D112" s="4" t="s">
        <v>6</v>
      </c>
      <c r="E112" s="4">
        <v>6</v>
      </c>
      <c r="F112" s="4">
        <v>669</v>
      </c>
      <c r="G112" s="7">
        <v>111</v>
      </c>
      <c r="H112" s="11">
        <v>0.2</v>
      </c>
      <c r="I112" s="20">
        <v>0.53323118176594519</v>
      </c>
      <c r="J112" s="27">
        <f t="shared" si="15"/>
        <v>533.23118176594517</v>
      </c>
      <c r="K112" s="20">
        <v>4.305371940184779</v>
      </c>
      <c r="L112" s="27">
        <f t="shared" si="16"/>
        <v>86.107438803695572</v>
      </c>
      <c r="M112" s="27">
        <f t="shared" si="17"/>
        <v>4305.3719401847784</v>
      </c>
      <c r="N112" s="20">
        <v>1.7128984940348133</v>
      </c>
      <c r="O112" s="27">
        <f t="shared" si="18"/>
        <v>85.644924701740663</v>
      </c>
      <c r="P112" s="2">
        <v>0.56999999999999995</v>
      </c>
      <c r="Q112" s="2"/>
      <c r="R112" s="2">
        <f t="shared" si="29"/>
        <v>28.499999999999996</v>
      </c>
      <c r="S112" s="34">
        <f t="shared" si="19"/>
        <v>1424.9999999999995</v>
      </c>
      <c r="T112" s="2">
        <v>4.53</v>
      </c>
      <c r="U112" s="2">
        <f t="shared" si="20"/>
        <v>226.5</v>
      </c>
      <c r="V112" s="34">
        <f t="shared" si="21"/>
        <v>11325</v>
      </c>
      <c r="X112" s="2">
        <v>0.09</v>
      </c>
      <c r="Y112" s="34">
        <f t="shared" si="22"/>
        <v>4.4999999999999991</v>
      </c>
      <c r="Z112" s="2">
        <v>0.18</v>
      </c>
      <c r="AA112" s="2">
        <f t="shared" si="23"/>
        <v>0.36</v>
      </c>
      <c r="AB112" s="34">
        <f t="shared" si="24"/>
        <v>17.999999999999996</v>
      </c>
      <c r="AC112" s="2">
        <v>2.13</v>
      </c>
      <c r="AD112" s="29">
        <f t="shared" si="25"/>
        <v>42.599999999999994</v>
      </c>
      <c r="AE112" s="34">
        <f t="shared" si="26"/>
        <v>2129.9999999999995</v>
      </c>
      <c r="AF112" s="2">
        <v>3.03</v>
      </c>
      <c r="AG112" s="2"/>
      <c r="AH112" s="2">
        <f t="shared" si="27"/>
        <v>6.06</v>
      </c>
      <c r="AI112" s="34">
        <f t="shared" si="28"/>
        <v>302.99999999999994</v>
      </c>
    </row>
    <row r="113" spans="1:35" x14ac:dyDescent="0.25">
      <c r="A113" s="12" t="s">
        <v>10</v>
      </c>
      <c r="B113" s="12">
        <v>410273</v>
      </c>
      <c r="C113" s="12" t="s">
        <v>10</v>
      </c>
      <c r="D113" s="12" t="s">
        <v>6</v>
      </c>
      <c r="E113" s="12">
        <v>1</v>
      </c>
      <c r="F113" s="12">
        <v>691</v>
      </c>
      <c r="G113" s="13">
        <v>112</v>
      </c>
      <c r="H113" s="12">
        <v>0.2</v>
      </c>
      <c r="I113" s="30">
        <v>0.53610419459873593</v>
      </c>
      <c r="J113" s="27">
        <f t="shared" si="15"/>
        <v>536.10419459873583</v>
      </c>
      <c r="K113" s="30">
        <v>5.5435851033431751</v>
      </c>
      <c r="L113" s="27">
        <f t="shared" si="16"/>
        <v>110.87170206686351</v>
      </c>
      <c r="M113" s="27">
        <f t="shared" si="17"/>
        <v>5543.5851033431754</v>
      </c>
      <c r="N113" s="30">
        <v>2.8863778603559553</v>
      </c>
      <c r="O113" s="27">
        <f t="shared" si="18"/>
        <v>144.31889301779776</v>
      </c>
      <c r="P113" s="31">
        <v>0.75</v>
      </c>
      <c r="Q113" s="31"/>
      <c r="R113" s="31">
        <f t="shared" si="29"/>
        <v>37.5</v>
      </c>
      <c r="S113" s="34">
        <f t="shared" si="19"/>
        <v>1875</v>
      </c>
      <c r="T113" s="31">
        <v>3.6</v>
      </c>
      <c r="U113" s="31">
        <f t="shared" si="20"/>
        <v>180</v>
      </c>
      <c r="V113" s="34">
        <f t="shared" si="21"/>
        <v>9000</v>
      </c>
      <c r="W113" s="31"/>
      <c r="X113" s="31">
        <v>0.09</v>
      </c>
      <c r="Y113" s="34">
        <f t="shared" si="22"/>
        <v>4.4999999999999991</v>
      </c>
      <c r="Z113" s="31">
        <v>0.26</v>
      </c>
      <c r="AA113" s="31">
        <f t="shared" si="23"/>
        <v>0.52</v>
      </c>
      <c r="AB113" s="34">
        <f t="shared" si="24"/>
        <v>26</v>
      </c>
      <c r="AC113" s="31">
        <v>3.02</v>
      </c>
      <c r="AD113" s="12">
        <f t="shared" si="25"/>
        <v>60.4</v>
      </c>
      <c r="AE113" s="34">
        <f t="shared" si="26"/>
        <v>3020</v>
      </c>
      <c r="AF113" s="31">
        <v>3.5</v>
      </c>
      <c r="AG113" s="31"/>
      <c r="AH113" s="31">
        <f t="shared" si="27"/>
        <v>7</v>
      </c>
      <c r="AI113" s="34">
        <f t="shared" si="28"/>
        <v>350</v>
      </c>
    </row>
    <row r="114" spans="1:35" x14ac:dyDescent="0.25">
      <c r="A114" s="12" t="s">
        <v>10</v>
      </c>
      <c r="B114" s="12">
        <v>410273</v>
      </c>
      <c r="C114" s="12" t="s">
        <v>10</v>
      </c>
      <c r="D114" s="12" t="s">
        <v>6</v>
      </c>
      <c r="E114" s="12">
        <v>2</v>
      </c>
      <c r="F114" s="12">
        <v>692</v>
      </c>
      <c r="G114" s="13">
        <v>113</v>
      </c>
      <c r="H114" s="12">
        <v>0.20200000000000001</v>
      </c>
      <c r="I114" s="30">
        <v>0.94426355104386128</v>
      </c>
      <c r="J114" s="27">
        <f t="shared" si="15"/>
        <v>934.91440697411986</v>
      </c>
      <c r="K114" s="30">
        <v>5.9245737689303741</v>
      </c>
      <c r="L114" s="27">
        <f t="shared" si="16"/>
        <v>118.49147537860748</v>
      </c>
      <c r="M114" s="27">
        <f t="shared" si="17"/>
        <v>5865.9146227033398</v>
      </c>
      <c r="N114" s="30">
        <v>3.0819577547428123</v>
      </c>
      <c r="O114" s="27">
        <f t="shared" si="18"/>
        <v>152.57216607637685</v>
      </c>
      <c r="P114" s="31">
        <v>0.52</v>
      </c>
      <c r="Q114" s="31"/>
      <c r="R114" s="31">
        <f t="shared" si="29"/>
        <v>26</v>
      </c>
      <c r="S114" s="34">
        <f t="shared" si="19"/>
        <v>1287.128712871287</v>
      </c>
      <c r="T114" s="31">
        <v>2.04</v>
      </c>
      <c r="U114" s="31">
        <f t="shared" si="20"/>
        <v>102</v>
      </c>
      <c r="V114" s="34">
        <f t="shared" si="21"/>
        <v>5049.5049504950493</v>
      </c>
      <c r="W114" s="31"/>
      <c r="X114" s="31">
        <v>0.11</v>
      </c>
      <c r="Y114" s="34">
        <f t="shared" si="22"/>
        <v>5.4455445544554459</v>
      </c>
      <c r="Z114" s="31">
        <v>0.32</v>
      </c>
      <c r="AA114" s="31">
        <f t="shared" si="23"/>
        <v>0.64</v>
      </c>
      <c r="AB114" s="34">
        <f t="shared" si="24"/>
        <v>31.683168316831683</v>
      </c>
      <c r="AC114" s="31">
        <v>1.79</v>
      </c>
      <c r="AD114" s="12">
        <f t="shared" si="25"/>
        <v>35.799999999999997</v>
      </c>
      <c r="AE114" s="34">
        <f t="shared" si="26"/>
        <v>1772.2772277227721</v>
      </c>
      <c r="AF114" s="31">
        <v>5.13</v>
      </c>
      <c r="AG114" s="31"/>
      <c r="AH114" s="31">
        <f t="shared" si="27"/>
        <v>10.26</v>
      </c>
      <c r="AI114" s="34">
        <f t="shared" si="28"/>
        <v>507.92079207920784</v>
      </c>
    </row>
    <row r="115" spans="1:35" x14ac:dyDescent="0.25">
      <c r="A115" s="12" t="s">
        <v>10</v>
      </c>
      <c r="B115" s="12">
        <v>410273</v>
      </c>
      <c r="C115" s="12" t="s">
        <v>10</v>
      </c>
      <c r="D115" s="12" t="s">
        <v>6</v>
      </c>
      <c r="E115" s="12">
        <v>3</v>
      </c>
      <c r="F115" s="12">
        <v>693</v>
      </c>
      <c r="G115" s="13">
        <v>114</v>
      </c>
      <c r="H115" s="12">
        <v>0.20399999999999999</v>
      </c>
      <c r="I115" s="30">
        <v>0.84351656770733574</v>
      </c>
      <c r="J115" s="27">
        <f t="shared" si="15"/>
        <v>826.97702716405468</v>
      </c>
      <c r="K115" s="30">
        <v>6.0198209353271741</v>
      </c>
      <c r="L115" s="27">
        <f t="shared" si="16"/>
        <v>120.39641870654349</v>
      </c>
      <c r="M115" s="27">
        <f t="shared" si="17"/>
        <v>5901.785230712916</v>
      </c>
      <c r="N115" s="30">
        <v>2.3974281243888127</v>
      </c>
      <c r="O115" s="27">
        <f t="shared" si="18"/>
        <v>117.5209864896477</v>
      </c>
      <c r="P115" s="31">
        <v>0.73</v>
      </c>
      <c r="Q115" s="31"/>
      <c r="R115" s="31">
        <f t="shared" si="29"/>
        <v>36.5</v>
      </c>
      <c r="S115" s="34">
        <f t="shared" si="19"/>
        <v>1789.2156862745098</v>
      </c>
      <c r="T115" s="31">
        <v>1.94</v>
      </c>
      <c r="U115" s="31">
        <f t="shared" si="20"/>
        <v>97</v>
      </c>
      <c r="V115" s="34">
        <f t="shared" si="21"/>
        <v>4754.9019607843138</v>
      </c>
      <c r="W115" s="31"/>
      <c r="X115" s="31">
        <v>0.14000000000000001</v>
      </c>
      <c r="Y115" s="34">
        <f t="shared" si="22"/>
        <v>6.8627450980392171</v>
      </c>
      <c r="Z115" s="31">
        <v>0.28000000000000003</v>
      </c>
      <c r="AA115" s="31">
        <f t="shared" si="23"/>
        <v>0.56000000000000005</v>
      </c>
      <c r="AB115" s="34">
        <f t="shared" si="24"/>
        <v>27.450980392156868</v>
      </c>
      <c r="AC115" s="31">
        <v>2.68</v>
      </c>
      <c r="AD115" s="12">
        <f t="shared" si="25"/>
        <v>53.6</v>
      </c>
      <c r="AE115" s="34">
        <f t="shared" si="26"/>
        <v>2627.4509803921569</v>
      </c>
      <c r="AF115" s="31">
        <v>5.01</v>
      </c>
      <c r="AG115" s="31"/>
      <c r="AH115" s="31">
        <f t="shared" si="27"/>
        <v>10.02</v>
      </c>
      <c r="AI115" s="34">
        <f t="shared" si="28"/>
        <v>491.17647058823525</v>
      </c>
    </row>
    <row r="116" spans="1:35" x14ac:dyDescent="0.25">
      <c r="A116" s="12" t="s">
        <v>10</v>
      </c>
      <c r="B116" s="12">
        <v>410273</v>
      </c>
      <c r="C116" s="12" t="s">
        <v>10</v>
      </c>
      <c r="D116" s="12" t="s">
        <v>6</v>
      </c>
      <c r="E116" s="12">
        <v>5</v>
      </c>
      <c r="F116" s="12">
        <v>694</v>
      </c>
      <c r="G116" s="13">
        <v>115</v>
      </c>
      <c r="H116" s="12">
        <v>0.21099999999999999</v>
      </c>
      <c r="I116" s="30">
        <v>0.7205516184638957</v>
      </c>
      <c r="J116" s="27">
        <f t="shared" si="15"/>
        <v>682.98731607952197</v>
      </c>
      <c r="K116" s="30">
        <v>6.2103152681207732</v>
      </c>
      <c r="L116" s="27">
        <f t="shared" si="16"/>
        <v>124.20630536241546</v>
      </c>
      <c r="M116" s="27">
        <f t="shared" si="17"/>
        <v>5886.5547565125817</v>
      </c>
      <c r="N116" s="30">
        <v>3.6686974379033832</v>
      </c>
      <c r="O116" s="27">
        <f t="shared" si="18"/>
        <v>173.87191648831202</v>
      </c>
      <c r="P116" s="31">
        <v>0.65</v>
      </c>
      <c r="Q116" s="31"/>
      <c r="R116" s="31">
        <f t="shared" si="29"/>
        <v>32.5</v>
      </c>
      <c r="S116" s="34">
        <f t="shared" si="19"/>
        <v>1540.2843601895736</v>
      </c>
      <c r="T116" s="31">
        <v>1.72</v>
      </c>
      <c r="U116" s="31">
        <f t="shared" si="20"/>
        <v>86</v>
      </c>
      <c r="V116" s="34">
        <f t="shared" si="21"/>
        <v>4075.829383886256</v>
      </c>
      <c r="W116" s="31"/>
      <c r="X116" s="31">
        <v>0.1</v>
      </c>
      <c r="Y116" s="34">
        <f t="shared" si="22"/>
        <v>4.7393364928909953</v>
      </c>
      <c r="Z116" s="31">
        <v>0.51</v>
      </c>
      <c r="AA116" s="31">
        <f t="shared" si="23"/>
        <v>1.02</v>
      </c>
      <c r="AB116" s="34">
        <f t="shared" si="24"/>
        <v>48.341232227488149</v>
      </c>
      <c r="AC116" s="31">
        <v>2.71</v>
      </c>
      <c r="AD116" s="12">
        <f t="shared" si="25"/>
        <v>54.2</v>
      </c>
      <c r="AE116" s="34">
        <f t="shared" si="26"/>
        <v>2568.7203791469196</v>
      </c>
      <c r="AF116" s="31">
        <v>3.27</v>
      </c>
      <c r="AG116" s="31"/>
      <c r="AH116" s="31">
        <f t="shared" si="27"/>
        <v>6.54</v>
      </c>
      <c r="AI116" s="34">
        <f t="shared" si="28"/>
        <v>309.95260663507111</v>
      </c>
    </row>
    <row r="117" spans="1:35" x14ac:dyDescent="0.25">
      <c r="A117" s="12" t="s">
        <v>10</v>
      </c>
      <c r="B117" s="12">
        <v>410273</v>
      </c>
      <c r="C117" s="12" t="s">
        <v>10</v>
      </c>
      <c r="D117" s="12" t="s">
        <v>6</v>
      </c>
      <c r="E117" s="12">
        <v>6</v>
      </c>
      <c r="F117" s="12">
        <v>695</v>
      </c>
      <c r="G117" s="13">
        <v>116</v>
      </c>
      <c r="H117" s="12">
        <v>0.20100000000000001</v>
      </c>
      <c r="I117" s="30">
        <v>0.60754644704079686</v>
      </c>
      <c r="J117" s="27">
        <f t="shared" si="15"/>
        <v>604.52382790129025</v>
      </c>
      <c r="K117" s="30">
        <v>4.2101247737879799</v>
      </c>
      <c r="L117" s="27">
        <f t="shared" si="16"/>
        <v>84.202495475759605</v>
      </c>
      <c r="M117" s="27">
        <f t="shared" si="17"/>
        <v>4189.1788793910255</v>
      </c>
      <c r="N117" s="30">
        <v>2.4952180715822414</v>
      </c>
      <c r="O117" s="27">
        <f t="shared" si="18"/>
        <v>124.14020256628066</v>
      </c>
      <c r="P117" s="31">
        <v>0.81</v>
      </c>
      <c r="Q117" s="31"/>
      <c r="R117" s="31">
        <f t="shared" si="29"/>
        <v>40.5</v>
      </c>
      <c r="S117" s="34">
        <f t="shared" si="19"/>
        <v>2014.9253731343283</v>
      </c>
      <c r="T117" s="31">
        <v>3.91</v>
      </c>
      <c r="U117" s="31">
        <f t="shared" si="20"/>
        <v>195.5</v>
      </c>
      <c r="V117" s="34">
        <f t="shared" si="21"/>
        <v>9726.3681592039793</v>
      </c>
      <c r="W117" s="31"/>
      <c r="X117" s="31">
        <v>0.14000000000000001</v>
      </c>
      <c r="Y117" s="34">
        <f t="shared" si="22"/>
        <v>6.9651741293532341</v>
      </c>
      <c r="Z117" s="31">
        <v>0.47</v>
      </c>
      <c r="AA117" s="31">
        <f t="shared" si="23"/>
        <v>0.94</v>
      </c>
      <c r="AB117" s="34">
        <f t="shared" si="24"/>
        <v>46.766169154228848</v>
      </c>
      <c r="AC117" s="31">
        <v>4.26</v>
      </c>
      <c r="AD117" s="12">
        <f t="shared" si="25"/>
        <v>85.199999999999989</v>
      </c>
      <c r="AE117" s="34">
        <f t="shared" si="26"/>
        <v>4238.805970149253</v>
      </c>
      <c r="AF117" s="31">
        <v>9.1199999999999992</v>
      </c>
      <c r="AG117" s="31">
        <v>1.44</v>
      </c>
      <c r="AH117" s="31">
        <f>AG117*20</f>
        <v>28.799999999999997</v>
      </c>
      <c r="AI117" s="34">
        <f t="shared" si="28"/>
        <v>1432.8358208955224</v>
      </c>
    </row>
    <row r="118" spans="1:35" x14ac:dyDescent="0.25">
      <c r="A118" s="4" t="s">
        <v>10</v>
      </c>
      <c r="B118" s="4">
        <v>410296</v>
      </c>
      <c r="C118" s="4" t="s">
        <v>10</v>
      </c>
      <c r="D118" s="4" t="s">
        <v>6</v>
      </c>
      <c r="E118" s="4">
        <v>2</v>
      </c>
      <c r="F118" s="4">
        <v>746</v>
      </c>
      <c r="G118" s="7">
        <v>117</v>
      </c>
      <c r="H118" s="11">
        <v>0.20100000000000001</v>
      </c>
      <c r="I118" s="20">
        <v>0.64355487454510618</v>
      </c>
      <c r="J118" s="27">
        <f t="shared" si="15"/>
        <v>640.35310900010552</v>
      </c>
      <c r="K118" s="20">
        <v>7.3532812648823693</v>
      </c>
      <c r="L118" s="27">
        <f t="shared" si="16"/>
        <v>147.06562529764739</v>
      </c>
      <c r="M118" s="27">
        <f t="shared" si="17"/>
        <v>7316.6977760023565</v>
      </c>
      <c r="N118" s="20">
        <v>1.9084783884216703</v>
      </c>
      <c r="O118" s="27">
        <f t="shared" si="18"/>
        <v>94.949173553316911</v>
      </c>
      <c r="P118" s="2">
        <v>0.79</v>
      </c>
      <c r="Q118" s="2"/>
      <c r="R118" s="2">
        <f t="shared" si="29"/>
        <v>39.5</v>
      </c>
      <c r="S118" s="34">
        <f t="shared" si="19"/>
        <v>1965.1741293532336</v>
      </c>
      <c r="T118" s="2">
        <v>2.4500000000000002</v>
      </c>
      <c r="U118" s="2">
        <f t="shared" si="20"/>
        <v>122.50000000000001</v>
      </c>
      <c r="V118" s="34">
        <f t="shared" si="21"/>
        <v>6094.5273631840801</v>
      </c>
      <c r="X118" s="2">
        <v>0.09</v>
      </c>
      <c r="Y118" s="34">
        <f t="shared" si="22"/>
        <v>4.4776119402985071</v>
      </c>
      <c r="Z118" s="2">
        <v>0.42</v>
      </c>
      <c r="AA118" s="2">
        <f t="shared" si="23"/>
        <v>0.84</v>
      </c>
      <c r="AB118" s="34">
        <f t="shared" si="24"/>
        <v>41.791044776119399</v>
      </c>
      <c r="AC118" s="2">
        <v>0.84</v>
      </c>
      <c r="AD118" s="29">
        <f t="shared" si="25"/>
        <v>16.8</v>
      </c>
      <c r="AE118" s="34">
        <f t="shared" si="26"/>
        <v>835.82089552238801</v>
      </c>
      <c r="AF118" s="2">
        <v>3.24</v>
      </c>
      <c r="AG118" s="2"/>
      <c r="AH118" s="2">
        <f t="shared" si="27"/>
        <v>6.48</v>
      </c>
      <c r="AI118" s="34">
        <f t="shared" si="28"/>
        <v>322.38805970149258</v>
      </c>
    </row>
    <row r="119" spans="1:35" x14ac:dyDescent="0.25">
      <c r="A119" s="4" t="s">
        <v>10</v>
      </c>
      <c r="B119" s="4">
        <v>410296</v>
      </c>
      <c r="C119" s="4" t="s">
        <v>10</v>
      </c>
      <c r="D119" s="4" t="s">
        <v>6</v>
      </c>
      <c r="E119" s="4">
        <v>3</v>
      </c>
      <c r="F119" s="4">
        <v>747</v>
      </c>
      <c r="G119" s="7">
        <v>118</v>
      </c>
      <c r="H119" s="11">
        <v>0.2</v>
      </c>
      <c r="I119" s="20">
        <v>1.0618655429994255</v>
      </c>
      <c r="J119" s="27">
        <f t="shared" si="15"/>
        <v>1061.8655429994253</v>
      </c>
      <c r="K119" s="20">
        <v>4.4958662729783789</v>
      </c>
      <c r="L119" s="27">
        <f t="shared" si="16"/>
        <v>89.917325459567579</v>
      </c>
      <c r="M119" s="27">
        <f t="shared" si="17"/>
        <v>4495.8662729783782</v>
      </c>
      <c r="N119" s="20">
        <v>2.6907979659690984</v>
      </c>
      <c r="O119" s="27">
        <f t="shared" si="18"/>
        <v>134.53989829845491</v>
      </c>
      <c r="P119" s="2">
        <v>0.7</v>
      </c>
      <c r="Q119" s="2"/>
      <c r="R119" s="2">
        <f t="shared" si="29"/>
        <v>35</v>
      </c>
      <c r="S119" s="34">
        <f t="shared" si="19"/>
        <v>1750</v>
      </c>
      <c r="T119" s="2">
        <v>4.38</v>
      </c>
      <c r="U119" s="2">
        <f t="shared" si="20"/>
        <v>219</v>
      </c>
      <c r="V119" s="34">
        <f t="shared" si="21"/>
        <v>10950</v>
      </c>
      <c r="X119" s="2">
        <v>0.13</v>
      </c>
      <c r="Y119" s="34">
        <f t="shared" si="22"/>
        <v>6.5</v>
      </c>
      <c r="Z119" s="2">
        <v>0.34</v>
      </c>
      <c r="AA119" s="2">
        <f t="shared" si="23"/>
        <v>0.68</v>
      </c>
      <c r="AB119" s="34">
        <f t="shared" si="24"/>
        <v>34</v>
      </c>
      <c r="AC119" s="2">
        <v>1.96</v>
      </c>
      <c r="AD119" s="29">
        <f t="shared" si="25"/>
        <v>39.200000000000003</v>
      </c>
      <c r="AE119" s="34">
        <f t="shared" si="26"/>
        <v>1960</v>
      </c>
      <c r="AF119" s="2">
        <v>5.75</v>
      </c>
      <c r="AG119" s="2">
        <v>0.99</v>
      </c>
      <c r="AH119" s="2">
        <f t="shared" ref="AH119:AH120" si="30">AG119*20</f>
        <v>19.8</v>
      </c>
      <c r="AI119" s="34">
        <f t="shared" si="28"/>
        <v>990</v>
      </c>
    </row>
    <row r="120" spans="1:35" x14ac:dyDescent="0.25">
      <c r="A120" s="4" t="s">
        <v>10</v>
      </c>
      <c r="B120" s="4">
        <v>410296</v>
      </c>
      <c r="C120" s="4" t="s">
        <v>10</v>
      </c>
      <c r="D120" s="4" t="s">
        <v>6</v>
      </c>
      <c r="E120" s="4">
        <v>5</v>
      </c>
      <c r="F120" s="4">
        <v>748</v>
      </c>
      <c r="G120" s="7">
        <v>119</v>
      </c>
      <c r="H120" s="11">
        <v>0.20100000000000001</v>
      </c>
      <c r="I120" s="20">
        <v>0.81612717870139828</v>
      </c>
      <c r="J120" s="27">
        <f t="shared" si="15"/>
        <v>812.06684447900318</v>
      </c>
      <c r="K120" s="20">
        <v>8.2105057624535664</v>
      </c>
      <c r="L120" s="27">
        <f t="shared" si="16"/>
        <v>164.21011524907132</v>
      </c>
      <c r="M120" s="27">
        <f t="shared" si="17"/>
        <v>8169.6574750781747</v>
      </c>
      <c r="N120" s="20">
        <v>3.2775376491296693</v>
      </c>
      <c r="O120" s="27">
        <f t="shared" si="18"/>
        <v>163.0615745835656</v>
      </c>
      <c r="P120" s="2">
        <v>1.1200000000000001</v>
      </c>
      <c r="Q120" s="2">
        <v>0.08</v>
      </c>
      <c r="R120" s="2">
        <f t="shared" si="29"/>
        <v>56.000000000000007</v>
      </c>
      <c r="S120" s="34">
        <f t="shared" si="19"/>
        <v>2786.0696517412939</v>
      </c>
      <c r="T120" s="2">
        <v>3.29</v>
      </c>
      <c r="U120" s="2">
        <f t="shared" si="20"/>
        <v>164.5</v>
      </c>
      <c r="V120" s="34">
        <f t="shared" si="21"/>
        <v>8184.079601990049</v>
      </c>
      <c r="X120" s="2">
        <v>0.13</v>
      </c>
      <c r="Y120" s="34">
        <f t="shared" si="22"/>
        <v>6.467661691542288</v>
      </c>
      <c r="Z120" s="2">
        <v>0.32</v>
      </c>
      <c r="AA120" s="2">
        <f t="shared" si="23"/>
        <v>0.64</v>
      </c>
      <c r="AB120" s="34">
        <f t="shared" si="24"/>
        <v>31.840796019900498</v>
      </c>
      <c r="AC120" s="2">
        <v>1.03</v>
      </c>
      <c r="AD120" s="29">
        <f t="shared" si="25"/>
        <v>20.6</v>
      </c>
      <c r="AE120" s="34">
        <f t="shared" si="26"/>
        <v>1024.8756218905471</v>
      </c>
      <c r="AF120" s="2">
        <v>8.0299999999999994</v>
      </c>
      <c r="AG120" s="2">
        <v>1.35</v>
      </c>
      <c r="AH120" s="2">
        <f t="shared" si="30"/>
        <v>27</v>
      </c>
      <c r="AI120" s="34">
        <f t="shared" si="28"/>
        <v>1343.2835820895521</v>
      </c>
    </row>
    <row r="121" spans="1:35" x14ac:dyDescent="0.25">
      <c r="A121" s="4" t="s">
        <v>10</v>
      </c>
      <c r="B121" s="4">
        <v>410296</v>
      </c>
      <c r="C121" s="4" t="s">
        <v>10</v>
      </c>
      <c r="D121" s="4" t="s">
        <v>6</v>
      </c>
      <c r="E121" s="4">
        <v>6</v>
      </c>
      <c r="F121" s="4">
        <v>749</v>
      </c>
      <c r="G121" s="7">
        <v>120</v>
      </c>
      <c r="H121" s="11">
        <v>0.20399999999999999</v>
      </c>
      <c r="I121" s="20">
        <v>0.63627657536870341</v>
      </c>
      <c r="J121" s="27">
        <f t="shared" si="15"/>
        <v>623.80056408696419</v>
      </c>
      <c r="K121" s="20">
        <v>3.9243832745975809</v>
      </c>
      <c r="L121" s="27">
        <f t="shared" si="16"/>
        <v>78.487665491951617</v>
      </c>
      <c r="M121" s="27">
        <f t="shared" si="17"/>
        <v>3847.4345829388049</v>
      </c>
      <c r="N121" s="20">
        <v>2.2996381771953844</v>
      </c>
      <c r="O121" s="27">
        <f t="shared" si="18"/>
        <v>112.72736162722472</v>
      </c>
      <c r="P121" s="2">
        <v>0.49</v>
      </c>
      <c r="Q121" s="2"/>
      <c r="R121" s="2">
        <f t="shared" si="29"/>
        <v>24.5</v>
      </c>
      <c r="S121" s="34">
        <f t="shared" si="19"/>
        <v>1200.9803921568628</v>
      </c>
      <c r="T121" s="2">
        <v>1.54</v>
      </c>
      <c r="U121" s="2">
        <f t="shared" si="20"/>
        <v>77</v>
      </c>
      <c r="V121" s="34">
        <f t="shared" si="21"/>
        <v>3774.5098039215691</v>
      </c>
      <c r="X121" s="2">
        <v>7.0000000000000007E-2</v>
      </c>
      <c r="Y121" s="34">
        <f t="shared" si="22"/>
        <v>3.4313725490196085</v>
      </c>
      <c r="Z121" s="2">
        <v>0.24</v>
      </c>
      <c r="AA121" s="2">
        <f t="shared" si="23"/>
        <v>0.48</v>
      </c>
      <c r="AB121" s="34">
        <f t="shared" si="24"/>
        <v>23.529411764705884</v>
      </c>
      <c r="AC121" s="2">
        <v>1.03</v>
      </c>
      <c r="AD121" s="29">
        <f t="shared" si="25"/>
        <v>20.6</v>
      </c>
      <c r="AE121" s="34">
        <f t="shared" si="26"/>
        <v>1009.8039215686275</v>
      </c>
      <c r="AF121" s="2">
        <v>3.24</v>
      </c>
      <c r="AG121" s="2"/>
      <c r="AH121" s="2">
        <f t="shared" si="27"/>
        <v>6.48</v>
      </c>
      <c r="AI121" s="34">
        <f t="shared" si="28"/>
        <v>317.64705882352951</v>
      </c>
    </row>
    <row r="122" spans="1:35" x14ac:dyDescent="0.25">
      <c r="A122" s="4" t="s">
        <v>10</v>
      </c>
      <c r="B122" s="4">
        <v>410296</v>
      </c>
      <c r="C122" s="4" t="s">
        <v>10</v>
      </c>
      <c r="D122" s="4" t="s">
        <v>6</v>
      </c>
      <c r="E122" s="4">
        <v>7</v>
      </c>
      <c r="F122" s="4">
        <v>750</v>
      </c>
      <c r="G122" s="7">
        <v>121</v>
      </c>
      <c r="H122" s="11">
        <v>0.20300000000000001</v>
      </c>
      <c r="I122" s="20">
        <v>0.87033135414671525</v>
      </c>
      <c r="J122" s="27">
        <f t="shared" si="15"/>
        <v>857.46931443026119</v>
      </c>
      <c r="K122" s="20">
        <v>4.1148776073911799</v>
      </c>
      <c r="L122" s="27">
        <f t="shared" si="16"/>
        <v>82.297552147823595</v>
      </c>
      <c r="M122" s="27">
        <f t="shared" si="17"/>
        <v>4054.0666082671719</v>
      </c>
      <c r="N122" s="20">
        <v>2.5930080187756697</v>
      </c>
      <c r="O122" s="27">
        <f t="shared" si="18"/>
        <v>127.73438516136304</v>
      </c>
      <c r="P122" s="2">
        <v>0.61</v>
      </c>
      <c r="Q122" s="2"/>
      <c r="R122" s="2">
        <f t="shared" si="29"/>
        <v>30.5</v>
      </c>
      <c r="S122" s="34">
        <f t="shared" si="19"/>
        <v>1502.463054187192</v>
      </c>
      <c r="T122" s="2">
        <v>2.62</v>
      </c>
      <c r="U122" s="2">
        <f t="shared" si="20"/>
        <v>131</v>
      </c>
      <c r="V122" s="34">
        <f t="shared" si="21"/>
        <v>6453.2019704433496</v>
      </c>
      <c r="X122" s="2">
        <v>0.11</v>
      </c>
      <c r="Y122" s="34">
        <f t="shared" si="22"/>
        <v>5.4187192118226601</v>
      </c>
      <c r="Z122" s="2">
        <v>0.28999999999999998</v>
      </c>
      <c r="AA122" s="2">
        <f t="shared" si="23"/>
        <v>0.57999999999999996</v>
      </c>
      <c r="AB122" s="34">
        <f t="shared" si="24"/>
        <v>28.571428571428569</v>
      </c>
      <c r="AC122" s="2">
        <v>1.4</v>
      </c>
      <c r="AD122" s="29">
        <f t="shared" si="25"/>
        <v>28</v>
      </c>
      <c r="AE122" s="34">
        <f t="shared" si="26"/>
        <v>1379.3103448275861</v>
      </c>
      <c r="AF122" s="2">
        <v>3.53</v>
      </c>
      <c r="AG122" s="2"/>
      <c r="AH122" s="2">
        <f t="shared" si="27"/>
        <v>7.06</v>
      </c>
      <c r="AI122" s="34">
        <f t="shared" si="28"/>
        <v>347.78325123152706</v>
      </c>
    </row>
    <row r="123" spans="1:35" x14ac:dyDescent="0.25">
      <c r="A123" s="12" t="s">
        <v>10</v>
      </c>
      <c r="B123" s="12">
        <v>410143</v>
      </c>
      <c r="C123" s="12" t="s">
        <v>10</v>
      </c>
      <c r="D123" s="12" t="s">
        <v>6</v>
      </c>
      <c r="E123" s="12">
        <v>2</v>
      </c>
      <c r="F123" s="12">
        <v>763</v>
      </c>
      <c r="G123" s="32">
        <v>122</v>
      </c>
      <c r="H123" s="12">
        <v>0.21099999999999999</v>
      </c>
      <c r="I123" s="30">
        <v>0.48132541658686068</v>
      </c>
      <c r="J123" s="27">
        <f t="shared" si="15"/>
        <v>456.23262235721393</v>
      </c>
      <c r="K123" s="30">
        <v>4.305371940184779</v>
      </c>
      <c r="L123" s="27">
        <f t="shared" si="16"/>
        <v>86.107438803695572</v>
      </c>
      <c r="M123" s="27">
        <f t="shared" si="17"/>
        <v>4080.9212703173257</v>
      </c>
      <c r="N123" s="30">
        <v>2.0062683356150988</v>
      </c>
      <c r="O123" s="27">
        <f t="shared" si="18"/>
        <v>95.083807375123172</v>
      </c>
      <c r="P123" s="31">
        <v>0.84</v>
      </c>
      <c r="Q123" s="31"/>
      <c r="R123" s="31">
        <f t="shared" si="29"/>
        <v>42</v>
      </c>
      <c r="S123" s="34">
        <f t="shared" si="19"/>
        <v>1990.5213270142181</v>
      </c>
      <c r="T123" s="31">
        <v>2.5499999999999998</v>
      </c>
      <c r="U123" s="31">
        <f t="shared" si="20"/>
        <v>127.49999999999999</v>
      </c>
      <c r="V123" s="34">
        <f t="shared" si="21"/>
        <v>6042.6540284360181</v>
      </c>
      <c r="W123" s="31"/>
      <c r="X123" s="31">
        <v>0.08</v>
      </c>
      <c r="Y123" s="34">
        <f t="shared" si="22"/>
        <v>3.7914691943127967</v>
      </c>
      <c r="Z123" s="31">
        <v>0.22</v>
      </c>
      <c r="AA123" s="31">
        <f t="shared" si="23"/>
        <v>0.44</v>
      </c>
      <c r="AB123" s="34">
        <f t="shared" si="24"/>
        <v>20.853080568720383</v>
      </c>
      <c r="AC123" s="31">
        <v>0.77</v>
      </c>
      <c r="AD123" s="12">
        <f t="shared" si="25"/>
        <v>15.4</v>
      </c>
      <c r="AE123" s="34">
        <f t="shared" si="26"/>
        <v>729.85781990521332</v>
      </c>
      <c r="AF123" s="31">
        <v>2.84</v>
      </c>
      <c r="AG123" s="31"/>
      <c r="AH123" s="31">
        <f t="shared" si="27"/>
        <v>5.68</v>
      </c>
      <c r="AI123" s="34">
        <f t="shared" si="28"/>
        <v>269.19431279620852</v>
      </c>
    </row>
    <row r="124" spans="1:35" x14ac:dyDescent="0.25">
      <c r="A124" s="12" t="s">
        <v>10</v>
      </c>
      <c r="B124" s="12">
        <v>410143</v>
      </c>
      <c r="C124" s="12" t="s">
        <v>10</v>
      </c>
      <c r="D124" s="12" t="s">
        <v>6</v>
      </c>
      <c r="E124" s="12">
        <v>3</v>
      </c>
      <c r="F124" s="12">
        <v>764</v>
      </c>
      <c r="G124" s="32">
        <v>123</v>
      </c>
      <c r="H124" s="12">
        <v>0.20300000000000001</v>
      </c>
      <c r="I124" s="30">
        <v>0.73280980655046934</v>
      </c>
      <c r="J124" s="27">
        <f t="shared" si="15"/>
        <v>721.98010497583175</v>
      </c>
      <c r="K124" s="30">
        <v>6.2103152681207732</v>
      </c>
      <c r="L124" s="27">
        <f t="shared" si="16"/>
        <v>124.20630536241546</v>
      </c>
      <c r="M124" s="27">
        <f t="shared" si="17"/>
        <v>6118.5372099712049</v>
      </c>
      <c r="N124" s="30">
        <v>3.0819577547428123</v>
      </c>
      <c r="O124" s="27">
        <f t="shared" si="18"/>
        <v>151.82057905137006</v>
      </c>
      <c r="P124" s="31">
        <v>0.69</v>
      </c>
      <c r="Q124" s="31"/>
      <c r="R124" s="31">
        <f t="shared" si="29"/>
        <v>34.5</v>
      </c>
      <c r="S124" s="34">
        <f t="shared" si="19"/>
        <v>1699.5073891625614</v>
      </c>
      <c r="T124" s="31">
        <v>3.32</v>
      </c>
      <c r="U124" s="31">
        <f t="shared" si="20"/>
        <v>166</v>
      </c>
      <c r="V124" s="34">
        <f t="shared" si="21"/>
        <v>8177.3399014778315</v>
      </c>
      <c r="W124" s="31"/>
      <c r="X124" s="31">
        <v>0.08</v>
      </c>
      <c r="Y124" s="34">
        <f t="shared" si="22"/>
        <v>3.9408866995073892</v>
      </c>
      <c r="Z124" s="31">
        <v>0.19</v>
      </c>
      <c r="AA124" s="31">
        <f t="shared" si="23"/>
        <v>0.38</v>
      </c>
      <c r="AB124" s="34">
        <f t="shared" si="24"/>
        <v>18.719211822660096</v>
      </c>
      <c r="AC124" s="31">
        <v>1.02</v>
      </c>
      <c r="AD124" s="12">
        <f t="shared" si="25"/>
        <v>20.399999999999999</v>
      </c>
      <c r="AE124" s="34">
        <f t="shared" si="26"/>
        <v>1004.9261083743842</v>
      </c>
      <c r="AF124" s="31">
        <v>4.1399999999999997</v>
      </c>
      <c r="AG124" s="31"/>
      <c r="AH124" s="31">
        <f t="shared" si="27"/>
        <v>8.2799999999999994</v>
      </c>
      <c r="AI124" s="34">
        <f t="shared" si="28"/>
        <v>407.88177339901472</v>
      </c>
    </row>
    <row r="125" spans="1:35" x14ac:dyDescent="0.25">
      <c r="A125" s="12" t="s">
        <v>10</v>
      </c>
      <c r="B125" s="12">
        <v>410143</v>
      </c>
      <c r="C125" s="12" t="s">
        <v>10</v>
      </c>
      <c r="D125" s="12" t="s">
        <v>6</v>
      </c>
      <c r="E125" s="12">
        <v>5</v>
      </c>
      <c r="F125" s="12">
        <v>765</v>
      </c>
      <c r="G125" s="32">
        <v>124</v>
      </c>
      <c r="H125" s="12">
        <v>0.20399999999999999</v>
      </c>
      <c r="I125" s="30">
        <v>0.51158781842558898</v>
      </c>
      <c r="J125" s="27">
        <f t="shared" si="15"/>
        <v>501.55668473096955</v>
      </c>
      <c r="K125" s="30">
        <v>4.2101247737879799</v>
      </c>
      <c r="L125" s="27">
        <f t="shared" si="16"/>
        <v>84.202495475759605</v>
      </c>
      <c r="M125" s="27">
        <f t="shared" si="17"/>
        <v>4127.5733076352753</v>
      </c>
      <c r="N125" s="30">
        <v>2.4952180715822414</v>
      </c>
      <c r="O125" s="27">
        <f t="shared" si="18"/>
        <v>122.31461135207067</v>
      </c>
      <c r="P125" s="31">
        <v>0.73</v>
      </c>
      <c r="Q125" s="31"/>
      <c r="R125" s="31">
        <f t="shared" si="29"/>
        <v>36.5</v>
      </c>
      <c r="S125" s="34">
        <f t="shared" si="19"/>
        <v>1789.2156862745098</v>
      </c>
      <c r="T125" s="31">
        <v>2.09</v>
      </c>
      <c r="U125" s="31">
        <f t="shared" si="20"/>
        <v>104.5</v>
      </c>
      <c r="V125" s="34">
        <f t="shared" si="21"/>
        <v>5122.5490196078435</v>
      </c>
      <c r="W125" s="31"/>
      <c r="X125" s="31">
        <v>0.08</v>
      </c>
      <c r="Y125" s="34">
        <f t="shared" si="22"/>
        <v>3.9215686274509807</v>
      </c>
      <c r="Z125" s="31">
        <v>0.31</v>
      </c>
      <c r="AA125" s="31">
        <f t="shared" si="23"/>
        <v>0.62</v>
      </c>
      <c r="AB125" s="34">
        <f t="shared" si="24"/>
        <v>30.3921568627451</v>
      </c>
      <c r="AC125" s="31">
        <v>0.53</v>
      </c>
      <c r="AD125" s="12">
        <f t="shared" si="25"/>
        <v>10.600000000000001</v>
      </c>
      <c r="AE125" s="34">
        <f t="shared" si="26"/>
        <v>519.60784313725503</v>
      </c>
      <c r="AF125" s="31">
        <v>5.0199999999999996</v>
      </c>
      <c r="AG125" s="31"/>
      <c r="AH125" s="31">
        <f t="shared" si="27"/>
        <v>10.039999999999999</v>
      </c>
      <c r="AI125" s="34">
        <f t="shared" si="28"/>
        <v>492.15686274509801</v>
      </c>
    </row>
    <row r="126" spans="1:35" x14ac:dyDescent="0.25">
      <c r="A126" s="12" t="s">
        <v>10</v>
      </c>
      <c r="B126" s="12">
        <v>410143</v>
      </c>
      <c r="C126" s="12" t="s">
        <v>10</v>
      </c>
      <c r="D126" s="12" t="s">
        <v>6</v>
      </c>
      <c r="E126" s="12">
        <v>6</v>
      </c>
      <c r="F126" s="12">
        <v>766</v>
      </c>
      <c r="G126" s="32">
        <v>125</v>
      </c>
      <c r="H126" s="12">
        <v>0.21199999999999999</v>
      </c>
      <c r="I126" s="30">
        <v>0.67094426355104397</v>
      </c>
      <c r="J126" s="27">
        <f t="shared" si="15"/>
        <v>632.96628636890932</v>
      </c>
      <c r="K126" s="30">
        <v>4.305371940184779</v>
      </c>
      <c r="L126" s="27">
        <f t="shared" si="16"/>
        <v>86.107438803695572</v>
      </c>
      <c r="M126" s="27">
        <f t="shared" si="17"/>
        <v>4061.6716416837535</v>
      </c>
      <c r="N126" s="30">
        <v>2.2018482300019557</v>
      </c>
      <c r="O126" s="27">
        <f t="shared" si="18"/>
        <v>103.86076556612998</v>
      </c>
      <c r="P126" s="31">
        <v>0.73</v>
      </c>
      <c r="Q126" s="31"/>
      <c r="R126" s="31">
        <f t="shared" si="29"/>
        <v>36.5</v>
      </c>
      <c r="S126" s="34">
        <f t="shared" si="19"/>
        <v>1721.6981132075473</v>
      </c>
      <c r="T126" s="31">
        <v>3.45</v>
      </c>
      <c r="U126" s="31">
        <f t="shared" si="20"/>
        <v>172.5</v>
      </c>
      <c r="V126" s="34">
        <f t="shared" si="21"/>
        <v>8136.7924528301892</v>
      </c>
      <c r="W126" s="31"/>
      <c r="X126" s="31">
        <v>0.1</v>
      </c>
      <c r="Y126" s="34">
        <f t="shared" si="22"/>
        <v>4.716981132075472</v>
      </c>
      <c r="Z126" s="31">
        <v>0.28999999999999998</v>
      </c>
      <c r="AA126" s="31">
        <f t="shared" si="23"/>
        <v>0.57999999999999996</v>
      </c>
      <c r="AB126" s="34">
        <f t="shared" si="24"/>
        <v>27.358490566037737</v>
      </c>
      <c r="AC126" s="31">
        <v>0.82</v>
      </c>
      <c r="AD126" s="12">
        <f t="shared" si="25"/>
        <v>16.399999999999999</v>
      </c>
      <c r="AE126" s="34">
        <f t="shared" si="26"/>
        <v>773.58490566037733</v>
      </c>
      <c r="AF126" s="31">
        <v>4.6399999999999997</v>
      </c>
      <c r="AG126" s="31"/>
      <c r="AH126" s="31">
        <f t="shared" si="27"/>
        <v>9.2799999999999994</v>
      </c>
      <c r="AI126" s="34">
        <f t="shared" si="28"/>
        <v>437.7358490566038</v>
      </c>
    </row>
    <row r="127" spans="1:35" x14ac:dyDescent="0.25">
      <c r="A127" s="12" t="s">
        <v>10</v>
      </c>
      <c r="B127" s="12">
        <v>410143</v>
      </c>
      <c r="C127" s="12" t="s">
        <v>10</v>
      </c>
      <c r="D127" s="12" t="s">
        <v>6</v>
      </c>
      <c r="E127" s="12">
        <v>8</v>
      </c>
      <c r="F127" s="12">
        <v>767</v>
      </c>
      <c r="G127" s="32">
        <v>126</v>
      </c>
      <c r="H127" s="12">
        <v>0.21</v>
      </c>
      <c r="I127" s="30">
        <v>0.58360467343420797</v>
      </c>
      <c r="J127" s="27">
        <f t="shared" si="15"/>
        <v>555.8139746992457</v>
      </c>
      <c r="K127" s="30">
        <v>5.2578436041527761</v>
      </c>
      <c r="L127" s="27">
        <f t="shared" si="16"/>
        <v>105.15687208305552</v>
      </c>
      <c r="M127" s="27">
        <f t="shared" si="17"/>
        <v>5007.4700991931195</v>
      </c>
      <c r="N127" s="30">
        <v>2.984167807549384</v>
      </c>
      <c r="O127" s="27">
        <f t="shared" si="18"/>
        <v>142.10322893092305</v>
      </c>
      <c r="P127" s="31">
        <v>0.84</v>
      </c>
      <c r="Q127" s="31"/>
      <c r="R127" s="31">
        <f t="shared" si="29"/>
        <v>42</v>
      </c>
      <c r="S127" s="34">
        <f t="shared" si="19"/>
        <v>2000</v>
      </c>
      <c r="T127" s="31">
        <v>2.41</v>
      </c>
      <c r="U127" s="31">
        <f t="shared" si="20"/>
        <v>120.5</v>
      </c>
      <c r="V127" s="34">
        <f t="shared" si="21"/>
        <v>5738.0952380952385</v>
      </c>
      <c r="W127" s="31"/>
      <c r="X127" s="31">
        <v>0.12</v>
      </c>
      <c r="Y127" s="34">
        <f t="shared" si="22"/>
        <v>5.7142857142857144</v>
      </c>
      <c r="Z127" s="31">
        <v>0.24</v>
      </c>
      <c r="AA127" s="31">
        <f t="shared" si="23"/>
        <v>0.48</v>
      </c>
      <c r="AB127" s="34">
        <f t="shared" si="24"/>
        <v>22.857142857142858</v>
      </c>
      <c r="AC127" s="31">
        <v>0.87</v>
      </c>
      <c r="AD127" s="12">
        <f t="shared" si="25"/>
        <v>17.399999999999999</v>
      </c>
      <c r="AE127" s="34">
        <f t="shared" si="26"/>
        <v>828.57142857142856</v>
      </c>
      <c r="AF127" s="31">
        <v>6.48</v>
      </c>
      <c r="AG127" s="31">
        <v>1.01</v>
      </c>
      <c r="AH127" s="31">
        <f>AG127*20</f>
        <v>20.2</v>
      </c>
      <c r="AI127" s="34">
        <f t="shared" si="28"/>
        <v>961.90476190476193</v>
      </c>
    </row>
    <row r="128" spans="1:35" x14ac:dyDescent="0.25">
      <c r="A128" s="4" t="s">
        <v>11</v>
      </c>
      <c r="B128" s="4">
        <v>320580</v>
      </c>
      <c r="C128" s="4" t="s">
        <v>55</v>
      </c>
      <c r="D128" s="4" t="s">
        <v>6</v>
      </c>
      <c r="E128" s="4">
        <v>1</v>
      </c>
      <c r="F128" s="4">
        <v>831</v>
      </c>
      <c r="G128" s="7">
        <v>127</v>
      </c>
      <c r="H128" s="11">
        <v>0.20200000000000001</v>
      </c>
      <c r="I128" s="20">
        <v>1.1825320819766327</v>
      </c>
      <c r="J128" s="27">
        <f t="shared" si="15"/>
        <v>1170.8238435412204</v>
      </c>
      <c r="K128" s="20">
        <v>2.7814172778359842</v>
      </c>
      <c r="L128" s="27">
        <f t="shared" si="16"/>
        <v>55.628345556719687</v>
      </c>
      <c r="M128" s="27">
        <f t="shared" si="17"/>
        <v>2753.8784929069147</v>
      </c>
      <c r="N128" s="20">
        <v>1.2239487580676705</v>
      </c>
      <c r="O128" s="27">
        <f t="shared" si="18"/>
        <v>60.591522676617352</v>
      </c>
      <c r="P128" s="2">
        <v>0.82</v>
      </c>
      <c r="Q128" s="2"/>
      <c r="R128" s="2">
        <f t="shared" si="29"/>
        <v>41</v>
      </c>
      <c r="S128" s="34">
        <f t="shared" si="19"/>
        <v>2029.7029702970297</v>
      </c>
      <c r="T128" s="2">
        <v>1.72</v>
      </c>
      <c r="U128" s="2">
        <f t="shared" si="20"/>
        <v>86</v>
      </c>
      <c r="V128" s="34">
        <f t="shared" si="21"/>
        <v>4257.4257425742571</v>
      </c>
      <c r="X128" s="2">
        <v>7.0000000000000007E-2</v>
      </c>
      <c r="Y128" s="34">
        <f t="shared" si="22"/>
        <v>3.4653465346534653</v>
      </c>
      <c r="Z128" s="2">
        <v>0.21</v>
      </c>
      <c r="AA128" s="2">
        <f t="shared" si="23"/>
        <v>0.42</v>
      </c>
      <c r="AB128" s="34">
        <f t="shared" si="24"/>
        <v>20.792079207920793</v>
      </c>
      <c r="AC128" s="2">
        <v>1.43</v>
      </c>
      <c r="AD128" s="29">
        <f t="shared" si="25"/>
        <v>28.599999999999998</v>
      </c>
      <c r="AE128" s="34">
        <f t="shared" si="26"/>
        <v>1415.8415841584158</v>
      </c>
      <c r="AF128" s="2">
        <v>1.33</v>
      </c>
      <c r="AG128" s="2"/>
      <c r="AH128" s="2">
        <f t="shared" si="27"/>
        <v>2.66</v>
      </c>
      <c r="AI128" s="34">
        <f t="shared" si="28"/>
        <v>131.68316831683168</v>
      </c>
    </row>
    <row r="129" spans="1:35" x14ac:dyDescent="0.25">
      <c r="A129" s="4" t="s">
        <v>11</v>
      </c>
      <c r="B129" s="4">
        <v>320580</v>
      </c>
      <c r="C129" s="4" t="s">
        <v>55</v>
      </c>
      <c r="D129" s="4" t="s">
        <v>6</v>
      </c>
      <c r="E129" s="4">
        <v>2</v>
      </c>
      <c r="F129" s="4">
        <v>832</v>
      </c>
      <c r="G129" s="7">
        <v>128</v>
      </c>
      <c r="H129" s="11">
        <v>0.20300000000000001</v>
      </c>
      <c r="I129" s="20">
        <v>0.95728787588584563</v>
      </c>
      <c r="J129" s="27">
        <f t="shared" si="15"/>
        <v>943.14076441955228</v>
      </c>
      <c r="K129" s="20">
        <v>3.5433946090103818</v>
      </c>
      <c r="L129" s="27">
        <f t="shared" si="16"/>
        <v>70.867892180207633</v>
      </c>
      <c r="M129" s="27">
        <f t="shared" si="17"/>
        <v>3491.029171438799</v>
      </c>
      <c r="N129" s="20">
        <v>0.73499902210052803</v>
      </c>
      <c r="O129" s="27">
        <f t="shared" si="18"/>
        <v>36.20684837933635</v>
      </c>
      <c r="P129" s="2">
        <v>1.03</v>
      </c>
      <c r="Q129" s="2"/>
      <c r="R129" s="2">
        <f t="shared" si="29"/>
        <v>51.5</v>
      </c>
      <c r="S129" s="34">
        <f t="shared" si="19"/>
        <v>2536.9458128078818</v>
      </c>
      <c r="T129" s="2">
        <v>1.61</v>
      </c>
      <c r="U129" s="2">
        <f t="shared" si="20"/>
        <v>80.5</v>
      </c>
      <c r="V129" s="34">
        <f t="shared" si="21"/>
        <v>3965.5172413793102</v>
      </c>
      <c r="X129" s="2">
        <v>0.09</v>
      </c>
      <c r="Y129" s="34">
        <f t="shared" si="22"/>
        <v>4.4334975369458123</v>
      </c>
      <c r="Z129" s="2">
        <v>0.23</v>
      </c>
      <c r="AA129" s="2">
        <f t="shared" si="23"/>
        <v>0.46</v>
      </c>
      <c r="AB129" s="34">
        <f t="shared" si="24"/>
        <v>22.660098522167488</v>
      </c>
      <c r="AC129" s="2">
        <v>0.86</v>
      </c>
      <c r="AD129" s="29">
        <f t="shared" si="25"/>
        <v>17.2</v>
      </c>
      <c r="AE129" s="34">
        <f t="shared" si="26"/>
        <v>847.29064039408865</v>
      </c>
      <c r="AF129" s="2">
        <v>1.35</v>
      </c>
      <c r="AG129" s="2"/>
      <c r="AH129" s="2">
        <f t="shared" si="27"/>
        <v>2.7</v>
      </c>
      <c r="AI129" s="34">
        <f t="shared" si="28"/>
        <v>133.00492610837438</v>
      </c>
    </row>
    <row r="130" spans="1:35" x14ac:dyDescent="0.25">
      <c r="A130" s="4" t="s">
        <v>11</v>
      </c>
      <c r="B130" s="4">
        <v>320580</v>
      </c>
      <c r="C130" s="4" t="s">
        <v>55</v>
      </c>
      <c r="D130" s="4" t="s">
        <v>6</v>
      </c>
      <c r="E130" s="4">
        <v>3</v>
      </c>
      <c r="F130" s="4">
        <v>833</v>
      </c>
      <c r="G130" s="7">
        <v>129</v>
      </c>
      <c r="H130" s="11">
        <v>0.19800000000000001</v>
      </c>
      <c r="I130" s="20">
        <v>0.80635893506991008</v>
      </c>
      <c r="J130" s="27">
        <f t="shared" si="15"/>
        <v>814.50397481809091</v>
      </c>
      <c r="K130" s="20">
        <v>5.2578436041527761</v>
      </c>
      <c r="L130" s="27">
        <f t="shared" si="16"/>
        <v>105.15687208305552</v>
      </c>
      <c r="M130" s="27">
        <f t="shared" si="17"/>
        <v>5310.9531355078534</v>
      </c>
      <c r="N130" s="20">
        <v>1.0283688636808135</v>
      </c>
      <c r="O130" s="27">
        <f t="shared" si="18"/>
        <v>51.93782139802088</v>
      </c>
      <c r="P130" s="2">
        <v>0.52</v>
      </c>
      <c r="Q130" s="2"/>
      <c r="R130" s="2">
        <f t="shared" si="29"/>
        <v>26</v>
      </c>
      <c r="S130" s="34">
        <f t="shared" si="19"/>
        <v>1313.1313131313132</v>
      </c>
      <c r="T130" s="2">
        <v>1.46</v>
      </c>
      <c r="U130" s="2">
        <f t="shared" si="20"/>
        <v>73</v>
      </c>
      <c r="V130" s="34">
        <f t="shared" si="21"/>
        <v>3686.8686868686868</v>
      </c>
      <c r="X130" s="2">
        <v>7.0000000000000007E-2</v>
      </c>
      <c r="Y130" s="34">
        <f t="shared" si="22"/>
        <v>3.5353535353535355</v>
      </c>
      <c r="Z130" s="2">
        <v>0.27</v>
      </c>
      <c r="AA130" s="2">
        <f t="shared" si="23"/>
        <v>0.54</v>
      </c>
      <c r="AB130" s="34">
        <f t="shared" si="24"/>
        <v>27.272727272727273</v>
      </c>
      <c r="AC130" s="2">
        <v>1.27</v>
      </c>
      <c r="AD130" s="29">
        <f t="shared" si="25"/>
        <v>25.4</v>
      </c>
      <c r="AE130" s="34">
        <f t="shared" si="26"/>
        <v>1282.8282828282827</v>
      </c>
      <c r="AF130" s="2">
        <v>1.41</v>
      </c>
      <c r="AG130" s="2"/>
      <c r="AH130" s="2">
        <f t="shared" si="27"/>
        <v>2.82</v>
      </c>
      <c r="AI130" s="34">
        <f t="shared" si="28"/>
        <v>142.42424242424241</v>
      </c>
    </row>
    <row r="131" spans="1:35" x14ac:dyDescent="0.25">
      <c r="A131" s="4" t="s">
        <v>11</v>
      </c>
      <c r="B131" s="4">
        <v>320580</v>
      </c>
      <c r="C131" s="4" t="s">
        <v>55</v>
      </c>
      <c r="D131" s="4" t="s">
        <v>6</v>
      </c>
      <c r="E131" s="4">
        <v>4</v>
      </c>
      <c r="F131" s="4">
        <v>834</v>
      </c>
      <c r="G131" s="7">
        <v>130</v>
      </c>
      <c r="H131" s="11">
        <v>0.20300000000000001</v>
      </c>
      <c r="I131" s="20">
        <v>0.78184255889676302</v>
      </c>
      <c r="J131" s="27">
        <f t="shared" ref="J131:J152" si="31">(I131/0.05)*(10/H131)</f>
        <v>770.28823536626896</v>
      </c>
      <c r="K131" s="20">
        <v>3.9243832745975809</v>
      </c>
      <c r="L131" s="27">
        <f t="shared" ref="L131:L152" si="32">K131*20</f>
        <v>78.487665491951617</v>
      </c>
      <c r="M131" s="27">
        <f t="shared" ref="M131:M152" si="33">L131*10/H131</f>
        <v>3866.3874626577144</v>
      </c>
      <c r="N131" s="20">
        <v>1.6151085468413848</v>
      </c>
      <c r="O131" s="27">
        <f t="shared" ref="O131:O152" si="34">N131*10/H131</f>
        <v>79.561997381348988</v>
      </c>
      <c r="P131" s="2">
        <v>0.94</v>
      </c>
      <c r="Q131" s="2"/>
      <c r="R131" s="2">
        <f t="shared" si="29"/>
        <v>47</v>
      </c>
      <c r="S131" s="34">
        <f t="shared" ref="S131:S152" si="35">R131*10/H131</f>
        <v>2315.270935960591</v>
      </c>
      <c r="T131" s="2">
        <v>2.04</v>
      </c>
      <c r="U131" s="2">
        <f t="shared" ref="U131:U152" si="36">T131*1*50</f>
        <v>102</v>
      </c>
      <c r="V131" s="34">
        <f t="shared" ref="V131:V152" si="37">U131*10/H131</f>
        <v>5024.6305418719212</v>
      </c>
      <c r="X131" s="2">
        <v>7.0000000000000007E-2</v>
      </c>
      <c r="Y131" s="34">
        <f t="shared" ref="Y131:Y152" si="38">X131*10/H131</f>
        <v>3.4482758620689657</v>
      </c>
      <c r="Z131" s="2">
        <v>0.24</v>
      </c>
      <c r="AA131" s="2">
        <f t="shared" ref="AA131:AA152" si="39">Z131*2</f>
        <v>0.48</v>
      </c>
      <c r="AB131" s="34">
        <f t="shared" ref="AB131:AB152" si="40">AA131*10/H131</f>
        <v>23.645320197044331</v>
      </c>
      <c r="AC131" s="2">
        <v>1.26</v>
      </c>
      <c r="AD131" s="29">
        <f t="shared" ref="AD131:AD152" si="41">AC131*20</f>
        <v>25.2</v>
      </c>
      <c r="AE131" s="34">
        <f t="shared" ref="AE131:AE152" si="42">AD131*10/H131</f>
        <v>1241.3793103448274</v>
      </c>
      <c r="AF131" s="2">
        <v>1.1399999999999999</v>
      </c>
      <c r="AG131" s="2"/>
      <c r="AH131" s="2">
        <f t="shared" ref="AH131:AH152" si="43">AF131*2</f>
        <v>2.2799999999999998</v>
      </c>
      <c r="AI131" s="34">
        <f t="shared" ref="AI131:AI152" si="44">AH131*10/H131</f>
        <v>112.31527093596057</v>
      </c>
    </row>
    <row r="132" spans="1:35" x14ac:dyDescent="0.25">
      <c r="A132" s="4" t="s">
        <v>11</v>
      </c>
      <c r="B132" s="4">
        <v>320580</v>
      </c>
      <c r="C132" s="4" t="s">
        <v>55</v>
      </c>
      <c r="D132" s="4" t="s">
        <v>6</v>
      </c>
      <c r="E132" s="4">
        <v>6</v>
      </c>
      <c r="F132" s="4">
        <v>835</v>
      </c>
      <c r="G132" s="7">
        <v>131</v>
      </c>
      <c r="H132" s="11">
        <v>0.20100000000000001</v>
      </c>
      <c r="I132" s="20">
        <v>0.80904041371384794</v>
      </c>
      <c r="J132" s="27">
        <f t="shared" si="31"/>
        <v>805.01533702870438</v>
      </c>
      <c r="K132" s="20">
        <v>3.2576531098199828</v>
      </c>
      <c r="L132" s="27">
        <f t="shared" si="32"/>
        <v>65.153062196399659</v>
      </c>
      <c r="M132" s="27">
        <f t="shared" si="33"/>
        <v>3241.4458804178935</v>
      </c>
      <c r="N132" s="20">
        <v>1.3217387052610989</v>
      </c>
      <c r="O132" s="27">
        <f t="shared" si="34"/>
        <v>65.758144540353186</v>
      </c>
      <c r="P132" s="2">
        <v>0.77</v>
      </c>
      <c r="Q132" s="2"/>
      <c r="R132" s="2">
        <f t="shared" ref="R132:R152" si="45">P132*1*50</f>
        <v>38.5</v>
      </c>
      <c r="S132" s="34">
        <f t="shared" si="35"/>
        <v>1915.4228855721392</v>
      </c>
      <c r="T132" s="2">
        <v>1.1100000000000001</v>
      </c>
      <c r="U132" s="2">
        <f t="shared" si="36"/>
        <v>55.500000000000007</v>
      </c>
      <c r="V132" s="34">
        <f t="shared" si="37"/>
        <v>2761.1940298507466</v>
      </c>
      <c r="X132" s="2">
        <v>0.08</v>
      </c>
      <c r="Y132" s="34">
        <f t="shared" si="38"/>
        <v>3.9800995024875623</v>
      </c>
      <c r="Z132" s="2">
        <v>0.34</v>
      </c>
      <c r="AA132" s="2">
        <f t="shared" si="39"/>
        <v>0.68</v>
      </c>
      <c r="AB132" s="34">
        <f t="shared" si="40"/>
        <v>33.830845771144283</v>
      </c>
      <c r="AC132" s="2">
        <v>1.81</v>
      </c>
      <c r="AD132" s="29">
        <f t="shared" si="41"/>
        <v>36.200000000000003</v>
      </c>
      <c r="AE132" s="34">
        <f t="shared" si="42"/>
        <v>1800.9950248756218</v>
      </c>
      <c r="AF132" s="2">
        <v>1.8</v>
      </c>
      <c r="AG132" s="2"/>
      <c r="AH132" s="2">
        <f t="shared" si="43"/>
        <v>3.6</v>
      </c>
      <c r="AI132" s="34">
        <f t="shared" si="44"/>
        <v>179.1044776119403</v>
      </c>
    </row>
    <row r="133" spans="1:35" x14ac:dyDescent="0.25">
      <c r="A133" s="12" t="s">
        <v>11</v>
      </c>
      <c r="B133" s="12">
        <v>272894</v>
      </c>
      <c r="C133" s="12" t="s">
        <v>56</v>
      </c>
      <c r="D133" s="12" t="s">
        <v>6</v>
      </c>
      <c r="E133" s="12">
        <v>2</v>
      </c>
      <c r="F133" s="12">
        <v>852</v>
      </c>
      <c r="G133" s="13">
        <v>132</v>
      </c>
      <c r="H133" s="14">
        <v>0.20499999999999999</v>
      </c>
      <c r="I133" s="30">
        <v>0.72610610994062441</v>
      </c>
      <c r="J133" s="27">
        <f t="shared" si="31"/>
        <v>708.3962048201214</v>
      </c>
      <c r="K133" s="30">
        <v>3.5433946090103818</v>
      </c>
      <c r="L133" s="27">
        <f t="shared" si="32"/>
        <v>70.867892180207633</v>
      </c>
      <c r="M133" s="27">
        <f t="shared" si="33"/>
        <v>3456.970350254031</v>
      </c>
      <c r="N133" s="30">
        <v>1.2239487580676705</v>
      </c>
      <c r="O133" s="27">
        <f t="shared" si="34"/>
        <v>59.704817466715639</v>
      </c>
      <c r="P133" s="31">
        <v>0.38</v>
      </c>
      <c r="Q133" s="31"/>
      <c r="R133" s="31">
        <f t="shared" si="45"/>
        <v>19</v>
      </c>
      <c r="S133" s="34">
        <f t="shared" si="35"/>
        <v>926.82926829268297</v>
      </c>
      <c r="T133" s="31">
        <v>0.8</v>
      </c>
      <c r="U133" s="31">
        <f t="shared" si="36"/>
        <v>40</v>
      </c>
      <c r="V133" s="34">
        <f t="shared" si="37"/>
        <v>1951.219512195122</v>
      </c>
      <c r="W133" s="31"/>
      <c r="X133" s="31">
        <v>0.05</v>
      </c>
      <c r="Y133" s="34">
        <f t="shared" si="38"/>
        <v>2.4390243902439024</v>
      </c>
      <c r="Z133" s="31">
        <v>0.16</v>
      </c>
      <c r="AA133" s="31">
        <f t="shared" si="39"/>
        <v>0.32</v>
      </c>
      <c r="AB133" s="34">
        <f t="shared" si="40"/>
        <v>15.609756097560977</v>
      </c>
      <c r="AC133" s="31">
        <v>0.8</v>
      </c>
      <c r="AD133" s="12">
        <f t="shared" si="41"/>
        <v>16</v>
      </c>
      <c r="AE133" s="34">
        <f t="shared" si="42"/>
        <v>780.48780487804879</v>
      </c>
      <c r="AF133" s="31">
        <v>0.73</v>
      </c>
      <c r="AG133" s="31"/>
      <c r="AH133" s="31">
        <f t="shared" si="43"/>
        <v>1.46</v>
      </c>
      <c r="AI133" s="34">
        <f t="shared" si="44"/>
        <v>71.219512195121951</v>
      </c>
    </row>
    <row r="134" spans="1:35" x14ac:dyDescent="0.25">
      <c r="A134" s="12" t="s">
        <v>11</v>
      </c>
      <c r="B134" s="12">
        <v>272894</v>
      </c>
      <c r="C134" s="12" t="s">
        <v>56</v>
      </c>
      <c r="D134" s="12" t="s">
        <v>6</v>
      </c>
      <c r="E134" s="12">
        <v>3</v>
      </c>
      <c r="F134" s="12">
        <v>853</v>
      </c>
      <c r="G134" s="13">
        <v>133</v>
      </c>
      <c r="H134" s="14">
        <v>0.19900000000000001</v>
      </c>
      <c r="I134" s="30">
        <v>0.6937368320245163</v>
      </c>
      <c r="J134" s="27">
        <f t="shared" si="31"/>
        <v>697.22294675830778</v>
      </c>
      <c r="K134" s="30">
        <v>3.5433946090103818</v>
      </c>
      <c r="L134" s="27">
        <f t="shared" si="32"/>
        <v>70.867892180207633</v>
      </c>
      <c r="M134" s="27">
        <f t="shared" si="33"/>
        <v>3561.2006120707347</v>
      </c>
      <c r="N134" s="30">
        <v>1.0283688636808135</v>
      </c>
      <c r="O134" s="27">
        <f t="shared" si="34"/>
        <v>51.676827320643888</v>
      </c>
      <c r="P134" s="31">
        <v>0.45</v>
      </c>
      <c r="Q134" s="31"/>
      <c r="R134" s="31">
        <f t="shared" si="45"/>
        <v>22.5</v>
      </c>
      <c r="S134" s="34">
        <f t="shared" si="35"/>
        <v>1130.6532663316582</v>
      </c>
      <c r="T134" s="31">
        <v>0.7</v>
      </c>
      <c r="U134" s="31">
        <f t="shared" si="36"/>
        <v>35</v>
      </c>
      <c r="V134" s="34">
        <f t="shared" si="37"/>
        <v>1758.7939698492462</v>
      </c>
      <c r="W134" s="31"/>
      <c r="X134" s="31">
        <v>0.04</v>
      </c>
      <c r="Y134" s="34">
        <f t="shared" si="38"/>
        <v>2.0100502512562812</v>
      </c>
      <c r="Z134" s="31">
        <v>0.16</v>
      </c>
      <c r="AA134" s="31">
        <f t="shared" si="39"/>
        <v>0.32</v>
      </c>
      <c r="AB134" s="34">
        <f t="shared" si="40"/>
        <v>16.08040201005025</v>
      </c>
      <c r="AC134" s="31">
        <v>0.85</v>
      </c>
      <c r="AD134" s="12">
        <f t="shared" si="41"/>
        <v>17</v>
      </c>
      <c r="AE134" s="34">
        <f t="shared" si="42"/>
        <v>854.2713567839196</v>
      </c>
      <c r="AF134" s="31">
        <v>1.57</v>
      </c>
      <c r="AG134" s="31"/>
      <c r="AH134" s="31">
        <f t="shared" si="43"/>
        <v>3.14</v>
      </c>
      <c r="AI134" s="34">
        <f t="shared" si="44"/>
        <v>157.7889447236181</v>
      </c>
    </row>
    <row r="135" spans="1:35" x14ac:dyDescent="0.25">
      <c r="A135" s="12" t="s">
        <v>11</v>
      </c>
      <c r="B135" s="12">
        <v>272894</v>
      </c>
      <c r="C135" s="12" t="s">
        <v>56</v>
      </c>
      <c r="D135" s="12" t="s">
        <v>6</v>
      </c>
      <c r="E135" s="12">
        <v>4</v>
      </c>
      <c r="F135" s="12">
        <v>854</v>
      </c>
      <c r="G135" s="13">
        <v>134</v>
      </c>
      <c r="H135" s="14">
        <v>0.20699999999999999</v>
      </c>
      <c r="I135" s="30">
        <v>0.86650067036966105</v>
      </c>
      <c r="J135" s="27">
        <f t="shared" si="31"/>
        <v>837.19871533300579</v>
      </c>
      <c r="K135" s="30">
        <v>4.4958662729783789</v>
      </c>
      <c r="L135" s="27">
        <f t="shared" si="32"/>
        <v>89.917325459567579</v>
      </c>
      <c r="M135" s="27">
        <f t="shared" si="33"/>
        <v>4343.8321478051976</v>
      </c>
      <c r="N135" s="30">
        <v>0.83278896929395652</v>
      </c>
      <c r="O135" s="27">
        <f t="shared" si="34"/>
        <v>40.231351173621086</v>
      </c>
      <c r="P135" s="31">
        <v>0.33</v>
      </c>
      <c r="Q135" s="31"/>
      <c r="R135" s="31">
        <f t="shared" si="45"/>
        <v>16.5</v>
      </c>
      <c r="S135" s="34">
        <f t="shared" si="35"/>
        <v>797.10144927536237</v>
      </c>
      <c r="T135" s="31">
        <v>0.72</v>
      </c>
      <c r="U135" s="31">
        <f t="shared" si="36"/>
        <v>36</v>
      </c>
      <c r="V135" s="34">
        <f t="shared" si="37"/>
        <v>1739.1304347826087</v>
      </c>
      <c r="W135" s="31"/>
      <c r="X135" s="31">
        <v>7.0000000000000007E-2</v>
      </c>
      <c r="Y135" s="34">
        <f t="shared" si="38"/>
        <v>3.381642512077295</v>
      </c>
      <c r="Z135" s="31">
        <v>0.21</v>
      </c>
      <c r="AA135" s="31">
        <f t="shared" si="39"/>
        <v>0.42</v>
      </c>
      <c r="AB135" s="34">
        <f t="shared" si="40"/>
        <v>20.289855072463769</v>
      </c>
      <c r="AC135" s="31">
        <v>2.3199999999999998</v>
      </c>
      <c r="AD135" s="12">
        <f t="shared" si="41"/>
        <v>46.4</v>
      </c>
      <c r="AE135" s="34">
        <f t="shared" si="42"/>
        <v>2241.5458937198068</v>
      </c>
      <c r="AF135" s="31">
        <v>0.82</v>
      </c>
      <c r="AG135" s="31"/>
      <c r="AH135" s="31">
        <f t="shared" si="43"/>
        <v>1.64</v>
      </c>
      <c r="AI135" s="34">
        <f t="shared" si="44"/>
        <v>79.227053140096615</v>
      </c>
    </row>
    <row r="136" spans="1:35" x14ac:dyDescent="0.25">
      <c r="A136" s="12" t="s">
        <v>11</v>
      </c>
      <c r="B136" s="12">
        <v>272894</v>
      </c>
      <c r="C136" s="12" t="s">
        <v>56</v>
      </c>
      <c r="D136" s="12" t="s">
        <v>6</v>
      </c>
      <c r="E136" s="12">
        <v>7</v>
      </c>
      <c r="F136" s="12">
        <v>855</v>
      </c>
      <c r="G136" s="13">
        <v>135</v>
      </c>
      <c r="H136" s="14">
        <v>0.20300000000000001</v>
      </c>
      <c r="I136" s="30">
        <v>0.63551043861329248</v>
      </c>
      <c r="J136" s="27">
        <f t="shared" si="31"/>
        <v>626.11865873230784</v>
      </c>
      <c r="K136" s="30">
        <v>3.0671587770263833</v>
      </c>
      <c r="L136" s="27">
        <f t="shared" si="32"/>
        <v>61.343175540527668</v>
      </c>
      <c r="M136" s="27">
        <f t="shared" si="33"/>
        <v>3021.8313074151561</v>
      </c>
      <c r="N136" s="30">
        <v>0.930578916487385</v>
      </c>
      <c r="O136" s="27">
        <f t="shared" si="34"/>
        <v>45.841325935339164</v>
      </c>
      <c r="P136" s="31">
        <v>1.04</v>
      </c>
      <c r="Q136" s="31"/>
      <c r="R136" s="31">
        <f t="shared" si="45"/>
        <v>52</v>
      </c>
      <c r="S136" s="34">
        <f t="shared" si="35"/>
        <v>2561.576354679803</v>
      </c>
      <c r="T136" s="31">
        <v>1.38</v>
      </c>
      <c r="U136" s="31">
        <f t="shared" si="36"/>
        <v>69</v>
      </c>
      <c r="V136" s="34">
        <f t="shared" si="37"/>
        <v>3399.0147783251227</v>
      </c>
      <c r="W136" s="31"/>
      <c r="X136" s="31">
        <v>0.05</v>
      </c>
      <c r="Y136" s="34">
        <f t="shared" si="38"/>
        <v>2.4630541871921179</v>
      </c>
      <c r="Z136" s="31">
        <v>0.31</v>
      </c>
      <c r="AA136" s="31">
        <f t="shared" si="39"/>
        <v>0.62</v>
      </c>
      <c r="AB136" s="34">
        <f t="shared" si="40"/>
        <v>30.541871921182263</v>
      </c>
      <c r="AC136" s="31">
        <v>1.58</v>
      </c>
      <c r="AD136" s="12">
        <f t="shared" si="41"/>
        <v>31.6</v>
      </c>
      <c r="AE136" s="34">
        <f t="shared" si="42"/>
        <v>1556.6502463054187</v>
      </c>
      <c r="AF136" s="31">
        <v>0.67</v>
      </c>
      <c r="AG136" s="31"/>
      <c r="AH136" s="31">
        <f t="shared" si="43"/>
        <v>1.34</v>
      </c>
      <c r="AI136" s="34">
        <f t="shared" si="44"/>
        <v>66.009852216748769</v>
      </c>
    </row>
    <row r="137" spans="1:35" x14ac:dyDescent="0.25">
      <c r="A137" s="12" t="s">
        <v>11</v>
      </c>
      <c r="B137" s="12">
        <v>272894</v>
      </c>
      <c r="C137" s="12" t="s">
        <v>56</v>
      </c>
      <c r="D137" s="12" t="s">
        <v>6</v>
      </c>
      <c r="E137" s="12">
        <v>8</v>
      </c>
      <c r="F137" s="12">
        <v>856</v>
      </c>
      <c r="G137" s="13">
        <v>136</v>
      </c>
      <c r="H137" s="14">
        <v>0.20100000000000001</v>
      </c>
      <c r="I137" s="30">
        <v>0.57038881440337086</v>
      </c>
      <c r="J137" s="27">
        <f t="shared" si="31"/>
        <v>567.55105910783163</v>
      </c>
      <c r="K137" s="30">
        <v>3.3529002762167823</v>
      </c>
      <c r="L137" s="27">
        <f t="shared" si="32"/>
        <v>67.058005524335641</v>
      </c>
      <c r="M137" s="27">
        <f t="shared" si="33"/>
        <v>3336.2191803152054</v>
      </c>
      <c r="N137" s="30">
        <v>1.5173185996479561</v>
      </c>
      <c r="O137" s="27">
        <f t="shared" si="34"/>
        <v>75.488487544674427</v>
      </c>
      <c r="P137" s="31">
        <v>1.33</v>
      </c>
      <c r="Q137" s="31">
        <v>0.08</v>
      </c>
      <c r="R137" s="31">
        <f t="shared" si="45"/>
        <v>66.5</v>
      </c>
      <c r="S137" s="34">
        <f t="shared" si="35"/>
        <v>3308.4577114427857</v>
      </c>
      <c r="T137" s="31">
        <v>2.33</v>
      </c>
      <c r="U137" s="31">
        <f t="shared" si="36"/>
        <v>116.5</v>
      </c>
      <c r="V137" s="34">
        <f t="shared" si="37"/>
        <v>5796.019900497512</v>
      </c>
      <c r="W137" s="31"/>
      <c r="X137" s="31">
        <v>0.05</v>
      </c>
      <c r="Y137" s="34">
        <f t="shared" si="38"/>
        <v>2.4875621890547261</v>
      </c>
      <c r="Z137" s="31">
        <v>0.22</v>
      </c>
      <c r="AA137" s="31">
        <f t="shared" si="39"/>
        <v>0.44</v>
      </c>
      <c r="AB137" s="34">
        <f t="shared" si="40"/>
        <v>21.890547263681594</v>
      </c>
      <c r="AC137" s="31">
        <v>2.46</v>
      </c>
      <c r="AD137" s="12">
        <f t="shared" si="41"/>
        <v>49.2</v>
      </c>
      <c r="AE137" s="34">
        <f t="shared" si="42"/>
        <v>2447.7611940298507</v>
      </c>
      <c r="AF137" s="31">
        <v>0.66</v>
      </c>
      <c r="AG137" s="31"/>
      <c r="AH137" s="31">
        <f t="shared" si="43"/>
        <v>1.32</v>
      </c>
      <c r="AI137" s="34">
        <f t="shared" si="44"/>
        <v>65.671641791044777</v>
      </c>
    </row>
    <row r="138" spans="1:35" x14ac:dyDescent="0.25">
      <c r="A138" s="4" t="s">
        <v>11</v>
      </c>
      <c r="B138" s="4">
        <v>320602</v>
      </c>
      <c r="C138" s="4" t="s">
        <v>55</v>
      </c>
      <c r="D138" s="4" t="s">
        <v>6</v>
      </c>
      <c r="E138" s="4">
        <v>1</v>
      </c>
      <c r="F138" s="4">
        <v>926</v>
      </c>
      <c r="G138" s="7">
        <v>137</v>
      </c>
      <c r="H138" s="11">
        <v>0.20499999999999999</v>
      </c>
      <c r="I138" s="20">
        <v>0.56062057077188265</v>
      </c>
      <c r="J138" s="27">
        <f t="shared" si="31"/>
        <v>546.94689831403184</v>
      </c>
      <c r="K138" s="20">
        <v>2.4956757786455852</v>
      </c>
      <c r="L138" s="27">
        <f t="shared" si="32"/>
        <v>49.913515572911706</v>
      </c>
      <c r="M138" s="27">
        <f t="shared" si="33"/>
        <v>2434.8056377030102</v>
      </c>
      <c r="N138" s="20">
        <v>1.0283688636808135</v>
      </c>
      <c r="O138" s="27">
        <f t="shared" si="34"/>
        <v>50.164334813698218</v>
      </c>
      <c r="P138" s="2">
        <v>0.42</v>
      </c>
      <c r="Q138" s="2"/>
      <c r="R138" s="2">
        <f t="shared" si="45"/>
        <v>21</v>
      </c>
      <c r="S138" s="34">
        <f t="shared" si="35"/>
        <v>1024.3902439024391</v>
      </c>
      <c r="T138" s="2">
        <v>1.08</v>
      </c>
      <c r="U138" s="2">
        <f t="shared" si="36"/>
        <v>54</v>
      </c>
      <c r="V138" s="34">
        <f t="shared" si="37"/>
        <v>2634.146341463415</v>
      </c>
      <c r="X138" s="2">
        <v>0.06</v>
      </c>
      <c r="Y138" s="34">
        <f t="shared" si="38"/>
        <v>2.9268292682926829</v>
      </c>
      <c r="Z138" s="2">
        <v>0.28999999999999998</v>
      </c>
      <c r="AA138" s="2">
        <f t="shared" si="39"/>
        <v>0.57999999999999996</v>
      </c>
      <c r="AB138" s="34">
        <f t="shared" si="40"/>
        <v>28.292682926829269</v>
      </c>
      <c r="AC138" s="2">
        <v>1.82</v>
      </c>
      <c r="AD138" s="29">
        <f t="shared" si="41"/>
        <v>36.4</v>
      </c>
      <c r="AE138" s="34">
        <f t="shared" si="42"/>
        <v>1775.6097560975611</v>
      </c>
      <c r="AF138" s="2">
        <v>1.24</v>
      </c>
      <c r="AG138" s="2"/>
      <c r="AH138" s="2">
        <f t="shared" si="43"/>
        <v>2.48</v>
      </c>
      <c r="AI138" s="34">
        <f t="shared" si="44"/>
        <v>120.97560975609757</v>
      </c>
    </row>
    <row r="139" spans="1:35" x14ac:dyDescent="0.25">
      <c r="A139" s="4" t="s">
        <v>11</v>
      </c>
      <c r="B139" s="4">
        <v>320602</v>
      </c>
      <c r="C139" s="4" t="s">
        <v>55</v>
      </c>
      <c r="D139" s="4" t="s">
        <v>6</v>
      </c>
      <c r="E139" s="4">
        <v>2</v>
      </c>
      <c r="F139" s="4">
        <v>927</v>
      </c>
      <c r="G139" s="7">
        <v>138</v>
      </c>
      <c r="H139" s="11">
        <v>0.2</v>
      </c>
      <c r="I139" s="20">
        <v>0.68894847730319864</v>
      </c>
      <c r="J139" s="27">
        <f t="shared" si="31"/>
        <v>688.94847730319862</v>
      </c>
      <c r="K139" s="20">
        <v>3.6386417754071814</v>
      </c>
      <c r="L139" s="27">
        <f t="shared" si="32"/>
        <v>72.772835508143629</v>
      </c>
      <c r="M139" s="27">
        <f t="shared" si="33"/>
        <v>3638.6417754071817</v>
      </c>
      <c r="N139" s="20">
        <v>0.63720907490709944</v>
      </c>
      <c r="O139" s="27">
        <f t="shared" si="34"/>
        <v>31.86045374535497</v>
      </c>
      <c r="P139" s="2">
        <v>0.43</v>
      </c>
      <c r="Q139" s="2"/>
      <c r="R139" s="2">
        <f t="shared" si="45"/>
        <v>21.5</v>
      </c>
      <c r="S139" s="34">
        <f t="shared" si="35"/>
        <v>1075</v>
      </c>
      <c r="T139" s="2">
        <v>1.01</v>
      </c>
      <c r="U139" s="2">
        <f t="shared" si="36"/>
        <v>50.5</v>
      </c>
      <c r="V139" s="34">
        <f t="shared" si="37"/>
        <v>2525</v>
      </c>
      <c r="X139" s="2">
        <v>0.06</v>
      </c>
      <c r="Y139" s="34">
        <f t="shared" si="38"/>
        <v>2.9999999999999996</v>
      </c>
      <c r="Z139" s="2">
        <v>0.28000000000000003</v>
      </c>
      <c r="AA139" s="2">
        <f t="shared" si="39"/>
        <v>0.56000000000000005</v>
      </c>
      <c r="AB139" s="34">
        <f t="shared" si="40"/>
        <v>28</v>
      </c>
      <c r="AC139" s="2">
        <v>2.13</v>
      </c>
      <c r="AD139" s="29">
        <f t="shared" si="41"/>
        <v>42.599999999999994</v>
      </c>
      <c r="AE139" s="34">
        <f t="shared" si="42"/>
        <v>2129.9999999999995</v>
      </c>
      <c r="AF139" s="2">
        <v>1.21</v>
      </c>
      <c r="AG139" s="2"/>
      <c r="AH139" s="2">
        <f t="shared" si="43"/>
        <v>2.42</v>
      </c>
      <c r="AI139" s="34">
        <f t="shared" si="44"/>
        <v>120.99999999999999</v>
      </c>
    </row>
    <row r="140" spans="1:35" x14ac:dyDescent="0.25">
      <c r="A140" s="4" t="s">
        <v>11</v>
      </c>
      <c r="B140" s="4">
        <v>320602</v>
      </c>
      <c r="C140" s="4" t="s">
        <v>55</v>
      </c>
      <c r="D140" s="4" t="s">
        <v>6</v>
      </c>
      <c r="E140" s="4">
        <v>3</v>
      </c>
      <c r="F140" s="4">
        <v>928</v>
      </c>
      <c r="G140" s="7">
        <v>139</v>
      </c>
      <c r="H140" s="11">
        <v>0.21</v>
      </c>
      <c r="I140" s="20">
        <v>0.72265849454127551</v>
      </c>
      <c r="J140" s="27">
        <f t="shared" si="31"/>
        <v>688.24618527740529</v>
      </c>
      <c r="K140" s="20">
        <v>3.6386417754071814</v>
      </c>
      <c r="L140" s="27">
        <f t="shared" si="32"/>
        <v>72.772835508143629</v>
      </c>
      <c r="M140" s="27">
        <f t="shared" si="33"/>
        <v>3465.3731194354114</v>
      </c>
      <c r="N140" s="20">
        <v>0.73499902210052803</v>
      </c>
      <c r="O140" s="27">
        <f t="shared" si="34"/>
        <v>34.999953433358478</v>
      </c>
      <c r="P140" s="2">
        <v>0.52</v>
      </c>
      <c r="Q140" s="2"/>
      <c r="R140" s="2">
        <f t="shared" si="45"/>
        <v>26</v>
      </c>
      <c r="S140" s="34">
        <f t="shared" si="35"/>
        <v>1238.0952380952381</v>
      </c>
      <c r="T140" s="2">
        <v>1.21</v>
      </c>
      <c r="U140" s="2">
        <f t="shared" si="36"/>
        <v>60.5</v>
      </c>
      <c r="V140" s="34">
        <f t="shared" si="37"/>
        <v>2880.9523809523812</v>
      </c>
      <c r="X140" s="2">
        <v>0.06</v>
      </c>
      <c r="Y140" s="34">
        <f t="shared" si="38"/>
        <v>2.8571428571428572</v>
      </c>
      <c r="Z140" s="2">
        <v>0.28000000000000003</v>
      </c>
      <c r="AA140" s="2">
        <f t="shared" si="39"/>
        <v>0.56000000000000005</v>
      </c>
      <c r="AB140" s="34">
        <f t="shared" si="40"/>
        <v>26.666666666666671</v>
      </c>
      <c r="AC140" s="2">
        <v>2.63</v>
      </c>
      <c r="AD140" s="29">
        <f t="shared" si="41"/>
        <v>52.599999999999994</v>
      </c>
      <c r="AE140" s="34">
        <f t="shared" si="42"/>
        <v>2504.761904761905</v>
      </c>
      <c r="AF140" s="2">
        <v>1.17</v>
      </c>
      <c r="AG140" s="2"/>
      <c r="AH140" s="2">
        <f t="shared" si="43"/>
        <v>2.34</v>
      </c>
      <c r="AI140" s="34">
        <f t="shared" si="44"/>
        <v>111.42857142857143</v>
      </c>
    </row>
    <row r="141" spans="1:35" x14ac:dyDescent="0.25">
      <c r="A141" s="4" t="s">
        <v>11</v>
      </c>
      <c r="B141" s="4">
        <v>320602</v>
      </c>
      <c r="C141" s="4" t="s">
        <v>55</v>
      </c>
      <c r="D141" s="4" t="s">
        <v>6</v>
      </c>
      <c r="E141" s="4">
        <v>4</v>
      </c>
      <c r="F141" s="4">
        <v>929</v>
      </c>
      <c r="G141" s="7">
        <v>140</v>
      </c>
      <c r="H141" s="11">
        <v>0.2</v>
      </c>
      <c r="I141" s="20">
        <v>0.52212219881248789</v>
      </c>
      <c r="J141" s="27">
        <f t="shared" si="31"/>
        <v>522.12219881248791</v>
      </c>
      <c r="K141" s="20">
        <v>4.305371940184779</v>
      </c>
      <c r="L141" s="27">
        <f t="shared" si="32"/>
        <v>86.107438803695572</v>
      </c>
      <c r="M141" s="27">
        <f t="shared" si="33"/>
        <v>4305.3719401847784</v>
      </c>
      <c r="N141" s="20">
        <v>1.0283688636808135</v>
      </c>
      <c r="O141" s="27">
        <f t="shared" si="34"/>
        <v>51.418443184040669</v>
      </c>
      <c r="P141" s="2">
        <v>0.53</v>
      </c>
      <c r="Q141" s="2"/>
      <c r="R141" s="2">
        <f t="shared" si="45"/>
        <v>26.5</v>
      </c>
      <c r="S141" s="34">
        <f t="shared" si="35"/>
        <v>1325</v>
      </c>
      <c r="T141" s="2">
        <v>1.51</v>
      </c>
      <c r="U141" s="2">
        <f t="shared" si="36"/>
        <v>75.5</v>
      </c>
      <c r="V141" s="34">
        <f t="shared" si="37"/>
        <v>3775</v>
      </c>
      <c r="X141" s="2">
        <v>7.0000000000000007E-2</v>
      </c>
      <c r="Y141" s="34">
        <f t="shared" si="38"/>
        <v>3.5</v>
      </c>
      <c r="Z141" s="2">
        <v>0.4</v>
      </c>
      <c r="AA141" s="2">
        <f t="shared" si="39"/>
        <v>0.8</v>
      </c>
      <c r="AB141" s="34">
        <f t="shared" si="40"/>
        <v>40</v>
      </c>
      <c r="AC141" s="2">
        <v>1.7</v>
      </c>
      <c r="AD141" s="29">
        <f t="shared" si="41"/>
        <v>34</v>
      </c>
      <c r="AE141" s="34">
        <f t="shared" si="42"/>
        <v>1700</v>
      </c>
      <c r="AF141" s="2">
        <v>0.85</v>
      </c>
      <c r="AG141" s="2"/>
      <c r="AH141" s="2">
        <f t="shared" si="43"/>
        <v>1.7</v>
      </c>
      <c r="AI141" s="34">
        <f t="shared" si="44"/>
        <v>85</v>
      </c>
    </row>
    <row r="142" spans="1:35" x14ac:dyDescent="0.25">
      <c r="A142" s="4" t="s">
        <v>11</v>
      </c>
      <c r="B142" s="4">
        <v>320602</v>
      </c>
      <c r="C142" s="4" t="s">
        <v>55</v>
      </c>
      <c r="D142" s="4" t="s">
        <v>6</v>
      </c>
      <c r="E142" s="4">
        <v>5</v>
      </c>
      <c r="F142" s="4">
        <v>930</v>
      </c>
      <c r="G142" s="7">
        <v>141</v>
      </c>
      <c r="H142" s="11">
        <v>0.20599999999999999</v>
      </c>
      <c r="I142" s="20">
        <v>0.56521739130434789</v>
      </c>
      <c r="J142" s="27">
        <f t="shared" si="31"/>
        <v>548.75474883917275</v>
      </c>
      <c r="K142" s="20">
        <v>3.4481474426135823</v>
      </c>
      <c r="L142" s="27">
        <f t="shared" si="32"/>
        <v>68.962948852271651</v>
      </c>
      <c r="M142" s="27">
        <f t="shared" si="33"/>
        <v>3347.7159637025075</v>
      </c>
      <c r="N142" s="20">
        <v>0.63720907490709944</v>
      </c>
      <c r="O142" s="27">
        <f t="shared" si="34"/>
        <v>30.932479364422306</v>
      </c>
      <c r="P142" s="2">
        <v>0.4</v>
      </c>
      <c r="Q142" s="2"/>
      <c r="R142" s="2">
        <f t="shared" si="45"/>
        <v>20</v>
      </c>
      <c r="S142" s="34">
        <f t="shared" si="35"/>
        <v>970.87378640776706</v>
      </c>
      <c r="T142" s="2">
        <v>0.47</v>
      </c>
      <c r="U142" s="2">
        <f t="shared" si="36"/>
        <v>23.5</v>
      </c>
      <c r="V142" s="34">
        <f t="shared" si="37"/>
        <v>1140.7766990291263</v>
      </c>
      <c r="X142" s="2">
        <v>0.09</v>
      </c>
      <c r="Y142" s="34">
        <f t="shared" si="38"/>
        <v>4.3689320388349513</v>
      </c>
      <c r="Z142" s="2">
        <v>0.15</v>
      </c>
      <c r="AA142" s="2">
        <f t="shared" si="39"/>
        <v>0.3</v>
      </c>
      <c r="AB142" s="34">
        <f t="shared" si="40"/>
        <v>14.563106796116505</v>
      </c>
      <c r="AC142" s="2">
        <v>1.31</v>
      </c>
      <c r="AD142" s="29">
        <f t="shared" si="41"/>
        <v>26.200000000000003</v>
      </c>
      <c r="AE142" s="34">
        <f t="shared" si="42"/>
        <v>1271.8446601941748</v>
      </c>
      <c r="AF142" s="2">
        <v>0.73</v>
      </c>
      <c r="AG142" s="2"/>
      <c r="AH142" s="2">
        <f t="shared" si="43"/>
        <v>1.46</v>
      </c>
      <c r="AI142" s="34">
        <f t="shared" si="44"/>
        <v>70.873786407766985</v>
      </c>
    </row>
    <row r="143" spans="1:35" x14ac:dyDescent="0.25">
      <c r="A143" s="12" t="s">
        <v>11</v>
      </c>
      <c r="B143" s="12">
        <v>320575</v>
      </c>
      <c r="C143" s="12" t="s">
        <v>55</v>
      </c>
      <c r="D143" s="12" t="s">
        <v>6</v>
      </c>
      <c r="E143" s="12">
        <v>1</v>
      </c>
      <c r="F143" s="12">
        <v>965</v>
      </c>
      <c r="G143" s="13">
        <v>142</v>
      </c>
      <c r="H143" s="14">
        <v>0.20300000000000001</v>
      </c>
      <c r="I143" s="30">
        <v>1.3426546638574985</v>
      </c>
      <c r="J143" s="27">
        <f t="shared" si="31"/>
        <v>1322.812476706895</v>
      </c>
      <c r="K143" s="30">
        <v>5.353090770549576</v>
      </c>
      <c r="L143" s="27">
        <f t="shared" si="32"/>
        <v>107.06181541099153</v>
      </c>
      <c r="M143" s="27">
        <f t="shared" si="33"/>
        <v>5273.981054728647</v>
      </c>
      <c r="N143" s="30">
        <v>1.126158810874242</v>
      </c>
      <c r="O143" s="27">
        <f t="shared" si="34"/>
        <v>55.475803491341964</v>
      </c>
      <c r="P143" s="31">
        <v>0.89</v>
      </c>
      <c r="Q143" s="31"/>
      <c r="R143" s="31">
        <f t="shared" si="45"/>
        <v>44.5</v>
      </c>
      <c r="S143" s="34">
        <f t="shared" si="35"/>
        <v>2192.1182266009851</v>
      </c>
      <c r="T143" s="31">
        <v>1.23</v>
      </c>
      <c r="U143" s="31">
        <f t="shared" si="36"/>
        <v>61.5</v>
      </c>
      <c r="V143" s="34">
        <f t="shared" si="37"/>
        <v>3029.5566502463053</v>
      </c>
      <c r="W143" s="31"/>
      <c r="X143" s="31">
        <v>0.09</v>
      </c>
      <c r="Y143" s="34">
        <f t="shared" si="38"/>
        <v>4.4334975369458123</v>
      </c>
      <c r="Z143" s="31">
        <v>0.21</v>
      </c>
      <c r="AA143" s="31">
        <f t="shared" si="39"/>
        <v>0.42</v>
      </c>
      <c r="AB143" s="34">
        <f t="shared" si="40"/>
        <v>20.689655172413794</v>
      </c>
      <c r="AC143" s="31">
        <v>1.33</v>
      </c>
      <c r="AD143" s="12">
        <f t="shared" si="41"/>
        <v>26.6</v>
      </c>
      <c r="AE143" s="34">
        <f t="shared" si="42"/>
        <v>1310.3448275862067</v>
      </c>
      <c r="AF143" s="31">
        <v>1.49</v>
      </c>
      <c r="AG143" s="31"/>
      <c r="AH143" s="31">
        <f t="shared" si="43"/>
        <v>2.98</v>
      </c>
      <c r="AI143" s="34">
        <f t="shared" si="44"/>
        <v>146.79802955665025</v>
      </c>
    </row>
    <row r="144" spans="1:35" x14ac:dyDescent="0.25">
      <c r="A144" s="12" t="s">
        <v>11</v>
      </c>
      <c r="B144" s="12">
        <v>320575</v>
      </c>
      <c r="C144" s="12" t="s">
        <v>55</v>
      </c>
      <c r="D144" s="12" t="s">
        <v>6</v>
      </c>
      <c r="E144" s="12">
        <v>2</v>
      </c>
      <c r="F144" s="12">
        <v>966</v>
      </c>
      <c r="G144" s="13">
        <v>143</v>
      </c>
      <c r="H144" s="14">
        <v>0.20599999999999999</v>
      </c>
      <c r="I144" s="30">
        <v>1.1243056885654088</v>
      </c>
      <c r="J144" s="27">
        <f t="shared" si="31"/>
        <v>1091.5589209372902</v>
      </c>
      <c r="K144" s="30">
        <v>5.8293266025335742</v>
      </c>
      <c r="L144" s="27">
        <f t="shared" si="32"/>
        <v>116.58653205067148</v>
      </c>
      <c r="M144" s="27">
        <f t="shared" si="33"/>
        <v>5659.5403908092958</v>
      </c>
      <c r="N144" s="30">
        <v>1.9084783884216703</v>
      </c>
      <c r="O144" s="27">
        <f t="shared" si="34"/>
        <v>92.644581962217003</v>
      </c>
      <c r="P144" s="31">
        <v>0.95</v>
      </c>
      <c r="Q144" s="31"/>
      <c r="R144" s="31">
        <f t="shared" si="45"/>
        <v>47.5</v>
      </c>
      <c r="S144" s="34">
        <f t="shared" si="35"/>
        <v>2305.8252427184466</v>
      </c>
      <c r="T144" s="31">
        <v>2.91</v>
      </c>
      <c r="U144" s="31">
        <f t="shared" si="36"/>
        <v>145.5</v>
      </c>
      <c r="V144" s="34">
        <f t="shared" si="37"/>
        <v>7063.1067961165054</v>
      </c>
      <c r="W144" s="31"/>
      <c r="X144" s="31">
        <v>0.1</v>
      </c>
      <c r="Y144" s="34">
        <f t="shared" si="38"/>
        <v>4.8543689320388355</v>
      </c>
      <c r="Z144" s="31">
        <v>0.15</v>
      </c>
      <c r="AA144" s="31">
        <f t="shared" si="39"/>
        <v>0.3</v>
      </c>
      <c r="AB144" s="34">
        <f t="shared" si="40"/>
        <v>14.563106796116505</v>
      </c>
      <c r="AC144" s="31">
        <v>1.32</v>
      </c>
      <c r="AD144" s="12">
        <f t="shared" si="41"/>
        <v>26.400000000000002</v>
      </c>
      <c r="AE144" s="34">
        <f t="shared" si="42"/>
        <v>1281.5533980582525</v>
      </c>
      <c r="AF144" s="31">
        <v>1.18</v>
      </c>
      <c r="AG144" s="31"/>
      <c r="AH144" s="31">
        <f t="shared" si="43"/>
        <v>2.36</v>
      </c>
      <c r="AI144" s="34">
        <f t="shared" si="44"/>
        <v>114.5631067961165</v>
      </c>
    </row>
    <row r="145" spans="1:35" x14ac:dyDescent="0.25">
      <c r="A145" s="12" t="s">
        <v>11</v>
      </c>
      <c r="B145" s="12">
        <v>320575</v>
      </c>
      <c r="C145" s="12" t="s">
        <v>55</v>
      </c>
      <c r="D145" s="12" t="s">
        <v>6</v>
      </c>
      <c r="E145" s="12">
        <v>3</v>
      </c>
      <c r="F145" s="12">
        <v>967</v>
      </c>
      <c r="G145" s="13">
        <v>144</v>
      </c>
      <c r="H145" s="14">
        <v>0.20300000000000001</v>
      </c>
      <c r="I145" s="30">
        <v>0.94866883738747354</v>
      </c>
      <c r="J145" s="27">
        <f t="shared" si="31"/>
        <v>934.64910087435806</v>
      </c>
      <c r="K145" s="30">
        <v>4.781607772168778</v>
      </c>
      <c r="L145" s="27">
        <f t="shared" si="32"/>
        <v>95.632155443375552</v>
      </c>
      <c r="M145" s="27">
        <f t="shared" si="33"/>
        <v>4710.9436179002732</v>
      </c>
      <c r="N145" s="30">
        <v>1.9084783884216703</v>
      </c>
      <c r="O145" s="27">
        <f t="shared" si="34"/>
        <v>94.013713715353205</v>
      </c>
      <c r="P145" s="31">
        <v>1.18</v>
      </c>
      <c r="Q145" s="31">
        <v>0.05</v>
      </c>
      <c r="R145" s="31">
        <f t="shared" si="45"/>
        <v>59</v>
      </c>
      <c r="S145" s="34">
        <f t="shared" si="35"/>
        <v>2906.4039408866993</v>
      </c>
      <c r="T145" s="31">
        <v>2.89</v>
      </c>
      <c r="U145" s="31">
        <f t="shared" si="36"/>
        <v>144.5</v>
      </c>
      <c r="V145" s="34">
        <f t="shared" si="37"/>
        <v>7118.226600985221</v>
      </c>
      <c r="W145" s="31"/>
      <c r="X145" s="31">
        <v>0.11</v>
      </c>
      <c r="Y145" s="34">
        <f t="shared" si="38"/>
        <v>5.4187192118226601</v>
      </c>
      <c r="Z145" s="31">
        <v>0.26</v>
      </c>
      <c r="AA145" s="31">
        <f t="shared" si="39"/>
        <v>0.52</v>
      </c>
      <c r="AB145" s="34">
        <f t="shared" si="40"/>
        <v>25.615763546798028</v>
      </c>
      <c r="AC145" s="31">
        <v>1.53</v>
      </c>
      <c r="AD145" s="12">
        <f t="shared" si="41"/>
        <v>30.6</v>
      </c>
      <c r="AE145" s="34">
        <f t="shared" si="42"/>
        <v>1507.3891625615763</v>
      </c>
      <c r="AF145" s="31">
        <v>2.1</v>
      </c>
      <c r="AG145" s="31"/>
      <c r="AH145" s="31">
        <f t="shared" si="43"/>
        <v>4.2</v>
      </c>
      <c r="AI145" s="34">
        <f t="shared" si="44"/>
        <v>206.89655172413791</v>
      </c>
    </row>
    <row r="146" spans="1:35" x14ac:dyDescent="0.25">
      <c r="A146" s="12" t="s">
        <v>11</v>
      </c>
      <c r="B146" s="12">
        <v>320575</v>
      </c>
      <c r="C146" s="12" t="s">
        <v>55</v>
      </c>
      <c r="D146" s="12" t="s">
        <v>6</v>
      </c>
      <c r="E146" s="12">
        <v>4</v>
      </c>
      <c r="F146" s="12">
        <v>968</v>
      </c>
      <c r="G146" s="13">
        <v>145</v>
      </c>
      <c r="H146" s="14">
        <v>0.20200000000000001</v>
      </c>
      <c r="I146" s="30">
        <v>1.1105152269680136</v>
      </c>
      <c r="J146" s="27">
        <f t="shared" si="31"/>
        <v>1099.5200267010034</v>
      </c>
      <c r="K146" s="30">
        <v>5.2578436041527761</v>
      </c>
      <c r="L146" s="27">
        <f t="shared" si="32"/>
        <v>105.15687208305552</v>
      </c>
      <c r="M146" s="27">
        <f t="shared" si="33"/>
        <v>5205.7857466859159</v>
      </c>
      <c r="N146" s="30">
        <v>3.375327596323098</v>
      </c>
      <c r="O146" s="27">
        <f t="shared" si="34"/>
        <v>167.09542556054939</v>
      </c>
      <c r="P146" s="31">
        <v>0.95</v>
      </c>
      <c r="Q146" s="31"/>
      <c r="R146" s="31">
        <f t="shared" si="45"/>
        <v>47.5</v>
      </c>
      <c r="S146" s="34">
        <f t="shared" si="35"/>
        <v>2351.4851485148515</v>
      </c>
      <c r="T146" s="31">
        <v>2.15</v>
      </c>
      <c r="U146" s="31">
        <f t="shared" si="36"/>
        <v>107.5</v>
      </c>
      <c r="V146" s="34">
        <f t="shared" si="37"/>
        <v>5321.7821782178216</v>
      </c>
      <c r="W146" s="31"/>
      <c r="X146" s="31">
        <v>0.12</v>
      </c>
      <c r="Y146" s="34">
        <f t="shared" si="38"/>
        <v>5.9405940594059397</v>
      </c>
      <c r="Z146" s="31">
        <v>0.38</v>
      </c>
      <c r="AA146" s="31">
        <f t="shared" si="39"/>
        <v>0.76</v>
      </c>
      <c r="AB146" s="34">
        <f t="shared" si="40"/>
        <v>37.623762376237622</v>
      </c>
      <c r="AC146" s="31">
        <v>1.31</v>
      </c>
      <c r="AD146" s="12">
        <f t="shared" si="41"/>
        <v>26.200000000000003</v>
      </c>
      <c r="AE146" s="34">
        <f t="shared" si="42"/>
        <v>1297.029702970297</v>
      </c>
      <c r="AF146" s="31">
        <v>1.65</v>
      </c>
      <c r="AG146" s="31"/>
      <c r="AH146" s="31">
        <f t="shared" si="43"/>
        <v>3.3</v>
      </c>
      <c r="AI146" s="34">
        <f t="shared" si="44"/>
        <v>163.36633663366337</v>
      </c>
    </row>
    <row r="147" spans="1:35" x14ac:dyDescent="0.25">
      <c r="A147" s="12" t="s">
        <v>11</v>
      </c>
      <c r="B147" s="12">
        <v>320575</v>
      </c>
      <c r="C147" s="12" t="s">
        <v>55</v>
      </c>
      <c r="D147" s="12" t="s">
        <v>6</v>
      </c>
      <c r="E147" s="12">
        <v>5</v>
      </c>
      <c r="F147" s="12">
        <v>969</v>
      </c>
      <c r="G147" s="13">
        <v>146</v>
      </c>
      <c r="H147" s="14">
        <v>0.20200000000000001</v>
      </c>
      <c r="I147" s="30">
        <v>0.96667305113962843</v>
      </c>
      <c r="J147" s="27">
        <f t="shared" si="31"/>
        <v>957.10203083131501</v>
      </c>
      <c r="K147" s="30">
        <v>5.353090770549576</v>
      </c>
      <c r="L147" s="27">
        <f t="shared" si="32"/>
        <v>107.06181541099153</v>
      </c>
      <c r="M147" s="27">
        <f t="shared" si="33"/>
        <v>5300.0898718312637</v>
      </c>
      <c r="N147" s="30">
        <v>1.8106884412282418</v>
      </c>
      <c r="O147" s="27">
        <f t="shared" si="34"/>
        <v>89.63804164496247</v>
      </c>
      <c r="P147" s="31">
        <v>0.93</v>
      </c>
      <c r="Q147" s="31"/>
      <c r="R147" s="31">
        <f t="shared" si="45"/>
        <v>46.5</v>
      </c>
      <c r="S147" s="34">
        <f t="shared" si="35"/>
        <v>2301.9801980198017</v>
      </c>
      <c r="T147" s="31">
        <v>2.2000000000000002</v>
      </c>
      <c r="U147" s="31">
        <f t="shared" si="36"/>
        <v>110.00000000000001</v>
      </c>
      <c r="V147" s="34">
        <f t="shared" si="37"/>
        <v>5445.5445544554459</v>
      </c>
      <c r="W147" s="31"/>
      <c r="X147" s="31">
        <v>0.11</v>
      </c>
      <c r="Y147" s="34">
        <f t="shared" si="38"/>
        <v>5.4455445544554459</v>
      </c>
      <c r="Z147" s="31">
        <v>0.41</v>
      </c>
      <c r="AA147" s="31">
        <f t="shared" si="39"/>
        <v>0.82</v>
      </c>
      <c r="AB147" s="34">
        <f t="shared" si="40"/>
        <v>40.594059405940591</v>
      </c>
      <c r="AC147" s="31">
        <v>1.66</v>
      </c>
      <c r="AD147" s="12">
        <f t="shared" si="41"/>
        <v>33.199999999999996</v>
      </c>
      <c r="AE147" s="34">
        <f t="shared" si="42"/>
        <v>1643.5643564356433</v>
      </c>
      <c r="AF147" s="31">
        <v>1.61</v>
      </c>
      <c r="AG147" s="31"/>
      <c r="AH147" s="31">
        <f t="shared" si="43"/>
        <v>3.22</v>
      </c>
      <c r="AI147" s="34">
        <f t="shared" si="44"/>
        <v>159.40594059405942</v>
      </c>
    </row>
    <row r="148" spans="1:35" x14ac:dyDescent="0.25">
      <c r="A148" s="4" t="s">
        <v>11</v>
      </c>
      <c r="B148" s="4">
        <v>272850</v>
      </c>
      <c r="C148" s="4" t="s">
        <v>56</v>
      </c>
      <c r="D148" s="4" t="s">
        <v>6</v>
      </c>
      <c r="E148" s="4">
        <v>1</v>
      </c>
      <c r="F148" s="4">
        <v>991</v>
      </c>
      <c r="G148" s="7">
        <v>147</v>
      </c>
      <c r="H148" s="11">
        <v>0.19900000000000001</v>
      </c>
      <c r="I148" s="20">
        <v>0.75004788354721308</v>
      </c>
      <c r="J148" s="27">
        <f t="shared" si="31"/>
        <v>753.81696838915877</v>
      </c>
      <c r="K148" s="20">
        <v>2.7814172778359842</v>
      </c>
      <c r="L148" s="27">
        <f t="shared" si="32"/>
        <v>55.628345556719687</v>
      </c>
      <c r="M148" s="27">
        <f t="shared" si="33"/>
        <v>2795.3942490813911</v>
      </c>
      <c r="N148" s="20">
        <v>1.126158810874242</v>
      </c>
      <c r="O148" s="27">
        <f t="shared" si="34"/>
        <v>56.590895018806123</v>
      </c>
      <c r="P148" s="2">
        <v>0.95</v>
      </c>
      <c r="Q148" s="2"/>
      <c r="R148" s="2">
        <f t="shared" si="45"/>
        <v>47.5</v>
      </c>
      <c r="S148" s="34">
        <f t="shared" si="35"/>
        <v>2386.934673366834</v>
      </c>
      <c r="T148" s="2">
        <v>0.87</v>
      </c>
      <c r="U148" s="2">
        <f t="shared" si="36"/>
        <v>43.5</v>
      </c>
      <c r="V148" s="34">
        <f t="shared" si="37"/>
        <v>2185.929648241206</v>
      </c>
      <c r="X148" s="2">
        <v>0.08</v>
      </c>
      <c r="Y148" s="34">
        <f t="shared" si="38"/>
        <v>4.0201005025125625</v>
      </c>
      <c r="Z148" s="2">
        <v>0.23</v>
      </c>
      <c r="AA148" s="2">
        <f t="shared" si="39"/>
        <v>0.46</v>
      </c>
      <c r="AB148" s="34">
        <f t="shared" si="40"/>
        <v>23.115577889447238</v>
      </c>
      <c r="AC148" s="2">
        <v>1.62</v>
      </c>
      <c r="AD148" s="29">
        <f t="shared" si="41"/>
        <v>32.400000000000006</v>
      </c>
      <c r="AE148" s="34">
        <f t="shared" si="42"/>
        <v>1628.1407035175882</v>
      </c>
      <c r="AF148" s="2">
        <v>0.61</v>
      </c>
      <c r="AG148" s="2"/>
      <c r="AH148" s="2">
        <f t="shared" si="43"/>
        <v>1.22</v>
      </c>
      <c r="AI148" s="34">
        <f t="shared" si="44"/>
        <v>61.306532663316574</v>
      </c>
    </row>
    <row r="149" spans="1:35" x14ac:dyDescent="0.25">
      <c r="A149" s="4" t="s">
        <v>11</v>
      </c>
      <c r="B149" s="4">
        <v>272850</v>
      </c>
      <c r="C149" s="4" t="s">
        <v>56</v>
      </c>
      <c r="D149" s="4" t="s">
        <v>6</v>
      </c>
      <c r="E149" s="4">
        <v>2</v>
      </c>
      <c r="F149" s="4">
        <v>992</v>
      </c>
      <c r="G149" s="7">
        <v>148</v>
      </c>
      <c r="H149" s="11">
        <v>0.20399999999999999</v>
      </c>
      <c r="I149" s="20">
        <v>0.61846389580540118</v>
      </c>
      <c r="J149" s="27">
        <f t="shared" si="31"/>
        <v>606.33715275039333</v>
      </c>
      <c r="K149" s="20">
        <v>2.4004286122487857</v>
      </c>
      <c r="L149" s="27">
        <f t="shared" si="32"/>
        <v>48.00857224497571</v>
      </c>
      <c r="M149" s="27">
        <f t="shared" si="33"/>
        <v>2353.3613845576328</v>
      </c>
      <c r="N149" s="20">
        <v>2.1040582828085275</v>
      </c>
      <c r="O149" s="27">
        <f t="shared" si="34"/>
        <v>103.14011190237881</v>
      </c>
      <c r="P149" s="2">
        <v>0.84</v>
      </c>
      <c r="Q149" s="2"/>
      <c r="R149" s="2">
        <f t="shared" si="45"/>
        <v>42</v>
      </c>
      <c r="S149" s="34">
        <f t="shared" si="35"/>
        <v>2058.8235294117649</v>
      </c>
      <c r="T149" s="2">
        <v>1.57</v>
      </c>
      <c r="U149" s="2">
        <f t="shared" si="36"/>
        <v>78.5</v>
      </c>
      <c r="V149" s="34">
        <f t="shared" si="37"/>
        <v>3848.0392156862749</v>
      </c>
      <c r="X149" s="2">
        <v>7.0000000000000007E-2</v>
      </c>
      <c r="Y149" s="34">
        <f t="shared" si="38"/>
        <v>3.4313725490196085</v>
      </c>
      <c r="Z149" s="2">
        <v>0.15</v>
      </c>
      <c r="AA149" s="2">
        <f t="shared" si="39"/>
        <v>0.3</v>
      </c>
      <c r="AB149" s="34">
        <f t="shared" si="40"/>
        <v>14.705882352941178</v>
      </c>
      <c r="AC149" s="2">
        <v>1.26</v>
      </c>
      <c r="AD149" s="29">
        <f t="shared" si="41"/>
        <v>25.2</v>
      </c>
      <c r="AE149" s="34">
        <f t="shared" si="42"/>
        <v>1235.294117647059</v>
      </c>
      <c r="AF149" s="2">
        <v>0.73</v>
      </c>
      <c r="AG149" s="2"/>
      <c r="AH149" s="2">
        <f t="shared" si="43"/>
        <v>1.46</v>
      </c>
      <c r="AI149" s="34">
        <f t="shared" si="44"/>
        <v>71.568627450980401</v>
      </c>
    </row>
    <row r="150" spans="1:35" x14ac:dyDescent="0.25">
      <c r="A150" s="4" t="s">
        <v>11</v>
      </c>
      <c r="B150" s="4">
        <v>272850</v>
      </c>
      <c r="C150" s="4" t="s">
        <v>56</v>
      </c>
      <c r="D150" s="4" t="s">
        <v>6</v>
      </c>
      <c r="E150" s="4">
        <v>3</v>
      </c>
      <c r="F150" s="4">
        <v>993</v>
      </c>
      <c r="G150" s="7">
        <v>149</v>
      </c>
      <c r="H150" s="11">
        <v>0.20100000000000001</v>
      </c>
      <c r="I150" s="20">
        <v>0.79371767860563103</v>
      </c>
      <c r="J150" s="27">
        <f t="shared" si="31"/>
        <v>789.76883443346355</v>
      </c>
      <c r="K150" s="20">
        <v>2.5909229450423852</v>
      </c>
      <c r="L150" s="27">
        <f t="shared" si="32"/>
        <v>51.818458900847702</v>
      </c>
      <c r="M150" s="27">
        <f t="shared" si="33"/>
        <v>2578.0327811367015</v>
      </c>
      <c r="N150" s="20">
        <v>1.0283688636808135</v>
      </c>
      <c r="O150" s="27">
        <f t="shared" si="34"/>
        <v>51.162630033871316</v>
      </c>
      <c r="P150" s="2">
        <v>0.74</v>
      </c>
      <c r="Q150" s="2"/>
      <c r="R150" s="2">
        <f t="shared" si="45"/>
        <v>37</v>
      </c>
      <c r="S150" s="34">
        <f t="shared" si="35"/>
        <v>1840.7960199004974</v>
      </c>
      <c r="T150" s="2">
        <v>0.74</v>
      </c>
      <c r="U150" s="2">
        <f t="shared" si="36"/>
        <v>37</v>
      </c>
      <c r="V150" s="34">
        <f t="shared" si="37"/>
        <v>1840.7960199004974</v>
      </c>
      <c r="X150" s="2">
        <v>0.1</v>
      </c>
      <c r="Y150" s="34">
        <f t="shared" si="38"/>
        <v>4.9751243781094523</v>
      </c>
      <c r="Z150" s="2">
        <v>0.11</v>
      </c>
      <c r="AA150" s="2">
        <f t="shared" si="39"/>
        <v>0.22</v>
      </c>
      <c r="AB150" s="34">
        <f t="shared" si="40"/>
        <v>10.945273631840797</v>
      </c>
      <c r="AC150" s="2">
        <v>1.0900000000000001</v>
      </c>
      <c r="AD150" s="29">
        <f t="shared" si="41"/>
        <v>21.8</v>
      </c>
      <c r="AE150" s="34">
        <f t="shared" si="42"/>
        <v>1084.5771144278606</v>
      </c>
      <c r="AF150" s="2">
        <v>0.81</v>
      </c>
      <c r="AG150" s="2"/>
      <c r="AH150" s="2">
        <f t="shared" si="43"/>
        <v>1.62</v>
      </c>
      <c r="AI150" s="34">
        <f t="shared" si="44"/>
        <v>80.597014925373145</v>
      </c>
    </row>
    <row r="151" spans="1:35" x14ac:dyDescent="0.25">
      <c r="A151" s="4" t="s">
        <v>11</v>
      </c>
      <c r="B151" s="4">
        <v>272850</v>
      </c>
      <c r="C151" s="4" t="s">
        <v>56</v>
      </c>
      <c r="D151" s="4" t="s">
        <v>6</v>
      </c>
      <c r="E151" s="4">
        <v>4</v>
      </c>
      <c r="F151" s="4">
        <v>994</v>
      </c>
      <c r="G151" s="7">
        <v>150</v>
      </c>
      <c r="H151" s="11">
        <v>0.20100000000000001</v>
      </c>
      <c r="I151" s="20">
        <v>0.7052288833556789</v>
      </c>
      <c r="J151" s="27">
        <f t="shared" si="31"/>
        <v>701.72028194594907</v>
      </c>
      <c r="K151" s="20">
        <v>2.4004286122487857</v>
      </c>
      <c r="L151" s="27">
        <f t="shared" si="32"/>
        <v>48.00857224497571</v>
      </c>
      <c r="M151" s="27">
        <f t="shared" si="33"/>
        <v>2388.4861813420748</v>
      </c>
      <c r="N151" s="20">
        <v>1.2239487580676705</v>
      </c>
      <c r="O151" s="27">
        <f t="shared" si="34"/>
        <v>60.892973038192558</v>
      </c>
      <c r="P151" s="2">
        <v>0.92</v>
      </c>
      <c r="Q151" s="2"/>
      <c r="R151" s="2">
        <f t="shared" si="45"/>
        <v>46</v>
      </c>
      <c r="S151" s="34">
        <f t="shared" si="35"/>
        <v>2288.5572139303481</v>
      </c>
      <c r="T151" s="2">
        <v>0.75</v>
      </c>
      <c r="U151" s="2">
        <f t="shared" si="36"/>
        <v>37.5</v>
      </c>
      <c r="V151" s="34">
        <f t="shared" si="37"/>
        <v>1865.6716417910447</v>
      </c>
      <c r="X151" s="2">
        <v>0.08</v>
      </c>
      <c r="Y151" s="34">
        <f t="shared" si="38"/>
        <v>3.9800995024875623</v>
      </c>
      <c r="Z151" s="2">
        <v>0.22</v>
      </c>
      <c r="AA151" s="2">
        <f t="shared" si="39"/>
        <v>0.44</v>
      </c>
      <c r="AB151" s="34">
        <f t="shared" si="40"/>
        <v>21.890547263681594</v>
      </c>
      <c r="AC151" s="2">
        <v>1.67</v>
      </c>
      <c r="AD151" s="29">
        <f t="shared" si="41"/>
        <v>33.4</v>
      </c>
      <c r="AE151" s="34">
        <f t="shared" si="42"/>
        <v>1661.691542288557</v>
      </c>
      <c r="AF151" s="2">
        <v>0.72</v>
      </c>
      <c r="AG151" s="2"/>
      <c r="AH151" s="2">
        <f t="shared" si="43"/>
        <v>1.44</v>
      </c>
      <c r="AI151" s="34">
        <f t="shared" si="44"/>
        <v>71.641791044776113</v>
      </c>
    </row>
    <row r="152" spans="1:35" x14ac:dyDescent="0.25">
      <c r="A152" s="4" t="s">
        <v>11</v>
      </c>
      <c r="B152" s="4">
        <v>272850</v>
      </c>
      <c r="C152" s="4" t="s">
        <v>56</v>
      </c>
      <c r="D152" s="4" t="s">
        <v>6</v>
      </c>
      <c r="E152" s="4">
        <v>5</v>
      </c>
      <c r="F152" s="4">
        <v>995</v>
      </c>
      <c r="G152" s="7">
        <v>151</v>
      </c>
      <c r="H152" s="11">
        <v>0.20300000000000001</v>
      </c>
      <c r="I152" s="20">
        <v>0.79984677264891779</v>
      </c>
      <c r="J152" s="27">
        <f t="shared" si="31"/>
        <v>788.02637699400771</v>
      </c>
      <c r="K152" s="20">
        <v>3.3529002762167823</v>
      </c>
      <c r="L152" s="27">
        <f t="shared" si="32"/>
        <v>67.058005524335641</v>
      </c>
      <c r="M152" s="27">
        <f t="shared" si="33"/>
        <v>3303.3500258293416</v>
      </c>
      <c r="N152" s="20">
        <v>1.7128984940348133</v>
      </c>
      <c r="O152" s="27">
        <f t="shared" si="34"/>
        <v>84.379236159350398</v>
      </c>
      <c r="P152" s="2">
        <v>0.61</v>
      </c>
      <c r="Q152" s="2"/>
      <c r="R152" s="2">
        <f t="shared" si="45"/>
        <v>30.5</v>
      </c>
      <c r="S152" s="34">
        <f t="shared" si="35"/>
        <v>1502.463054187192</v>
      </c>
      <c r="T152" s="2">
        <v>0.66</v>
      </c>
      <c r="U152" s="2">
        <f t="shared" si="36"/>
        <v>33</v>
      </c>
      <c r="V152" s="34">
        <f t="shared" si="37"/>
        <v>1625.615763546798</v>
      </c>
      <c r="X152" s="2">
        <v>0.1</v>
      </c>
      <c r="Y152" s="34">
        <f t="shared" si="38"/>
        <v>4.9261083743842358</v>
      </c>
      <c r="Z152" s="2">
        <v>0.23</v>
      </c>
      <c r="AA152" s="2">
        <f t="shared" si="39"/>
        <v>0.46</v>
      </c>
      <c r="AB152" s="34">
        <f t="shared" si="40"/>
        <v>22.660098522167488</v>
      </c>
      <c r="AC152" s="2">
        <v>0.88</v>
      </c>
      <c r="AD152" s="29">
        <f t="shared" si="41"/>
        <v>17.600000000000001</v>
      </c>
      <c r="AE152" s="34">
        <f t="shared" si="42"/>
        <v>866.99507389162557</v>
      </c>
      <c r="AF152" s="2">
        <v>0.66</v>
      </c>
      <c r="AG152" s="2"/>
      <c r="AH152" s="2">
        <f t="shared" si="43"/>
        <v>1.32</v>
      </c>
      <c r="AI152" s="34">
        <f t="shared" si="44"/>
        <v>65.024630541871929</v>
      </c>
    </row>
  </sheetData>
  <pageMargins left="0.82677165354330717" right="0.23622047244094491" top="0.39370078740157483" bottom="0.39370078740157483" header="0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D175-EA8A-4701-96C0-D57B8815646E}">
  <dimension ref="A1:F175"/>
  <sheetViews>
    <sheetView topLeftCell="A5" workbookViewId="0">
      <selection activeCell="F25" sqref="F25"/>
    </sheetView>
  </sheetViews>
  <sheetFormatPr defaultRowHeight="15" x14ac:dyDescent="0.25"/>
  <cols>
    <col min="2" max="2" width="17.85546875" bestFit="1" customWidth="1"/>
    <col min="3" max="3" width="18.140625" bestFit="1" customWidth="1"/>
    <col min="4" max="4" width="18.140625" customWidth="1"/>
    <col min="5" max="5" width="10.7109375" bestFit="1" customWidth="1"/>
  </cols>
  <sheetData>
    <row r="1" spans="1:5" x14ac:dyDescent="0.25">
      <c r="A1" t="s">
        <v>13</v>
      </c>
      <c r="B1" t="s">
        <v>16</v>
      </c>
      <c r="E1" s="10">
        <v>43901</v>
      </c>
    </row>
    <row r="2" spans="1:5" x14ac:dyDescent="0.25">
      <c r="A2" t="s">
        <v>15</v>
      </c>
      <c r="B2" t="s">
        <v>19</v>
      </c>
      <c r="C2" t="s">
        <v>20</v>
      </c>
    </row>
    <row r="3" spans="1:5" x14ac:dyDescent="0.25">
      <c r="A3">
        <v>0</v>
      </c>
      <c r="B3">
        <v>0</v>
      </c>
      <c r="C3">
        <v>6</v>
      </c>
    </row>
    <row r="4" spans="1:5" x14ac:dyDescent="0.25">
      <c r="A4">
        <v>1</v>
      </c>
      <c r="B4">
        <v>11</v>
      </c>
      <c r="C4">
        <v>15</v>
      </c>
    </row>
    <row r="5" spans="1:5" x14ac:dyDescent="0.25">
      <c r="A5">
        <v>3</v>
      </c>
      <c r="B5">
        <v>30</v>
      </c>
      <c r="C5">
        <v>35</v>
      </c>
    </row>
    <row r="6" spans="1:5" x14ac:dyDescent="0.25">
      <c r="A6">
        <v>5</v>
      </c>
      <c r="B6">
        <v>47</v>
      </c>
      <c r="C6">
        <v>57</v>
      </c>
    </row>
    <row r="7" spans="1:5" x14ac:dyDescent="0.25">
      <c r="A7">
        <v>7.5</v>
      </c>
      <c r="B7">
        <v>76</v>
      </c>
      <c r="C7">
        <v>84</v>
      </c>
    </row>
    <row r="8" spans="1:5" x14ac:dyDescent="0.25">
      <c r="A8">
        <v>10</v>
      </c>
      <c r="B8">
        <v>103</v>
      </c>
      <c r="C8">
        <v>110</v>
      </c>
    </row>
    <row r="9" spans="1:5" x14ac:dyDescent="0.25">
      <c r="B9" t="s">
        <v>17</v>
      </c>
      <c r="C9" t="s">
        <v>18</v>
      </c>
    </row>
    <row r="11" spans="1:5" x14ac:dyDescent="0.25">
      <c r="A11" t="s">
        <v>14</v>
      </c>
      <c r="B11" t="s">
        <v>22</v>
      </c>
    </row>
    <row r="12" spans="1:5" x14ac:dyDescent="0.25">
      <c r="A12" t="s">
        <v>29</v>
      </c>
      <c r="B12" t="s">
        <v>23</v>
      </c>
      <c r="C12" t="s">
        <v>24</v>
      </c>
      <c r="D12" t="s">
        <v>25</v>
      </c>
    </row>
    <row r="13" spans="1:5" x14ac:dyDescent="0.25">
      <c r="A13">
        <v>0</v>
      </c>
      <c r="B13">
        <v>1</v>
      </c>
      <c r="C13">
        <v>0</v>
      </c>
      <c r="D13">
        <v>0</v>
      </c>
    </row>
    <row r="14" spans="1:5" x14ac:dyDescent="0.25">
      <c r="A14">
        <v>1</v>
      </c>
      <c r="B14">
        <v>10</v>
      </c>
      <c r="C14">
        <v>11</v>
      </c>
      <c r="D14">
        <v>9</v>
      </c>
    </row>
    <row r="15" spans="1:5" x14ac:dyDescent="0.25">
      <c r="A15">
        <v>3</v>
      </c>
      <c r="B15">
        <v>32</v>
      </c>
      <c r="C15">
        <v>35</v>
      </c>
      <c r="D15">
        <v>30</v>
      </c>
    </row>
    <row r="16" spans="1:5" x14ac:dyDescent="0.25">
      <c r="A16">
        <v>5</v>
      </c>
      <c r="B16">
        <v>50</v>
      </c>
      <c r="C16">
        <v>60</v>
      </c>
      <c r="D16">
        <v>52</v>
      </c>
    </row>
    <row r="17" spans="1:6" x14ac:dyDescent="0.25">
      <c r="A17">
        <v>8</v>
      </c>
      <c r="B17">
        <v>80</v>
      </c>
      <c r="C17">
        <v>87</v>
      </c>
      <c r="D17">
        <v>79</v>
      </c>
    </row>
    <row r="18" spans="1:6" x14ac:dyDescent="0.25">
      <c r="A18">
        <v>10</v>
      </c>
      <c r="B18">
        <v>100</v>
      </c>
      <c r="C18">
        <v>113</v>
      </c>
      <c r="D18">
        <v>103</v>
      </c>
    </row>
    <row r="19" spans="1:6" x14ac:dyDescent="0.25">
      <c r="B19" t="s">
        <v>26</v>
      </c>
      <c r="C19" t="s">
        <v>27</v>
      </c>
      <c r="D19" t="s">
        <v>28</v>
      </c>
    </row>
    <row r="24" spans="1:6" x14ac:dyDescent="0.25">
      <c r="A24" s="9" t="s">
        <v>21</v>
      </c>
      <c r="B24" s="9" t="s">
        <v>13</v>
      </c>
      <c r="C24" s="17" t="s">
        <v>30</v>
      </c>
      <c r="D24" s="17" t="s">
        <v>31</v>
      </c>
      <c r="E24" s="9" t="s">
        <v>14</v>
      </c>
      <c r="F24" s="9" t="s">
        <v>29</v>
      </c>
    </row>
    <row r="25" spans="1:6" x14ac:dyDescent="0.25">
      <c r="A25" s="11">
        <v>0.2</v>
      </c>
      <c r="B25" s="11">
        <v>56</v>
      </c>
      <c r="C25" s="2">
        <f>(B25+0.5396)/10.198</f>
        <v>5.5441851343400668</v>
      </c>
      <c r="D25" s="2">
        <f>(B25-4.7979)/10.499</f>
        <v>4.8768549385655779</v>
      </c>
      <c r="E25" s="2">
        <v>17</v>
      </c>
      <c r="F25">
        <f>(E25-0.9355)/9.9032</f>
        <v>1.6221524355763792</v>
      </c>
    </row>
    <row r="26" spans="1:6" x14ac:dyDescent="0.25">
      <c r="A26" s="11">
        <v>0.2</v>
      </c>
      <c r="B26" s="11">
        <v>53</v>
      </c>
      <c r="C26" s="2">
        <f t="shared" ref="C26:C89" si="0">(B26+0.5396)/10.198</f>
        <v>5.2500098058442832</v>
      </c>
      <c r="D26" s="2">
        <f t="shared" ref="D26:D89" si="1">(B26-4.7979)/10.499</f>
        <v>4.5911134393751789</v>
      </c>
      <c r="E26" s="2">
        <v>11</v>
      </c>
      <c r="F26">
        <f t="shared" ref="F26:F52" si="2">(E26-0.9355)/9.9032</f>
        <v>1.0162876645932628</v>
      </c>
    </row>
    <row r="27" spans="1:6" x14ac:dyDescent="0.25">
      <c r="A27" s="11">
        <v>0.19800000000000001</v>
      </c>
      <c r="B27" s="11">
        <v>48</v>
      </c>
      <c r="C27" s="2">
        <f t="shared" si="0"/>
        <v>4.7597175916846437</v>
      </c>
      <c r="D27" s="2">
        <f t="shared" si="1"/>
        <v>4.1148776073911799</v>
      </c>
      <c r="E27" s="2">
        <v>13</v>
      </c>
      <c r="F27">
        <f t="shared" si="2"/>
        <v>1.2182425882543018</v>
      </c>
    </row>
    <row r="28" spans="1:6" x14ac:dyDescent="0.25">
      <c r="A28" s="11">
        <v>0.20200000000000001</v>
      </c>
      <c r="B28" s="11">
        <v>67</v>
      </c>
      <c r="C28" s="2">
        <f t="shared" si="0"/>
        <v>6.6228280054912716</v>
      </c>
      <c r="D28" s="2">
        <f t="shared" si="1"/>
        <v>5.9245737689303741</v>
      </c>
      <c r="E28" s="2">
        <v>27</v>
      </c>
      <c r="F28">
        <f t="shared" si="2"/>
        <v>2.6319270538815736</v>
      </c>
    </row>
    <row r="29" spans="1:6" x14ac:dyDescent="0.25">
      <c r="A29" s="11">
        <v>0.20200000000000001</v>
      </c>
      <c r="B29" s="11">
        <v>37</v>
      </c>
      <c r="C29" s="2">
        <f t="shared" si="0"/>
        <v>3.681074720533438</v>
      </c>
      <c r="D29" s="2">
        <f t="shared" si="1"/>
        <v>3.0671587770263833</v>
      </c>
      <c r="E29" s="2">
        <v>18</v>
      </c>
      <c r="F29">
        <f t="shared" si="2"/>
        <v>1.7231298974068987</v>
      </c>
    </row>
    <row r="30" spans="1:6" x14ac:dyDescent="0.25">
      <c r="A30" s="11">
        <v>0.20200000000000001</v>
      </c>
      <c r="B30" s="11">
        <v>49</v>
      </c>
      <c r="C30" s="2">
        <f t="shared" si="0"/>
        <v>4.8577760345165721</v>
      </c>
      <c r="D30" s="2">
        <f t="shared" si="1"/>
        <v>4.2101247737879799</v>
      </c>
      <c r="E30" s="2">
        <v>20</v>
      </c>
      <c r="F30">
        <f t="shared" si="2"/>
        <v>1.9250848210679374</v>
      </c>
    </row>
    <row r="31" spans="1:6" x14ac:dyDescent="0.25">
      <c r="A31" s="11">
        <v>0.2</v>
      </c>
      <c r="B31" s="11">
        <v>66</v>
      </c>
      <c r="C31" s="2">
        <f t="shared" si="0"/>
        <v>6.524769562659344</v>
      </c>
      <c r="D31" s="2">
        <f t="shared" si="1"/>
        <v>5.8293266025335742</v>
      </c>
      <c r="E31" s="2">
        <v>25</v>
      </c>
      <c r="F31">
        <f t="shared" si="2"/>
        <v>2.4299721302205346</v>
      </c>
    </row>
    <row r="32" spans="1:6" x14ac:dyDescent="0.25">
      <c r="A32" s="11">
        <v>0.20499999999999999</v>
      </c>
      <c r="B32" s="11">
        <v>58</v>
      </c>
      <c r="C32" s="2">
        <f t="shared" si="0"/>
        <v>5.7403020200039219</v>
      </c>
      <c r="D32" s="2">
        <f t="shared" si="1"/>
        <v>5.067349271359177</v>
      </c>
      <c r="E32" s="2">
        <v>21</v>
      </c>
      <c r="F32">
        <f t="shared" si="2"/>
        <v>2.0260622828984571</v>
      </c>
    </row>
    <row r="33" spans="1:6" x14ac:dyDescent="0.25">
      <c r="A33" s="11">
        <v>0.20200000000000001</v>
      </c>
      <c r="B33" s="11">
        <v>46</v>
      </c>
      <c r="C33" s="2">
        <f t="shared" si="0"/>
        <v>4.5636007060207886</v>
      </c>
      <c r="D33" s="2">
        <f t="shared" si="1"/>
        <v>3.9243832745975809</v>
      </c>
      <c r="E33" s="2">
        <v>21</v>
      </c>
      <c r="F33">
        <f t="shared" si="2"/>
        <v>2.0260622828984571</v>
      </c>
    </row>
    <row r="34" spans="1:6" x14ac:dyDescent="0.25">
      <c r="A34" s="11">
        <v>0.20399999999999999</v>
      </c>
      <c r="B34" s="11">
        <v>39</v>
      </c>
      <c r="C34" s="2">
        <f t="shared" si="0"/>
        <v>3.8771916061972935</v>
      </c>
      <c r="D34" s="2">
        <f t="shared" si="1"/>
        <v>3.2576531098199828</v>
      </c>
      <c r="E34" s="2">
        <v>15</v>
      </c>
      <c r="F34">
        <f t="shared" si="2"/>
        <v>1.4201975119153405</v>
      </c>
    </row>
    <row r="35" spans="1:6" x14ac:dyDescent="0.25">
      <c r="A35" s="11">
        <v>0.2</v>
      </c>
      <c r="B35" s="11">
        <v>70</v>
      </c>
      <c r="C35" s="2">
        <f t="shared" si="0"/>
        <v>6.9170033339870551</v>
      </c>
      <c r="D35" s="2">
        <f t="shared" si="1"/>
        <v>6.2103152681207732</v>
      </c>
      <c r="E35" s="2">
        <v>22</v>
      </c>
      <c r="F35">
        <f t="shared" si="2"/>
        <v>2.1270397447289762</v>
      </c>
    </row>
    <row r="36" spans="1:6" x14ac:dyDescent="0.25">
      <c r="A36" s="11">
        <v>0.20899999999999999</v>
      </c>
      <c r="B36" s="11">
        <v>57</v>
      </c>
      <c r="C36" s="2">
        <f t="shared" si="0"/>
        <v>5.6422435771719943</v>
      </c>
      <c r="D36" s="2">
        <f t="shared" si="1"/>
        <v>4.972102104962377</v>
      </c>
      <c r="E36" s="2">
        <v>21</v>
      </c>
      <c r="F36">
        <f t="shared" si="2"/>
        <v>2.0260622828984571</v>
      </c>
    </row>
    <row r="37" spans="1:6" x14ac:dyDescent="0.25">
      <c r="A37" s="11">
        <v>0.20300000000000001</v>
      </c>
      <c r="B37" s="11">
        <v>50</v>
      </c>
      <c r="C37" s="2">
        <f t="shared" si="0"/>
        <v>4.9558344773484997</v>
      </c>
      <c r="D37" s="2">
        <f t="shared" si="1"/>
        <v>4.305371940184779</v>
      </c>
      <c r="E37" s="15">
        <v>22</v>
      </c>
      <c r="F37">
        <f t="shared" si="2"/>
        <v>2.1270397447289762</v>
      </c>
    </row>
    <row r="38" spans="1:6" x14ac:dyDescent="0.25">
      <c r="A38" s="11">
        <v>0.20599999999999999</v>
      </c>
      <c r="B38" s="11">
        <v>56</v>
      </c>
      <c r="C38" s="2">
        <f t="shared" si="0"/>
        <v>5.5441851343400668</v>
      </c>
      <c r="D38" s="2">
        <f t="shared" si="1"/>
        <v>4.8768549385655779</v>
      </c>
      <c r="E38" s="2">
        <v>19</v>
      </c>
      <c r="F38">
        <f t="shared" si="2"/>
        <v>1.8241073592374182</v>
      </c>
    </row>
    <row r="39" spans="1:6" x14ac:dyDescent="0.25">
      <c r="A39" s="11">
        <v>0.2</v>
      </c>
      <c r="B39" s="11">
        <v>51</v>
      </c>
      <c r="C39" s="2">
        <f t="shared" si="0"/>
        <v>5.0538929201804272</v>
      </c>
      <c r="D39" s="2">
        <f t="shared" si="1"/>
        <v>4.400619106581579</v>
      </c>
      <c r="E39" s="2">
        <v>19</v>
      </c>
      <c r="F39">
        <f t="shared" si="2"/>
        <v>1.8241073592374182</v>
      </c>
    </row>
    <row r="40" spans="1:6" x14ac:dyDescent="0.25">
      <c r="A40" s="11">
        <v>0.20300000000000001</v>
      </c>
      <c r="B40" s="11">
        <v>43</v>
      </c>
      <c r="C40" s="2">
        <f t="shared" si="0"/>
        <v>4.2694253775250051</v>
      </c>
      <c r="D40" s="2">
        <f t="shared" si="1"/>
        <v>3.6386417754071814</v>
      </c>
      <c r="E40" s="2">
        <v>23</v>
      </c>
      <c r="F40">
        <f t="shared" si="2"/>
        <v>2.2280172065594956</v>
      </c>
    </row>
    <row r="41" spans="1:6" x14ac:dyDescent="0.25">
      <c r="A41" s="11">
        <v>0.20100000000000001</v>
      </c>
      <c r="B41" s="11">
        <v>47</v>
      </c>
      <c r="C41" s="2">
        <f t="shared" si="0"/>
        <v>4.6616591488527162</v>
      </c>
      <c r="D41" s="2">
        <f t="shared" si="1"/>
        <v>4.0196304409943799</v>
      </c>
      <c r="E41" s="2">
        <v>23</v>
      </c>
      <c r="F41">
        <f t="shared" si="2"/>
        <v>2.2280172065594956</v>
      </c>
    </row>
    <row r="42" spans="1:6" x14ac:dyDescent="0.25">
      <c r="A42" s="11">
        <v>0.20599999999999999</v>
      </c>
      <c r="B42" s="11">
        <v>44</v>
      </c>
      <c r="C42" s="2">
        <f t="shared" si="0"/>
        <v>4.3674838203569326</v>
      </c>
      <c r="D42" s="2">
        <f t="shared" si="1"/>
        <v>3.7338889418039813</v>
      </c>
      <c r="E42" s="2">
        <v>23</v>
      </c>
      <c r="F42">
        <f t="shared" si="2"/>
        <v>2.2280172065594956</v>
      </c>
    </row>
    <row r="43" spans="1:6" x14ac:dyDescent="0.25">
      <c r="A43" s="11">
        <v>0.19800000000000001</v>
      </c>
      <c r="B43" s="11">
        <v>44</v>
      </c>
      <c r="C43" s="2">
        <f t="shared" si="0"/>
        <v>4.3674838203569326</v>
      </c>
      <c r="D43" s="2">
        <f t="shared" si="1"/>
        <v>3.7338889418039813</v>
      </c>
      <c r="E43" s="2">
        <v>20</v>
      </c>
      <c r="F43">
        <f t="shared" si="2"/>
        <v>1.9250848210679374</v>
      </c>
    </row>
    <row r="44" spans="1:6" x14ac:dyDescent="0.25">
      <c r="A44" s="11">
        <v>0.20599999999999999</v>
      </c>
      <c r="B44" s="11">
        <v>41</v>
      </c>
      <c r="C44" s="2">
        <f t="shared" si="0"/>
        <v>4.0733084918611491</v>
      </c>
      <c r="D44" s="2">
        <f t="shared" si="1"/>
        <v>3.4481474426135823</v>
      </c>
      <c r="E44" s="2">
        <v>21</v>
      </c>
      <c r="F44">
        <f t="shared" si="2"/>
        <v>2.0260622828984571</v>
      </c>
    </row>
    <row r="45" spans="1:6" x14ac:dyDescent="0.25">
      <c r="A45" s="11">
        <v>0.20100000000000001</v>
      </c>
      <c r="B45" s="11">
        <v>61</v>
      </c>
      <c r="C45" s="2">
        <f t="shared" si="0"/>
        <v>6.0344773484997054</v>
      </c>
      <c r="D45" s="2">
        <f t="shared" si="1"/>
        <v>5.353090770549576</v>
      </c>
      <c r="E45" s="2">
        <v>27</v>
      </c>
      <c r="F45">
        <f t="shared" si="2"/>
        <v>2.6319270538815736</v>
      </c>
    </row>
    <row r="46" spans="1:6" x14ac:dyDescent="0.25">
      <c r="A46" s="11">
        <v>0.2</v>
      </c>
      <c r="B46" s="11">
        <v>58</v>
      </c>
      <c r="C46" s="2">
        <f t="shared" si="0"/>
        <v>5.7403020200039219</v>
      </c>
      <c r="D46" s="2">
        <f t="shared" si="1"/>
        <v>5.067349271359177</v>
      </c>
      <c r="E46" s="2">
        <v>26</v>
      </c>
      <c r="F46">
        <f t="shared" si="2"/>
        <v>2.5309495920510541</v>
      </c>
    </row>
    <row r="47" spans="1:6" x14ac:dyDescent="0.25">
      <c r="A47" s="11">
        <v>0.20899999999999999</v>
      </c>
      <c r="B47" s="11">
        <v>52</v>
      </c>
      <c r="C47" s="2">
        <f t="shared" si="0"/>
        <v>5.1519513630123548</v>
      </c>
      <c r="D47" s="2">
        <f t="shared" si="1"/>
        <v>4.4958662729783789</v>
      </c>
      <c r="E47" s="2">
        <v>28</v>
      </c>
      <c r="F47">
        <f t="shared" si="2"/>
        <v>2.732904515712093</v>
      </c>
    </row>
    <row r="48" spans="1:6" x14ac:dyDescent="0.25">
      <c r="A48" s="11">
        <v>0.20399999999999999</v>
      </c>
      <c r="B48" s="11">
        <v>44</v>
      </c>
      <c r="C48" s="2">
        <f t="shared" si="0"/>
        <v>4.3674838203569326</v>
      </c>
      <c r="D48" s="2">
        <f t="shared" si="1"/>
        <v>3.7338889418039813</v>
      </c>
      <c r="E48" s="2">
        <v>30</v>
      </c>
      <c r="F48">
        <f t="shared" si="2"/>
        <v>2.934859439373132</v>
      </c>
    </row>
    <row r="49" spans="1:6" x14ac:dyDescent="0.25">
      <c r="A49" s="11">
        <v>0.20699999999999999</v>
      </c>
      <c r="B49" s="11">
        <v>58</v>
      </c>
      <c r="C49" s="2">
        <f t="shared" si="0"/>
        <v>5.7403020200039219</v>
      </c>
      <c r="D49" s="2">
        <f t="shared" si="1"/>
        <v>5.067349271359177</v>
      </c>
      <c r="E49" s="2">
        <v>25</v>
      </c>
      <c r="F49">
        <f t="shared" si="2"/>
        <v>2.4299721302205346</v>
      </c>
    </row>
    <row r="50" spans="1:6" x14ac:dyDescent="0.25">
      <c r="A50" s="11">
        <v>0.20300000000000001</v>
      </c>
      <c r="B50" s="11">
        <v>62</v>
      </c>
      <c r="C50" s="2">
        <f t="shared" si="0"/>
        <v>6.1325357913316338</v>
      </c>
      <c r="D50" s="2">
        <f t="shared" si="1"/>
        <v>5.448337936946376</v>
      </c>
      <c r="E50" s="2">
        <v>27</v>
      </c>
      <c r="F50">
        <f t="shared" si="2"/>
        <v>2.6319270538815736</v>
      </c>
    </row>
    <row r="51" spans="1:6" x14ac:dyDescent="0.25">
      <c r="A51" s="11">
        <v>0.20799999999999999</v>
      </c>
      <c r="B51" s="11">
        <v>50</v>
      </c>
      <c r="C51" s="2">
        <f t="shared" si="0"/>
        <v>4.9558344773484997</v>
      </c>
      <c r="D51" s="2">
        <f t="shared" si="1"/>
        <v>4.305371940184779</v>
      </c>
      <c r="E51" s="2">
        <v>28</v>
      </c>
      <c r="F51">
        <f t="shared" si="2"/>
        <v>2.732904515712093</v>
      </c>
    </row>
    <row r="52" spans="1:6" x14ac:dyDescent="0.25">
      <c r="A52" s="11">
        <v>0.20499999999999999</v>
      </c>
      <c r="B52" s="11">
        <v>71</v>
      </c>
      <c r="C52" s="2">
        <f t="shared" si="0"/>
        <v>7.0150617768189836</v>
      </c>
      <c r="D52" s="2">
        <f t="shared" si="1"/>
        <v>6.3055624345175731</v>
      </c>
      <c r="E52" s="2">
        <v>37</v>
      </c>
      <c r="F52">
        <f t="shared" si="2"/>
        <v>3.6417016721867683</v>
      </c>
    </row>
    <row r="53" spans="1:6" x14ac:dyDescent="0.25">
      <c r="A53" s="11">
        <v>0.20300000000000001</v>
      </c>
      <c r="B53" s="11">
        <v>60</v>
      </c>
      <c r="C53" s="2">
        <f t="shared" si="0"/>
        <v>5.9364189056677779</v>
      </c>
      <c r="D53" s="2">
        <f t="shared" si="1"/>
        <v>5.2578436041527761</v>
      </c>
      <c r="E53" s="16">
        <v>27</v>
      </c>
      <c r="F53">
        <f>(E53-0.7742)/11.161</f>
        <v>2.3497715258489382</v>
      </c>
    </row>
    <row r="54" spans="1:6" x14ac:dyDescent="0.25">
      <c r="A54" s="11">
        <v>0.20300000000000001</v>
      </c>
      <c r="B54" s="11">
        <v>67</v>
      </c>
      <c r="C54" s="2">
        <f t="shared" si="0"/>
        <v>6.6228280054912716</v>
      </c>
      <c r="D54" s="2">
        <f t="shared" si="1"/>
        <v>5.9245737689303741</v>
      </c>
      <c r="E54" s="2">
        <v>22</v>
      </c>
      <c r="F54">
        <f t="shared" ref="F54:F57" si="3">(E54-0.7742)/11.161</f>
        <v>1.9017829943553446</v>
      </c>
    </row>
    <row r="55" spans="1:6" x14ac:dyDescent="0.25">
      <c r="A55" s="11">
        <v>0.20399999999999999</v>
      </c>
      <c r="B55" s="11">
        <v>58</v>
      </c>
      <c r="C55" s="2">
        <f t="shared" si="0"/>
        <v>5.7403020200039219</v>
      </c>
      <c r="D55" s="2">
        <f t="shared" si="1"/>
        <v>5.067349271359177</v>
      </c>
      <c r="E55" s="2">
        <v>21</v>
      </c>
      <c r="F55">
        <f t="shared" si="3"/>
        <v>1.8121852880566258</v>
      </c>
    </row>
    <row r="56" spans="1:6" x14ac:dyDescent="0.25">
      <c r="A56" s="11">
        <v>0.20599999999999999</v>
      </c>
      <c r="B56" s="11">
        <v>47</v>
      </c>
      <c r="C56" s="2">
        <f t="shared" si="0"/>
        <v>4.6616591488527162</v>
      </c>
      <c r="D56" s="2">
        <f t="shared" si="1"/>
        <v>4.0196304409943799</v>
      </c>
      <c r="E56" s="2">
        <v>16</v>
      </c>
      <c r="F56">
        <f t="shared" si="3"/>
        <v>1.364196756563032</v>
      </c>
    </row>
    <row r="57" spans="1:6" x14ac:dyDescent="0.25">
      <c r="A57" s="11">
        <v>0.20200000000000001</v>
      </c>
      <c r="B57" s="11">
        <v>38</v>
      </c>
      <c r="C57" s="2">
        <f t="shared" si="0"/>
        <v>3.7791331633653655</v>
      </c>
      <c r="D57" s="2">
        <f t="shared" si="1"/>
        <v>3.1624059434231833</v>
      </c>
      <c r="E57" s="2">
        <v>19</v>
      </c>
      <c r="F57">
        <f t="shared" si="3"/>
        <v>1.6329898754591883</v>
      </c>
    </row>
    <row r="58" spans="1:6" x14ac:dyDescent="0.25">
      <c r="A58" s="11">
        <v>0.20799999999999999</v>
      </c>
      <c r="B58" s="11">
        <v>54</v>
      </c>
      <c r="C58" s="2">
        <f t="shared" si="0"/>
        <v>5.3480682486762108</v>
      </c>
      <c r="D58" s="2">
        <f t="shared" si="1"/>
        <v>4.686360605771978</v>
      </c>
      <c r="E58" s="16">
        <v>27</v>
      </c>
      <c r="F58">
        <f>(E58+0.5161)/10.226</f>
        <v>2.6907979659690984</v>
      </c>
    </row>
    <row r="59" spans="1:6" x14ac:dyDescent="0.25">
      <c r="A59" s="11">
        <v>0.19900000000000001</v>
      </c>
      <c r="B59" s="11">
        <v>44</v>
      </c>
      <c r="C59" s="2">
        <f t="shared" si="0"/>
        <v>4.3674838203569326</v>
      </c>
      <c r="D59" s="2">
        <f t="shared" si="1"/>
        <v>3.7338889418039813</v>
      </c>
      <c r="E59" s="2">
        <v>29</v>
      </c>
      <c r="F59">
        <f t="shared" ref="F59:F122" si="4">(E59+0.5161)/10.226</f>
        <v>2.8863778603559553</v>
      </c>
    </row>
    <row r="60" spans="1:6" x14ac:dyDescent="0.25">
      <c r="A60" s="11">
        <v>0.20100000000000001</v>
      </c>
      <c r="B60" s="11">
        <v>46</v>
      </c>
      <c r="C60" s="2">
        <f t="shared" si="0"/>
        <v>4.5636007060207886</v>
      </c>
      <c r="D60" s="2">
        <f t="shared" si="1"/>
        <v>3.9243832745975809</v>
      </c>
      <c r="E60" s="2">
        <v>27</v>
      </c>
      <c r="F60">
        <f t="shared" si="4"/>
        <v>2.6907979659690984</v>
      </c>
    </row>
    <row r="61" spans="1:6" x14ac:dyDescent="0.25">
      <c r="A61" s="11">
        <v>0.2</v>
      </c>
      <c r="B61" s="11">
        <v>44</v>
      </c>
      <c r="C61" s="2">
        <f t="shared" si="0"/>
        <v>4.3674838203569326</v>
      </c>
      <c r="D61" s="2">
        <f t="shared" si="1"/>
        <v>3.7338889418039813</v>
      </c>
      <c r="E61" s="2">
        <v>22</v>
      </c>
      <c r="F61">
        <f t="shared" si="4"/>
        <v>2.2018482300019557</v>
      </c>
    </row>
    <row r="62" spans="1:6" x14ac:dyDescent="0.25">
      <c r="A62" s="11">
        <v>0.20799999999999999</v>
      </c>
      <c r="B62" s="11">
        <v>58</v>
      </c>
      <c r="C62" s="2">
        <f t="shared" si="0"/>
        <v>5.7403020200039219</v>
      </c>
      <c r="D62" s="2">
        <f t="shared" si="1"/>
        <v>5.067349271359177</v>
      </c>
      <c r="E62" s="2">
        <v>32</v>
      </c>
      <c r="F62">
        <f t="shared" si="4"/>
        <v>3.179747701936241</v>
      </c>
    </row>
    <row r="63" spans="1:6" x14ac:dyDescent="0.25">
      <c r="A63" s="11">
        <v>0.20200000000000001</v>
      </c>
      <c r="B63" s="11">
        <v>72</v>
      </c>
      <c r="C63" s="2">
        <f t="shared" si="0"/>
        <v>7.1131202196509111</v>
      </c>
      <c r="D63" s="2">
        <f t="shared" si="1"/>
        <v>6.4008096009143722</v>
      </c>
      <c r="E63" s="2">
        <v>27</v>
      </c>
      <c r="F63">
        <f t="shared" si="4"/>
        <v>2.6907979659690984</v>
      </c>
    </row>
    <row r="64" spans="1:6" x14ac:dyDescent="0.25">
      <c r="A64" s="11">
        <v>0.20300000000000001</v>
      </c>
      <c r="B64" s="11">
        <v>90</v>
      </c>
      <c r="C64" s="2">
        <f t="shared" si="0"/>
        <v>8.8781721906256124</v>
      </c>
      <c r="D64" s="2">
        <f t="shared" si="1"/>
        <v>8.1152585960567674</v>
      </c>
      <c r="E64" s="2">
        <v>32</v>
      </c>
      <c r="F64">
        <f t="shared" si="4"/>
        <v>3.179747701936241</v>
      </c>
    </row>
    <row r="65" spans="1:6" x14ac:dyDescent="0.25">
      <c r="A65" s="11">
        <v>0.20200000000000001</v>
      </c>
      <c r="B65" s="11">
        <v>56</v>
      </c>
      <c r="C65" s="2">
        <f t="shared" si="0"/>
        <v>5.5441851343400668</v>
      </c>
      <c r="D65" s="2">
        <f t="shared" si="1"/>
        <v>4.8768549385655779</v>
      </c>
      <c r="E65" s="2">
        <v>22</v>
      </c>
      <c r="F65">
        <f t="shared" si="4"/>
        <v>2.2018482300019557</v>
      </c>
    </row>
    <row r="66" spans="1:6" x14ac:dyDescent="0.25">
      <c r="A66" s="11">
        <v>0.20200000000000001</v>
      </c>
      <c r="B66" s="11">
        <v>64</v>
      </c>
      <c r="C66" s="2">
        <f t="shared" si="0"/>
        <v>6.3286526769954881</v>
      </c>
      <c r="D66" s="2">
        <f t="shared" si="1"/>
        <v>5.6388322697399751</v>
      </c>
      <c r="E66" s="2">
        <v>29</v>
      </c>
      <c r="F66">
        <f t="shared" si="4"/>
        <v>2.8863778603559553</v>
      </c>
    </row>
    <row r="67" spans="1:6" x14ac:dyDescent="0.25">
      <c r="A67" s="11">
        <v>0.19900000000000001</v>
      </c>
      <c r="B67" s="11">
        <v>63</v>
      </c>
      <c r="C67" s="2">
        <f t="shared" si="0"/>
        <v>6.2305942341635614</v>
      </c>
      <c r="D67" s="2">
        <f t="shared" si="1"/>
        <v>5.5435851033431751</v>
      </c>
      <c r="E67" s="2">
        <v>22</v>
      </c>
      <c r="F67">
        <f t="shared" si="4"/>
        <v>2.2018482300019557</v>
      </c>
    </row>
    <row r="68" spans="1:6" x14ac:dyDescent="0.25">
      <c r="A68" s="11">
        <v>0.20399999999999999</v>
      </c>
      <c r="B68" s="11">
        <v>64</v>
      </c>
      <c r="C68" s="2">
        <f t="shared" si="0"/>
        <v>6.3286526769954881</v>
      </c>
      <c r="D68" s="2">
        <f t="shared" si="1"/>
        <v>5.6388322697399751</v>
      </c>
      <c r="E68" s="2">
        <v>20</v>
      </c>
      <c r="F68">
        <f t="shared" si="4"/>
        <v>2.0062683356150988</v>
      </c>
    </row>
    <row r="69" spans="1:6" x14ac:dyDescent="0.25">
      <c r="A69" s="11">
        <v>0.20599999999999999</v>
      </c>
      <c r="B69" s="11">
        <v>56</v>
      </c>
      <c r="C69" s="2">
        <f t="shared" si="0"/>
        <v>5.5441851343400668</v>
      </c>
      <c r="D69" s="2">
        <f t="shared" si="1"/>
        <v>4.8768549385655779</v>
      </c>
      <c r="E69" s="2">
        <v>19</v>
      </c>
      <c r="F69">
        <f t="shared" si="4"/>
        <v>1.9084783884216703</v>
      </c>
    </row>
    <row r="70" spans="1:6" x14ac:dyDescent="0.25">
      <c r="A70" s="11">
        <v>0.20599999999999999</v>
      </c>
      <c r="B70" s="11">
        <v>61</v>
      </c>
      <c r="C70" s="2">
        <f t="shared" si="0"/>
        <v>6.0344773484997054</v>
      </c>
      <c r="D70" s="2">
        <f t="shared" si="1"/>
        <v>5.353090770549576</v>
      </c>
      <c r="E70" s="2">
        <v>20</v>
      </c>
      <c r="F70">
        <f t="shared" si="4"/>
        <v>2.0062683356150988</v>
      </c>
    </row>
    <row r="71" spans="1:6" x14ac:dyDescent="0.25">
      <c r="A71" s="11">
        <v>0.20599999999999999</v>
      </c>
      <c r="B71" s="11">
        <v>58</v>
      </c>
      <c r="C71" s="2">
        <f t="shared" si="0"/>
        <v>5.7403020200039219</v>
      </c>
      <c r="D71" s="2">
        <f t="shared" si="1"/>
        <v>5.067349271359177</v>
      </c>
      <c r="E71" s="2">
        <v>19</v>
      </c>
      <c r="F71">
        <f t="shared" si="4"/>
        <v>1.9084783884216703</v>
      </c>
    </row>
    <row r="72" spans="1:6" x14ac:dyDescent="0.25">
      <c r="A72" s="11">
        <v>0.20200000000000001</v>
      </c>
      <c r="B72" s="11">
        <v>60</v>
      </c>
      <c r="C72" s="2">
        <f t="shared" si="0"/>
        <v>5.9364189056677779</v>
      </c>
      <c r="D72" s="2">
        <f t="shared" si="1"/>
        <v>5.2578436041527761</v>
      </c>
      <c r="E72" s="2">
        <v>21</v>
      </c>
      <c r="F72">
        <f t="shared" si="4"/>
        <v>2.1040582828085275</v>
      </c>
    </row>
    <row r="73" spans="1:6" x14ac:dyDescent="0.25">
      <c r="A73" s="11">
        <v>0</v>
      </c>
      <c r="B73" s="11">
        <v>0</v>
      </c>
      <c r="C73" s="2">
        <f t="shared" si="0"/>
        <v>5.2912335752108249E-2</v>
      </c>
      <c r="D73" s="2">
        <f t="shared" si="1"/>
        <v>-0.45698637965520528</v>
      </c>
      <c r="E73" s="2">
        <v>0</v>
      </c>
      <c r="F73">
        <f t="shared" si="4"/>
        <v>5.0469391746528453E-2</v>
      </c>
    </row>
    <row r="74" spans="1:6" x14ac:dyDescent="0.25">
      <c r="A74" s="11">
        <v>0.20399999999999999</v>
      </c>
      <c r="B74" s="11">
        <v>46</v>
      </c>
      <c r="C74" s="2">
        <f t="shared" si="0"/>
        <v>4.5636007060207886</v>
      </c>
      <c r="D74" s="2">
        <f t="shared" si="1"/>
        <v>3.9243832745975809</v>
      </c>
      <c r="E74" s="2">
        <v>21</v>
      </c>
      <c r="F74">
        <f t="shared" si="4"/>
        <v>2.1040582828085275</v>
      </c>
    </row>
    <row r="75" spans="1:6" x14ac:dyDescent="0.25">
      <c r="A75" s="11">
        <v>0.20799999999999999</v>
      </c>
      <c r="B75" s="11">
        <v>58</v>
      </c>
      <c r="C75" s="2">
        <f t="shared" si="0"/>
        <v>5.7403020200039219</v>
      </c>
      <c r="D75" s="2">
        <f t="shared" si="1"/>
        <v>5.067349271359177</v>
      </c>
      <c r="E75" s="2">
        <v>56</v>
      </c>
      <c r="F75">
        <f t="shared" si="4"/>
        <v>5.5267064345785251</v>
      </c>
    </row>
    <row r="76" spans="1:6" x14ac:dyDescent="0.25">
      <c r="A76" s="11">
        <v>0.20599999999999999</v>
      </c>
      <c r="B76" s="11">
        <v>63</v>
      </c>
      <c r="C76" s="2">
        <f t="shared" si="0"/>
        <v>6.2305942341635614</v>
      </c>
      <c r="D76" s="2">
        <f t="shared" si="1"/>
        <v>5.5435851033431751</v>
      </c>
      <c r="E76" s="2">
        <v>45</v>
      </c>
      <c r="F76">
        <f t="shared" si="4"/>
        <v>4.4510170154508115</v>
      </c>
    </row>
    <row r="77" spans="1:6" x14ac:dyDescent="0.25">
      <c r="A77" s="11">
        <v>0.20799999999999999</v>
      </c>
      <c r="B77" s="11">
        <v>60</v>
      </c>
      <c r="C77" s="2">
        <f t="shared" si="0"/>
        <v>5.9364189056677779</v>
      </c>
      <c r="D77" s="2">
        <f t="shared" si="1"/>
        <v>5.2578436041527761</v>
      </c>
      <c r="E77" s="2">
        <v>80</v>
      </c>
      <c r="F77">
        <f t="shared" si="4"/>
        <v>7.8736651672208087</v>
      </c>
    </row>
    <row r="78" spans="1:6" x14ac:dyDescent="0.25">
      <c r="A78" s="11">
        <v>0.20200000000000001</v>
      </c>
      <c r="B78" s="11">
        <v>34</v>
      </c>
      <c r="C78" s="2">
        <f t="shared" si="0"/>
        <v>3.3868993920376544</v>
      </c>
      <c r="D78" s="2">
        <f t="shared" si="1"/>
        <v>2.7814172778359842</v>
      </c>
      <c r="E78" s="2">
        <v>67</v>
      </c>
      <c r="F78">
        <f t="shared" si="4"/>
        <v>6.6023958537062377</v>
      </c>
    </row>
    <row r="79" spans="1:6" x14ac:dyDescent="0.25">
      <c r="A79" s="11">
        <v>0.20100000000000001</v>
      </c>
      <c r="B79" s="11">
        <v>46</v>
      </c>
      <c r="C79" s="2">
        <f t="shared" si="0"/>
        <v>4.5636007060207886</v>
      </c>
      <c r="D79" s="2">
        <f t="shared" si="1"/>
        <v>3.9243832745975809</v>
      </c>
      <c r="E79" s="2">
        <v>72</v>
      </c>
      <c r="F79">
        <f t="shared" si="4"/>
        <v>7.0913455896733808</v>
      </c>
    </row>
    <row r="80" spans="1:6" x14ac:dyDescent="0.25">
      <c r="A80" s="11">
        <v>0.2</v>
      </c>
      <c r="B80" s="11">
        <v>46</v>
      </c>
      <c r="C80" s="2">
        <f t="shared" si="0"/>
        <v>4.5636007060207886</v>
      </c>
      <c r="D80" s="2">
        <f t="shared" si="1"/>
        <v>3.9243832745975809</v>
      </c>
      <c r="E80" s="2">
        <v>41</v>
      </c>
      <c r="F80">
        <f t="shared" si="4"/>
        <v>4.0598572266770976</v>
      </c>
    </row>
    <row r="81" spans="1:6" x14ac:dyDescent="0.25">
      <c r="A81" s="11">
        <v>0.2</v>
      </c>
      <c r="B81" s="11">
        <v>52</v>
      </c>
      <c r="C81" s="2">
        <f t="shared" si="0"/>
        <v>5.1519513630123548</v>
      </c>
      <c r="D81" s="2">
        <f t="shared" si="1"/>
        <v>4.4958662729783789</v>
      </c>
      <c r="E81" s="2">
        <v>54</v>
      </c>
      <c r="F81">
        <f t="shared" si="4"/>
        <v>5.3311265401916677</v>
      </c>
    </row>
    <row r="82" spans="1:6" x14ac:dyDescent="0.25">
      <c r="A82" s="11">
        <v>0.20100000000000001</v>
      </c>
      <c r="B82" s="11">
        <v>32</v>
      </c>
      <c r="C82" s="2">
        <f t="shared" si="0"/>
        <v>3.1907825063737985</v>
      </c>
      <c r="D82" s="2">
        <f t="shared" si="1"/>
        <v>2.5909229450423852</v>
      </c>
      <c r="E82" s="2">
        <v>34</v>
      </c>
      <c r="F82">
        <f t="shared" si="4"/>
        <v>3.375327596323098</v>
      </c>
    </row>
    <row r="83" spans="1:6" x14ac:dyDescent="0.25">
      <c r="A83" s="11">
        <v>0.20300000000000001</v>
      </c>
      <c r="B83" s="11">
        <v>32</v>
      </c>
      <c r="C83" s="2">
        <f t="shared" si="0"/>
        <v>3.1907825063737985</v>
      </c>
      <c r="D83" s="2">
        <f t="shared" si="1"/>
        <v>2.5909229450423852</v>
      </c>
      <c r="E83" s="2">
        <v>51</v>
      </c>
      <c r="F83">
        <f t="shared" si="4"/>
        <v>5.0377566986113829</v>
      </c>
    </row>
    <row r="84" spans="1:6" x14ac:dyDescent="0.25">
      <c r="A84" s="11">
        <v>0.20799999999999999</v>
      </c>
      <c r="B84" s="11">
        <v>40</v>
      </c>
      <c r="C84" s="2">
        <f t="shared" si="0"/>
        <v>3.9752500490292211</v>
      </c>
      <c r="D84" s="2">
        <f t="shared" si="1"/>
        <v>3.3529002762167823</v>
      </c>
      <c r="E84" s="2">
        <v>44</v>
      </c>
      <c r="F84">
        <f t="shared" si="4"/>
        <v>4.3532270682573833</v>
      </c>
    </row>
    <row r="85" spans="1:6" x14ac:dyDescent="0.25">
      <c r="A85" s="11">
        <v>0</v>
      </c>
      <c r="B85" s="11">
        <v>0</v>
      </c>
      <c r="C85" s="2">
        <f t="shared" si="0"/>
        <v>5.2912335752108249E-2</v>
      </c>
      <c r="D85" s="2">
        <f t="shared" si="1"/>
        <v>-0.45698637965520528</v>
      </c>
      <c r="E85" s="2">
        <v>0</v>
      </c>
      <c r="F85">
        <f t="shared" si="4"/>
        <v>5.0469391746528453E-2</v>
      </c>
    </row>
    <row r="86" spans="1:6" x14ac:dyDescent="0.25">
      <c r="A86" s="11">
        <v>0.2</v>
      </c>
      <c r="B86" s="11">
        <v>57</v>
      </c>
      <c r="C86" s="2">
        <f t="shared" si="0"/>
        <v>5.6422435771719943</v>
      </c>
      <c r="D86" s="2">
        <f t="shared" si="1"/>
        <v>4.972102104962377</v>
      </c>
      <c r="E86" s="2">
        <v>138</v>
      </c>
      <c r="F86">
        <f t="shared" si="4"/>
        <v>13.545482104439662</v>
      </c>
    </row>
    <row r="87" spans="1:6" x14ac:dyDescent="0.25">
      <c r="A87" s="11">
        <v>0.2</v>
      </c>
      <c r="B87" s="11">
        <v>57</v>
      </c>
      <c r="C87" s="2">
        <f t="shared" si="0"/>
        <v>5.6422435771719943</v>
      </c>
      <c r="D87" s="2">
        <f t="shared" si="1"/>
        <v>4.972102104962377</v>
      </c>
      <c r="E87" s="2">
        <v>50</v>
      </c>
      <c r="F87">
        <f t="shared" si="4"/>
        <v>4.9399667514179537</v>
      </c>
    </row>
    <row r="88" spans="1:6" x14ac:dyDescent="0.25">
      <c r="A88" s="11">
        <v>0.2</v>
      </c>
      <c r="B88" s="11">
        <v>41</v>
      </c>
      <c r="C88" s="2">
        <f t="shared" si="0"/>
        <v>4.0733084918611491</v>
      </c>
      <c r="D88" s="2">
        <f t="shared" si="1"/>
        <v>3.4481474426135823</v>
      </c>
      <c r="E88" s="2">
        <v>50</v>
      </c>
      <c r="F88">
        <f t="shared" si="4"/>
        <v>4.9399667514179537</v>
      </c>
    </row>
    <row r="89" spans="1:6" x14ac:dyDescent="0.25">
      <c r="A89" s="11">
        <v>0.20100000000000001</v>
      </c>
      <c r="B89" s="11">
        <v>41</v>
      </c>
      <c r="C89" s="2">
        <f t="shared" si="0"/>
        <v>4.0733084918611491</v>
      </c>
      <c r="D89" s="2">
        <f t="shared" si="1"/>
        <v>3.4481474426135823</v>
      </c>
      <c r="E89" s="2">
        <v>52</v>
      </c>
      <c r="F89">
        <f t="shared" si="4"/>
        <v>5.1355466458048111</v>
      </c>
    </row>
    <row r="90" spans="1:6" x14ac:dyDescent="0.25">
      <c r="A90" s="11">
        <v>0.20300000000000001</v>
      </c>
      <c r="B90" s="11">
        <v>57</v>
      </c>
      <c r="C90" s="2">
        <f t="shared" ref="C90:C153" si="5">(B90+0.5396)/10.198</f>
        <v>5.6422435771719943</v>
      </c>
      <c r="D90" s="2">
        <f t="shared" ref="D90:D153" si="6">(B90-4.7979)/10.499</f>
        <v>4.972102104962377</v>
      </c>
      <c r="E90" s="2">
        <v>33</v>
      </c>
      <c r="F90">
        <f t="shared" si="4"/>
        <v>3.2775376491296693</v>
      </c>
    </row>
    <row r="91" spans="1:6" x14ac:dyDescent="0.25">
      <c r="A91" s="11">
        <v>0.21</v>
      </c>
      <c r="B91" s="11">
        <v>56</v>
      </c>
      <c r="C91" s="2">
        <f t="shared" si="5"/>
        <v>5.5441851343400668</v>
      </c>
      <c r="D91" s="2">
        <f t="shared" si="6"/>
        <v>4.8768549385655779</v>
      </c>
      <c r="E91" s="2">
        <v>50</v>
      </c>
      <c r="F91">
        <f t="shared" si="4"/>
        <v>4.9399667514179537</v>
      </c>
    </row>
    <row r="92" spans="1:6" x14ac:dyDescent="0.25">
      <c r="A92" s="11">
        <v>0.20899999999999999</v>
      </c>
      <c r="B92" s="11">
        <v>76</v>
      </c>
      <c r="C92" s="2">
        <f t="shared" si="5"/>
        <v>7.5053539909786222</v>
      </c>
      <c r="D92" s="2">
        <f t="shared" si="6"/>
        <v>6.7817982665015712</v>
      </c>
      <c r="E92" s="2">
        <v>54</v>
      </c>
      <c r="F92">
        <f t="shared" si="4"/>
        <v>5.3311265401916677</v>
      </c>
    </row>
    <row r="93" spans="1:6" x14ac:dyDescent="0.25">
      <c r="A93" s="11">
        <v>0.20200000000000001</v>
      </c>
      <c r="B93" s="11">
        <v>69</v>
      </c>
      <c r="C93" s="2">
        <f t="shared" si="5"/>
        <v>6.8189448911551276</v>
      </c>
      <c r="D93" s="2">
        <f t="shared" si="6"/>
        <v>6.1150681017239732</v>
      </c>
      <c r="E93" s="2">
        <v>35</v>
      </c>
      <c r="F93">
        <f t="shared" si="4"/>
        <v>3.4731175435165262</v>
      </c>
    </row>
    <row r="94" spans="1:6" x14ac:dyDescent="0.25">
      <c r="A94" s="11">
        <v>0.20699999999999999</v>
      </c>
      <c r="B94" s="11">
        <v>70</v>
      </c>
      <c r="C94" s="2">
        <f t="shared" si="5"/>
        <v>6.9170033339870551</v>
      </c>
      <c r="D94" s="2">
        <f t="shared" si="6"/>
        <v>6.2103152681207732</v>
      </c>
      <c r="E94" s="2">
        <v>46</v>
      </c>
      <c r="F94">
        <f t="shared" si="4"/>
        <v>4.5488069626442398</v>
      </c>
    </row>
    <row r="95" spans="1:6" x14ac:dyDescent="0.25">
      <c r="A95" s="11">
        <v>0.20300000000000001</v>
      </c>
      <c r="B95" s="11">
        <v>68</v>
      </c>
      <c r="C95" s="2">
        <f t="shared" si="5"/>
        <v>6.7208864483232</v>
      </c>
      <c r="D95" s="2">
        <f t="shared" si="6"/>
        <v>6.0198209353271741</v>
      </c>
      <c r="E95" s="2">
        <v>73</v>
      </c>
      <c r="F95">
        <f t="shared" si="4"/>
        <v>7.1891355368668091</v>
      </c>
    </row>
    <row r="96" spans="1:6" x14ac:dyDescent="0.25">
      <c r="A96" s="11">
        <v>0.20200000000000001</v>
      </c>
      <c r="B96" s="11">
        <v>55</v>
      </c>
      <c r="C96" s="2">
        <f t="shared" si="5"/>
        <v>5.4461266915081383</v>
      </c>
      <c r="D96" s="2">
        <f t="shared" si="6"/>
        <v>4.781607772168778</v>
      </c>
      <c r="E96" s="2">
        <v>58</v>
      </c>
      <c r="F96">
        <f t="shared" si="4"/>
        <v>5.7222863289653816</v>
      </c>
    </row>
    <row r="97" spans="1:6" x14ac:dyDescent="0.25">
      <c r="A97" s="11">
        <v>0.20499999999999999</v>
      </c>
      <c r="B97" s="11">
        <v>48</v>
      </c>
      <c r="C97" s="2">
        <f t="shared" si="5"/>
        <v>4.7597175916846437</v>
      </c>
      <c r="D97" s="2">
        <f t="shared" si="6"/>
        <v>4.1148776073911799</v>
      </c>
      <c r="E97" s="2">
        <v>73</v>
      </c>
      <c r="F97">
        <f t="shared" si="4"/>
        <v>7.1891355368668091</v>
      </c>
    </row>
    <row r="98" spans="1:6" x14ac:dyDescent="0.25">
      <c r="A98" s="11">
        <v>0.20200000000000001</v>
      </c>
      <c r="B98" s="11">
        <v>50</v>
      </c>
      <c r="C98" s="2">
        <f t="shared" si="5"/>
        <v>4.9558344773484997</v>
      </c>
      <c r="D98" s="2">
        <f t="shared" si="6"/>
        <v>4.305371940184779</v>
      </c>
      <c r="E98" s="2">
        <v>66</v>
      </c>
      <c r="F98">
        <f t="shared" si="4"/>
        <v>6.5046059065128095</v>
      </c>
    </row>
    <row r="99" spans="1:6" x14ac:dyDescent="0.25">
      <c r="A99" s="11">
        <v>0.21299999999999999</v>
      </c>
      <c r="B99" s="11">
        <v>59</v>
      </c>
      <c r="C99" s="2">
        <f t="shared" si="5"/>
        <v>5.8383604628358503</v>
      </c>
      <c r="D99" s="2">
        <f t="shared" si="6"/>
        <v>5.162596437755977</v>
      </c>
      <c r="E99" s="2">
        <v>38</v>
      </c>
      <c r="F99">
        <f t="shared" si="4"/>
        <v>3.7664873850968119</v>
      </c>
    </row>
    <row r="100" spans="1:6" x14ac:dyDescent="0.25">
      <c r="A100" s="11">
        <v>0.20200000000000001</v>
      </c>
      <c r="B100" s="11">
        <v>41</v>
      </c>
      <c r="C100" s="2">
        <f t="shared" si="5"/>
        <v>4.0733084918611491</v>
      </c>
      <c r="D100" s="2">
        <f t="shared" si="6"/>
        <v>3.4481474426135823</v>
      </c>
      <c r="E100" s="2">
        <v>27</v>
      </c>
      <c r="F100">
        <f t="shared" si="4"/>
        <v>2.6907979659690984</v>
      </c>
    </row>
    <row r="101" spans="1:6" x14ac:dyDescent="0.25">
      <c r="A101" s="11">
        <v>0.20200000000000001</v>
      </c>
      <c r="B101" s="11">
        <v>40</v>
      </c>
      <c r="C101" s="2">
        <f t="shared" si="5"/>
        <v>3.9752500490292211</v>
      </c>
      <c r="D101" s="2">
        <f t="shared" si="6"/>
        <v>3.3529002762167823</v>
      </c>
      <c r="E101" s="2">
        <v>20</v>
      </c>
      <c r="F101">
        <f t="shared" si="4"/>
        <v>2.0062683356150988</v>
      </c>
    </row>
    <row r="102" spans="1:6" x14ac:dyDescent="0.25">
      <c r="A102" s="11">
        <v>0.20799999999999999</v>
      </c>
      <c r="B102" s="11">
        <v>37</v>
      </c>
      <c r="C102" s="2">
        <f t="shared" si="5"/>
        <v>3.681074720533438</v>
      </c>
      <c r="D102" s="2">
        <f t="shared" si="6"/>
        <v>3.0671587770263833</v>
      </c>
      <c r="E102" s="2">
        <v>24</v>
      </c>
      <c r="F102">
        <f t="shared" si="4"/>
        <v>2.3974281243888127</v>
      </c>
    </row>
    <row r="103" spans="1:6" x14ac:dyDescent="0.25">
      <c r="A103" s="11">
        <v>0.20100000000000001</v>
      </c>
      <c r="B103" s="11">
        <v>44</v>
      </c>
      <c r="C103" s="2">
        <f t="shared" si="5"/>
        <v>4.3674838203569326</v>
      </c>
      <c r="D103" s="2">
        <f t="shared" si="6"/>
        <v>3.7338889418039813</v>
      </c>
      <c r="E103" s="2">
        <v>23</v>
      </c>
      <c r="F103">
        <f t="shared" si="4"/>
        <v>2.2996381771953844</v>
      </c>
    </row>
    <row r="104" spans="1:6" x14ac:dyDescent="0.25">
      <c r="A104" s="11">
        <v>0.20300000000000001</v>
      </c>
      <c r="B104" s="11">
        <v>44</v>
      </c>
      <c r="C104" s="2">
        <f t="shared" si="5"/>
        <v>4.3674838203569326</v>
      </c>
      <c r="D104" s="2">
        <f t="shared" si="6"/>
        <v>3.7338889418039813</v>
      </c>
      <c r="E104" s="2">
        <v>30</v>
      </c>
      <c r="F104">
        <f t="shared" si="4"/>
        <v>2.984167807549384</v>
      </c>
    </row>
    <row r="105" spans="1:6" x14ac:dyDescent="0.25">
      <c r="A105" s="11">
        <v>0.20300000000000001</v>
      </c>
      <c r="B105" s="11">
        <v>45</v>
      </c>
      <c r="C105" s="2">
        <f t="shared" si="5"/>
        <v>4.4655422631888602</v>
      </c>
      <c r="D105" s="2">
        <f t="shared" si="6"/>
        <v>3.8291361082007809</v>
      </c>
      <c r="E105" s="2">
        <v>25</v>
      </c>
      <c r="F105">
        <f t="shared" si="4"/>
        <v>2.4952180715822414</v>
      </c>
    </row>
    <row r="106" spans="1:6" x14ac:dyDescent="0.25">
      <c r="A106" s="11">
        <v>0.20200000000000001</v>
      </c>
      <c r="B106" s="11">
        <v>52</v>
      </c>
      <c r="C106" s="2">
        <f t="shared" si="5"/>
        <v>5.1519513630123548</v>
      </c>
      <c r="D106" s="2">
        <f t="shared" si="6"/>
        <v>4.4958662729783789</v>
      </c>
      <c r="E106" s="2">
        <v>24</v>
      </c>
      <c r="F106">
        <f t="shared" si="4"/>
        <v>2.3974281243888127</v>
      </c>
    </row>
    <row r="107" spans="1:6" x14ac:dyDescent="0.25">
      <c r="A107" s="11">
        <v>0</v>
      </c>
      <c r="B107" s="11">
        <v>0</v>
      </c>
      <c r="C107" s="2">
        <f t="shared" si="5"/>
        <v>5.2912335752108249E-2</v>
      </c>
      <c r="D107" s="2">
        <f t="shared" si="6"/>
        <v>-0.45698637965520528</v>
      </c>
      <c r="E107" s="2">
        <v>0</v>
      </c>
      <c r="F107">
        <f t="shared" si="4"/>
        <v>5.0469391746528453E-2</v>
      </c>
    </row>
    <row r="108" spans="1:6" x14ac:dyDescent="0.25">
      <c r="A108" s="11">
        <v>0.2</v>
      </c>
      <c r="B108" s="11">
        <v>44</v>
      </c>
      <c r="C108" s="2">
        <f t="shared" si="5"/>
        <v>4.3674838203569326</v>
      </c>
      <c r="D108" s="2">
        <f t="shared" si="6"/>
        <v>3.7338889418039813</v>
      </c>
      <c r="E108" s="2">
        <v>21</v>
      </c>
      <c r="F108">
        <f t="shared" si="4"/>
        <v>2.1040582828085275</v>
      </c>
    </row>
    <row r="109" spans="1:6" x14ac:dyDescent="0.25">
      <c r="A109" s="11">
        <v>0.20399999999999999</v>
      </c>
      <c r="B109" s="11">
        <v>52</v>
      </c>
      <c r="C109" s="2">
        <f t="shared" si="5"/>
        <v>5.1519513630123548</v>
      </c>
      <c r="D109" s="2">
        <f t="shared" si="6"/>
        <v>4.4958662729783789</v>
      </c>
      <c r="E109" s="2">
        <v>27</v>
      </c>
      <c r="F109">
        <f t="shared" si="4"/>
        <v>2.6907979659690984</v>
      </c>
    </row>
    <row r="110" spans="1:6" x14ac:dyDescent="0.25">
      <c r="A110" s="11">
        <v>0.20300000000000001</v>
      </c>
      <c r="B110" s="11">
        <v>76</v>
      </c>
      <c r="C110" s="2">
        <f t="shared" si="5"/>
        <v>7.5053539909786222</v>
      </c>
      <c r="D110" s="2">
        <f t="shared" si="6"/>
        <v>6.7817982665015712</v>
      </c>
      <c r="E110" s="2">
        <v>30</v>
      </c>
      <c r="F110">
        <f t="shared" si="4"/>
        <v>2.984167807549384</v>
      </c>
    </row>
    <row r="111" spans="1:6" x14ac:dyDescent="0.25">
      <c r="A111" s="11">
        <v>0.2</v>
      </c>
      <c r="B111" s="11">
        <v>70</v>
      </c>
      <c r="C111" s="2">
        <f t="shared" si="5"/>
        <v>6.9170033339870551</v>
      </c>
      <c r="D111" s="2">
        <f t="shared" si="6"/>
        <v>6.2103152681207732</v>
      </c>
      <c r="E111" s="2">
        <v>31</v>
      </c>
      <c r="F111">
        <f t="shared" si="4"/>
        <v>3.0819577547428123</v>
      </c>
    </row>
    <row r="112" spans="1:6" x14ac:dyDescent="0.25">
      <c r="A112" s="11">
        <v>0.20100000000000001</v>
      </c>
      <c r="B112" s="11">
        <v>88</v>
      </c>
      <c r="C112" s="2">
        <f t="shared" si="5"/>
        <v>8.6820553049617555</v>
      </c>
      <c r="D112" s="2">
        <f t="shared" si="6"/>
        <v>7.9247642632631674</v>
      </c>
      <c r="E112" s="2">
        <v>38</v>
      </c>
      <c r="F112">
        <f t="shared" si="4"/>
        <v>3.7664873850968119</v>
      </c>
    </row>
    <row r="113" spans="1:6" x14ac:dyDescent="0.25">
      <c r="A113" s="11">
        <v>0.2</v>
      </c>
      <c r="B113" s="11">
        <v>82</v>
      </c>
      <c r="C113" s="2">
        <f t="shared" si="5"/>
        <v>8.0937046479701884</v>
      </c>
      <c r="D113" s="2">
        <f t="shared" si="6"/>
        <v>7.3532812648823693</v>
      </c>
      <c r="E113" s="2">
        <v>23</v>
      </c>
      <c r="F113">
        <f t="shared" si="4"/>
        <v>2.2996381771953844</v>
      </c>
    </row>
    <row r="114" spans="1:6" x14ac:dyDescent="0.25">
      <c r="A114" s="11">
        <v>0.2</v>
      </c>
      <c r="B114" s="11">
        <v>62</v>
      </c>
      <c r="C114" s="2">
        <f t="shared" si="5"/>
        <v>6.1325357913316338</v>
      </c>
      <c r="D114" s="2">
        <f t="shared" si="6"/>
        <v>5.448337936946376</v>
      </c>
      <c r="E114" s="2">
        <v>24</v>
      </c>
      <c r="F114">
        <f t="shared" si="4"/>
        <v>2.3974281243888127</v>
      </c>
    </row>
    <row r="115" spans="1:6" x14ac:dyDescent="0.25">
      <c r="A115" s="11">
        <v>0.2</v>
      </c>
      <c r="B115" s="11">
        <v>71</v>
      </c>
      <c r="C115" s="2">
        <f t="shared" si="5"/>
        <v>7.0150617768189836</v>
      </c>
      <c r="D115" s="2">
        <f t="shared" si="6"/>
        <v>6.3055624345175731</v>
      </c>
      <c r="E115" s="2">
        <v>23</v>
      </c>
      <c r="F115">
        <f t="shared" si="4"/>
        <v>2.2996381771953844</v>
      </c>
    </row>
    <row r="116" spans="1:6" x14ac:dyDescent="0.25">
      <c r="A116" s="11">
        <v>0.20200000000000001</v>
      </c>
      <c r="B116" s="11">
        <v>68</v>
      </c>
      <c r="C116" s="2">
        <f t="shared" si="5"/>
        <v>6.7208864483232</v>
      </c>
      <c r="D116" s="2">
        <f t="shared" si="6"/>
        <v>6.0198209353271741</v>
      </c>
      <c r="E116" s="2">
        <v>28</v>
      </c>
      <c r="F116">
        <f t="shared" si="4"/>
        <v>2.7885879131625266</v>
      </c>
    </row>
    <row r="117" spans="1:6" x14ac:dyDescent="0.25">
      <c r="A117" s="11">
        <v>0.20100000000000001</v>
      </c>
      <c r="B117" s="11">
        <v>52</v>
      </c>
      <c r="C117" s="2">
        <f t="shared" si="5"/>
        <v>5.1519513630123548</v>
      </c>
      <c r="D117" s="2">
        <f t="shared" si="6"/>
        <v>4.4958662729783789</v>
      </c>
      <c r="E117" s="2">
        <v>30</v>
      </c>
      <c r="F117">
        <f t="shared" si="4"/>
        <v>2.984167807549384</v>
      </c>
    </row>
    <row r="118" spans="1:6" x14ac:dyDescent="0.25">
      <c r="A118" s="11">
        <v>0.20300000000000001</v>
      </c>
      <c r="B118" s="11">
        <v>40</v>
      </c>
      <c r="C118" s="2">
        <f t="shared" si="5"/>
        <v>3.9752500490292211</v>
      </c>
      <c r="D118" s="2">
        <f t="shared" si="6"/>
        <v>3.3529002762167823</v>
      </c>
      <c r="E118" s="2">
        <v>20</v>
      </c>
      <c r="F118">
        <f t="shared" si="4"/>
        <v>2.0062683356150988</v>
      </c>
    </row>
    <row r="119" spans="1:6" x14ac:dyDescent="0.25">
      <c r="A119" s="11">
        <v>0.20699999999999999</v>
      </c>
      <c r="B119" s="11">
        <v>63</v>
      </c>
      <c r="C119" s="2">
        <f t="shared" si="5"/>
        <v>6.2305942341635614</v>
      </c>
      <c r="D119" s="2">
        <f t="shared" si="6"/>
        <v>5.5435851033431751</v>
      </c>
      <c r="E119" s="2">
        <v>39</v>
      </c>
      <c r="F119">
        <f t="shared" si="4"/>
        <v>3.8642773322902402</v>
      </c>
    </row>
    <row r="120" spans="1:6" x14ac:dyDescent="0.25">
      <c r="A120" s="11">
        <v>0.2</v>
      </c>
      <c r="B120" s="11">
        <v>62</v>
      </c>
      <c r="C120" s="2">
        <f t="shared" si="5"/>
        <v>6.1325357913316338</v>
      </c>
      <c r="D120" s="2">
        <f t="shared" si="6"/>
        <v>5.448337936946376</v>
      </c>
      <c r="E120" s="2">
        <v>20</v>
      </c>
      <c r="F120">
        <f t="shared" si="4"/>
        <v>2.0062683356150988</v>
      </c>
    </row>
    <row r="121" spans="1:6" x14ac:dyDescent="0.25">
      <c r="A121" s="11">
        <v>0.20799999999999999</v>
      </c>
      <c r="B121" s="11">
        <v>42</v>
      </c>
      <c r="C121" s="2">
        <f t="shared" si="5"/>
        <v>4.1713669346930766</v>
      </c>
      <c r="D121" s="2">
        <f t="shared" si="6"/>
        <v>3.5433946090103818</v>
      </c>
      <c r="E121" s="2">
        <v>16</v>
      </c>
      <c r="F121">
        <f t="shared" si="4"/>
        <v>1.6151085468413848</v>
      </c>
    </row>
    <row r="122" spans="1:6" x14ac:dyDescent="0.25">
      <c r="A122" s="11">
        <v>0.2</v>
      </c>
      <c r="B122" s="11">
        <v>69</v>
      </c>
      <c r="C122" s="2">
        <f t="shared" si="5"/>
        <v>6.8189448911551276</v>
      </c>
      <c r="D122" s="2">
        <f t="shared" si="6"/>
        <v>6.1150681017239732</v>
      </c>
      <c r="E122" s="2">
        <v>30</v>
      </c>
      <c r="F122">
        <f t="shared" si="4"/>
        <v>2.984167807549384</v>
      </c>
    </row>
    <row r="123" spans="1:6" x14ac:dyDescent="0.25">
      <c r="A123" s="11">
        <v>0.20799999999999999</v>
      </c>
      <c r="B123" s="11">
        <v>51</v>
      </c>
      <c r="C123" s="2">
        <f t="shared" si="5"/>
        <v>5.0538929201804272</v>
      </c>
      <c r="D123" s="2">
        <f t="shared" si="6"/>
        <v>4.400619106581579</v>
      </c>
      <c r="E123" s="2">
        <v>28</v>
      </c>
      <c r="F123">
        <f t="shared" ref="F123:F175" si="7">(E123+0.5161)/10.226</f>
        <v>2.7885879131625266</v>
      </c>
    </row>
    <row r="124" spans="1:6" x14ac:dyDescent="0.25">
      <c r="A124" s="11">
        <v>0.20499999999999999</v>
      </c>
      <c r="B124" s="11">
        <v>64</v>
      </c>
      <c r="C124" s="2">
        <f t="shared" si="5"/>
        <v>6.3286526769954881</v>
      </c>
      <c r="D124" s="2">
        <f t="shared" si="6"/>
        <v>5.6388322697399751</v>
      </c>
      <c r="E124" s="2">
        <v>18</v>
      </c>
      <c r="F124">
        <f t="shared" si="7"/>
        <v>1.8106884412282418</v>
      </c>
    </row>
    <row r="125" spans="1:6" x14ac:dyDescent="0.25">
      <c r="A125" s="11">
        <v>0.2</v>
      </c>
      <c r="B125" s="11">
        <v>58</v>
      </c>
      <c r="C125" s="2">
        <f t="shared" si="5"/>
        <v>5.7403020200039219</v>
      </c>
      <c r="D125" s="2">
        <f t="shared" si="6"/>
        <v>5.067349271359177</v>
      </c>
      <c r="E125" s="2">
        <v>21</v>
      </c>
      <c r="F125">
        <f t="shared" si="7"/>
        <v>2.1040582828085275</v>
      </c>
    </row>
    <row r="126" spans="1:6" x14ac:dyDescent="0.25">
      <c r="A126" s="11">
        <v>0.20399999999999999</v>
      </c>
      <c r="B126" s="11">
        <v>43</v>
      </c>
      <c r="C126" s="2">
        <f t="shared" si="5"/>
        <v>4.2694253775250051</v>
      </c>
      <c r="D126" s="2">
        <f t="shared" si="6"/>
        <v>3.6386417754071814</v>
      </c>
      <c r="E126" s="2">
        <v>15</v>
      </c>
      <c r="F126">
        <f t="shared" si="7"/>
        <v>1.5173185996479561</v>
      </c>
    </row>
    <row r="127" spans="1:6" x14ac:dyDescent="0.25">
      <c r="A127" s="11">
        <v>0.20200000000000001</v>
      </c>
      <c r="B127" s="11">
        <v>60</v>
      </c>
      <c r="C127" s="2">
        <f t="shared" si="5"/>
        <v>5.9364189056677779</v>
      </c>
      <c r="D127" s="2">
        <f t="shared" si="6"/>
        <v>5.2578436041527761</v>
      </c>
      <c r="E127" s="2">
        <v>18</v>
      </c>
      <c r="F127">
        <f t="shared" si="7"/>
        <v>1.8106884412282418</v>
      </c>
    </row>
    <row r="128" spans="1:6" x14ac:dyDescent="0.25">
      <c r="A128" s="11">
        <v>0.2</v>
      </c>
      <c r="B128" s="11">
        <v>43</v>
      </c>
      <c r="C128" s="2">
        <f t="shared" si="5"/>
        <v>4.2694253775250051</v>
      </c>
      <c r="D128" s="2">
        <f t="shared" si="6"/>
        <v>3.6386417754071814</v>
      </c>
      <c r="E128" s="2">
        <v>25</v>
      </c>
      <c r="F128">
        <f t="shared" si="7"/>
        <v>2.4952180715822414</v>
      </c>
    </row>
    <row r="129" spans="1:6" x14ac:dyDescent="0.25">
      <c r="A129" s="11">
        <v>0.20300000000000001</v>
      </c>
      <c r="B129" s="11">
        <v>47</v>
      </c>
      <c r="C129" s="2">
        <f t="shared" si="5"/>
        <v>4.6616591488527162</v>
      </c>
      <c r="D129" s="2">
        <f t="shared" si="6"/>
        <v>4.0196304409943799</v>
      </c>
      <c r="E129" s="2">
        <v>25</v>
      </c>
      <c r="F129">
        <f t="shared" si="7"/>
        <v>2.4952180715822414</v>
      </c>
    </row>
    <row r="130" spans="1:6" x14ac:dyDescent="0.25">
      <c r="A130" s="11">
        <v>0.20200000000000001</v>
      </c>
      <c r="B130" s="11">
        <v>69</v>
      </c>
      <c r="C130" s="2">
        <f t="shared" si="5"/>
        <v>6.8189448911551276</v>
      </c>
      <c r="D130" s="2">
        <f t="shared" si="6"/>
        <v>6.1150681017239732</v>
      </c>
      <c r="E130" s="2">
        <v>21</v>
      </c>
      <c r="F130">
        <f t="shared" si="7"/>
        <v>2.1040582828085275</v>
      </c>
    </row>
    <row r="131" spans="1:6" x14ac:dyDescent="0.25">
      <c r="A131" s="11">
        <v>0.20300000000000001</v>
      </c>
      <c r="B131" s="11">
        <v>55</v>
      </c>
      <c r="C131" s="2">
        <f t="shared" si="5"/>
        <v>5.4461266915081383</v>
      </c>
      <c r="D131" s="2">
        <f t="shared" si="6"/>
        <v>4.781607772168778</v>
      </c>
      <c r="E131" s="2">
        <v>16</v>
      </c>
      <c r="F131">
        <f t="shared" si="7"/>
        <v>1.6151085468413848</v>
      </c>
    </row>
    <row r="132" spans="1:6" x14ac:dyDescent="0.25">
      <c r="A132" s="11">
        <v>0.20100000000000001</v>
      </c>
      <c r="B132" s="11">
        <v>55</v>
      </c>
      <c r="C132" s="2">
        <f t="shared" si="5"/>
        <v>5.4461266915081383</v>
      </c>
      <c r="D132" s="2">
        <f t="shared" si="6"/>
        <v>4.781607772168778</v>
      </c>
      <c r="E132" s="2">
        <v>20</v>
      </c>
      <c r="F132">
        <f t="shared" si="7"/>
        <v>2.0062683356150988</v>
      </c>
    </row>
    <row r="133" spans="1:6" x14ac:dyDescent="0.25">
      <c r="A133" s="11">
        <v>0.215</v>
      </c>
      <c r="B133" s="11">
        <v>58</v>
      </c>
      <c r="C133" s="2">
        <f t="shared" si="5"/>
        <v>5.7403020200039219</v>
      </c>
      <c r="D133" s="2">
        <f t="shared" si="6"/>
        <v>5.067349271359177</v>
      </c>
      <c r="E133" s="2">
        <v>19</v>
      </c>
      <c r="F133">
        <f t="shared" si="7"/>
        <v>1.9084783884216703</v>
      </c>
    </row>
    <row r="134" spans="1:6" x14ac:dyDescent="0.25">
      <c r="A134" s="11">
        <v>0.20200000000000001</v>
      </c>
      <c r="B134" s="11">
        <v>56</v>
      </c>
      <c r="C134" s="2">
        <f t="shared" si="5"/>
        <v>5.5441851343400668</v>
      </c>
      <c r="D134" s="2">
        <f t="shared" si="6"/>
        <v>4.8768549385655779</v>
      </c>
      <c r="E134" s="2">
        <v>23</v>
      </c>
      <c r="F134">
        <f t="shared" si="7"/>
        <v>2.2996381771953844</v>
      </c>
    </row>
    <row r="135" spans="1:6" x14ac:dyDescent="0.25">
      <c r="A135" s="11">
        <v>0.2</v>
      </c>
      <c r="B135" s="11">
        <v>50</v>
      </c>
      <c r="C135" s="2">
        <f t="shared" si="5"/>
        <v>4.9558344773484997</v>
      </c>
      <c r="D135" s="2">
        <f t="shared" si="6"/>
        <v>4.305371940184779</v>
      </c>
      <c r="E135" s="2">
        <v>17</v>
      </c>
      <c r="F135">
        <f t="shared" si="7"/>
        <v>1.7128984940348133</v>
      </c>
    </row>
    <row r="136" spans="1:6" x14ac:dyDescent="0.25">
      <c r="A136" s="11">
        <v>0.2</v>
      </c>
      <c r="B136" s="11">
        <v>63</v>
      </c>
      <c r="C136" s="2">
        <f t="shared" si="5"/>
        <v>6.2305942341635614</v>
      </c>
      <c r="D136" s="2">
        <f t="shared" si="6"/>
        <v>5.5435851033431751</v>
      </c>
      <c r="E136" s="2">
        <v>29</v>
      </c>
      <c r="F136">
        <f t="shared" si="7"/>
        <v>2.8863778603559553</v>
      </c>
    </row>
    <row r="137" spans="1:6" x14ac:dyDescent="0.25">
      <c r="A137" s="11">
        <v>0.20200000000000001</v>
      </c>
      <c r="B137" s="11">
        <v>67</v>
      </c>
      <c r="C137" s="2">
        <f t="shared" si="5"/>
        <v>6.6228280054912716</v>
      </c>
      <c r="D137" s="2">
        <f t="shared" si="6"/>
        <v>5.9245737689303741</v>
      </c>
      <c r="E137" s="2">
        <v>31</v>
      </c>
      <c r="F137">
        <f t="shared" si="7"/>
        <v>3.0819577547428123</v>
      </c>
    </row>
    <row r="138" spans="1:6" x14ac:dyDescent="0.25">
      <c r="A138" s="11">
        <v>0.20399999999999999</v>
      </c>
      <c r="B138" s="11">
        <v>68</v>
      </c>
      <c r="C138" s="2">
        <f t="shared" si="5"/>
        <v>6.7208864483232</v>
      </c>
      <c r="D138" s="2">
        <f t="shared" si="6"/>
        <v>6.0198209353271741</v>
      </c>
      <c r="E138" s="2">
        <v>24</v>
      </c>
      <c r="F138">
        <f t="shared" si="7"/>
        <v>2.3974281243888127</v>
      </c>
    </row>
    <row r="139" spans="1:6" x14ac:dyDescent="0.25">
      <c r="A139" s="11">
        <v>0.21099999999999999</v>
      </c>
      <c r="B139" s="11">
        <v>70</v>
      </c>
      <c r="C139" s="2">
        <f t="shared" si="5"/>
        <v>6.9170033339870551</v>
      </c>
      <c r="D139" s="2">
        <f t="shared" si="6"/>
        <v>6.2103152681207732</v>
      </c>
      <c r="E139" s="2">
        <v>37</v>
      </c>
      <c r="F139">
        <f t="shared" si="7"/>
        <v>3.6686974379033832</v>
      </c>
    </row>
    <row r="140" spans="1:6" x14ac:dyDescent="0.25">
      <c r="A140" s="11">
        <v>0.20100000000000001</v>
      </c>
      <c r="B140" s="11">
        <v>49</v>
      </c>
      <c r="C140" s="2">
        <f t="shared" si="5"/>
        <v>4.8577760345165721</v>
      </c>
      <c r="D140" s="2">
        <f t="shared" si="6"/>
        <v>4.2101247737879799</v>
      </c>
      <c r="E140" s="2">
        <v>25</v>
      </c>
      <c r="F140">
        <f t="shared" si="7"/>
        <v>2.4952180715822414</v>
      </c>
    </row>
    <row r="141" spans="1:6" x14ac:dyDescent="0.25">
      <c r="A141" s="11">
        <v>0.20100000000000001</v>
      </c>
      <c r="B141" s="11">
        <v>82</v>
      </c>
      <c r="C141" s="2">
        <f t="shared" si="5"/>
        <v>8.0937046479701884</v>
      </c>
      <c r="D141" s="2">
        <f t="shared" si="6"/>
        <v>7.3532812648823693</v>
      </c>
      <c r="E141" s="2">
        <v>19</v>
      </c>
      <c r="F141">
        <f t="shared" si="7"/>
        <v>1.9084783884216703</v>
      </c>
    </row>
    <row r="142" spans="1:6" x14ac:dyDescent="0.25">
      <c r="A142" s="11">
        <v>0.2</v>
      </c>
      <c r="B142" s="11">
        <v>52</v>
      </c>
      <c r="C142" s="2">
        <f t="shared" si="5"/>
        <v>5.1519513630123548</v>
      </c>
      <c r="D142" s="2">
        <f t="shared" si="6"/>
        <v>4.4958662729783789</v>
      </c>
      <c r="E142" s="2">
        <v>27</v>
      </c>
      <c r="F142">
        <f t="shared" si="7"/>
        <v>2.6907979659690984</v>
      </c>
    </row>
    <row r="143" spans="1:6" x14ac:dyDescent="0.25">
      <c r="A143" s="11">
        <v>0.20100000000000001</v>
      </c>
      <c r="B143" s="11">
        <v>91</v>
      </c>
      <c r="C143" s="2">
        <f t="shared" si="5"/>
        <v>8.9762306334575399</v>
      </c>
      <c r="D143" s="2">
        <f t="shared" si="6"/>
        <v>8.2105057624535664</v>
      </c>
      <c r="E143" s="2">
        <v>33</v>
      </c>
      <c r="F143">
        <f t="shared" si="7"/>
        <v>3.2775376491296693</v>
      </c>
    </row>
    <row r="144" spans="1:6" x14ac:dyDescent="0.25">
      <c r="A144" s="11">
        <v>0.20399999999999999</v>
      </c>
      <c r="B144" s="11">
        <v>46</v>
      </c>
      <c r="C144" s="2">
        <f t="shared" si="5"/>
        <v>4.5636007060207886</v>
      </c>
      <c r="D144" s="2">
        <f t="shared" si="6"/>
        <v>3.9243832745975809</v>
      </c>
      <c r="E144" s="2">
        <v>23</v>
      </c>
      <c r="F144">
        <f t="shared" si="7"/>
        <v>2.2996381771953844</v>
      </c>
    </row>
    <row r="145" spans="1:6" x14ac:dyDescent="0.25">
      <c r="A145" s="11">
        <v>0.20300000000000001</v>
      </c>
      <c r="B145" s="11">
        <v>48</v>
      </c>
      <c r="C145" s="2">
        <f t="shared" si="5"/>
        <v>4.7597175916846437</v>
      </c>
      <c r="D145" s="2">
        <f t="shared" si="6"/>
        <v>4.1148776073911799</v>
      </c>
      <c r="E145" s="2">
        <v>26</v>
      </c>
      <c r="F145">
        <f t="shared" si="7"/>
        <v>2.5930080187756697</v>
      </c>
    </row>
    <row r="146" spans="1:6" x14ac:dyDescent="0.25">
      <c r="A146" s="11">
        <v>0.21099999999999999</v>
      </c>
      <c r="B146" s="11">
        <v>50</v>
      </c>
      <c r="C146" s="2">
        <f t="shared" si="5"/>
        <v>4.9558344773484997</v>
      </c>
      <c r="D146" s="2">
        <f t="shared" si="6"/>
        <v>4.305371940184779</v>
      </c>
      <c r="E146" s="2">
        <v>20</v>
      </c>
      <c r="F146">
        <f t="shared" si="7"/>
        <v>2.0062683356150988</v>
      </c>
    </row>
    <row r="147" spans="1:6" x14ac:dyDescent="0.25">
      <c r="A147" s="11">
        <v>0.20300000000000001</v>
      </c>
      <c r="B147" s="11">
        <v>70</v>
      </c>
      <c r="C147" s="2">
        <f t="shared" si="5"/>
        <v>6.9170033339870551</v>
      </c>
      <c r="D147" s="2">
        <f t="shared" si="6"/>
        <v>6.2103152681207732</v>
      </c>
      <c r="E147" s="2">
        <v>31</v>
      </c>
      <c r="F147">
        <f t="shared" si="7"/>
        <v>3.0819577547428123</v>
      </c>
    </row>
    <row r="148" spans="1:6" x14ac:dyDescent="0.25">
      <c r="A148" s="11">
        <v>0.20399999999999999</v>
      </c>
      <c r="B148" s="11">
        <v>49</v>
      </c>
      <c r="C148" s="2">
        <f t="shared" si="5"/>
        <v>4.8577760345165721</v>
      </c>
      <c r="D148" s="2">
        <f t="shared" si="6"/>
        <v>4.2101247737879799</v>
      </c>
      <c r="E148" s="2">
        <v>25</v>
      </c>
      <c r="F148">
        <f t="shared" si="7"/>
        <v>2.4952180715822414</v>
      </c>
    </row>
    <row r="149" spans="1:6" x14ac:dyDescent="0.25">
      <c r="A149" s="11">
        <v>0.21199999999999999</v>
      </c>
      <c r="B149" s="11">
        <v>50</v>
      </c>
      <c r="C149" s="2">
        <f t="shared" si="5"/>
        <v>4.9558344773484997</v>
      </c>
      <c r="D149" s="2">
        <f t="shared" si="6"/>
        <v>4.305371940184779</v>
      </c>
      <c r="E149" s="2">
        <v>22</v>
      </c>
      <c r="F149">
        <f t="shared" si="7"/>
        <v>2.2018482300019557</v>
      </c>
    </row>
    <row r="150" spans="1:6" x14ac:dyDescent="0.25">
      <c r="A150" s="11">
        <v>0.21</v>
      </c>
      <c r="B150" s="11">
        <v>60</v>
      </c>
      <c r="C150" s="2">
        <f t="shared" si="5"/>
        <v>5.9364189056677779</v>
      </c>
      <c r="D150" s="2">
        <f t="shared" si="6"/>
        <v>5.2578436041527761</v>
      </c>
      <c r="E150" s="2">
        <v>30</v>
      </c>
      <c r="F150">
        <f t="shared" si="7"/>
        <v>2.984167807549384</v>
      </c>
    </row>
    <row r="151" spans="1:6" x14ac:dyDescent="0.25">
      <c r="A151" s="11">
        <v>0.20200000000000001</v>
      </c>
      <c r="B151" s="11">
        <v>34</v>
      </c>
      <c r="C151" s="2">
        <f t="shared" si="5"/>
        <v>3.3868993920376544</v>
      </c>
      <c r="D151" s="2">
        <f t="shared" si="6"/>
        <v>2.7814172778359842</v>
      </c>
      <c r="E151" s="2">
        <v>12</v>
      </c>
      <c r="F151">
        <f t="shared" si="7"/>
        <v>1.2239487580676705</v>
      </c>
    </row>
    <row r="152" spans="1:6" x14ac:dyDescent="0.25">
      <c r="A152" s="11">
        <v>0.20300000000000001</v>
      </c>
      <c r="B152" s="11">
        <v>42</v>
      </c>
      <c r="C152" s="2">
        <f t="shared" si="5"/>
        <v>4.1713669346930766</v>
      </c>
      <c r="D152" s="2">
        <f t="shared" si="6"/>
        <v>3.5433946090103818</v>
      </c>
      <c r="E152" s="2">
        <v>7</v>
      </c>
      <c r="F152">
        <f t="shared" si="7"/>
        <v>0.73499902210052803</v>
      </c>
    </row>
    <row r="153" spans="1:6" x14ac:dyDescent="0.25">
      <c r="A153" s="11">
        <v>0.19800000000000001</v>
      </c>
      <c r="B153" s="11">
        <v>60</v>
      </c>
      <c r="C153" s="2">
        <f t="shared" si="5"/>
        <v>5.9364189056677779</v>
      </c>
      <c r="D153" s="2">
        <f t="shared" si="6"/>
        <v>5.2578436041527761</v>
      </c>
      <c r="E153" s="2">
        <v>10</v>
      </c>
      <c r="F153">
        <f t="shared" si="7"/>
        <v>1.0283688636808135</v>
      </c>
    </row>
    <row r="154" spans="1:6" x14ac:dyDescent="0.25">
      <c r="A154" s="11">
        <v>0.20300000000000001</v>
      </c>
      <c r="B154" s="11">
        <v>46</v>
      </c>
      <c r="C154" s="2">
        <f t="shared" ref="C154:C175" si="8">(B154+0.5396)/10.198</f>
        <v>4.5636007060207886</v>
      </c>
      <c r="D154" s="2">
        <f t="shared" ref="D154:D175" si="9">(B154-4.7979)/10.499</f>
        <v>3.9243832745975809</v>
      </c>
      <c r="E154" s="2">
        <v>16</v>
      </c>
      <c r="F154">
        <f t="shared" si="7"/>
        <v>1.6151085468413848</v>
      </c>
    </row>
    <row r="155" spans="1:6" x14ac:dyDescent="0.25">
      <c r="A155" s="11">
        <v>0.20100000000000001</v>
      </c>
      <c r="B155" s="11">
        <v>39</v>
      </c>
      <c r="C155" s="2">
        <f t="shared" si="8"/>
        <v>3.8771916061972935</v>
      </c>
      <c r="D155" s="2">
        <f t="shared" si="9"/>
        <v>3.2576531098199828</v>
      </c>
      <c r="E155" s="2">
        <v>13</v>
      </c>
      <c r="F155">
        <f t="shared" si="7"/>
        <v>1.3217387052610989</v>
      </c>
    </row>
    <row r="156" spans="1:6" x14ac:dyDescent="0.25">
      <c r="A156" s="11">
        <v>0.20499999999999999</v>
      </c>
      <c r="B156" s="11">
        <v>42</v>
      </c>
      <c r="C156" s="2">
        <f t="shared" si="8"/>
        <v>4.1713669346930766</v>
      </c>
      <c r="D156" s="2">
        <f t="shared" si="9"/>
        <v>3.5433946090103818</v>
      </c>
      <c r="E156" s="2">
        <v>12</v>
      </c>
      <c r="F156">
        <f t="shared" si="7"/>
        <v>1.2239487580676705</v>
      </c>
    </row>
    <row r="157" spans="1:6" x14ac:dyDescent="0.25">
      <c r="A157" s="11">
        <v>0.19900000000000001</v>
      </c>
      <c r="B157" s="11">
        <v>42</v>
      </c>
      <c r="C157" s="2">
        <f t="shared" si="8"/>
        <v>4.1713669346930766</v>
      </c>
      <c r="D157" s="2">
        <f t="shared" si="9"/>
        <v>3.5433946090103818</v>
      </c>
      <c r="E157" s="2">
        <v>10</v>
      </c>
      <c r="F157">
        <f t="shared" si="7"/>
        <v>1.0283688636808135</v>
      </c>
    </row>
    <row r="158" spans="1:6" x14ac:dyDescent="0.25">
      <c r="A158" s="11">
        <v>0.20699999999999999</v>
      </c>
      <c r="B158" s="11">
        <v>52</v>
      </c>
      <c r="C158" s="2">
        <f t="shared" si="8"/>
        <v>5.1519513630123548</v>
      </c>
      <c r="D158" s="2">
        <f t="shared" si="9"/>
        <v>4.4958662729783789</v>
      </c>
      <c r="E158" s="2">
        <v>8</v>
      </c>
      <c r="F158">
        <f t="shared" si="7"/>
        <v>0.83278896929395652</v>
      </c>
    </row>
    <row r="159" spans="1:6" x14ac:dyDescent="0.25">
      <c r="A159" s="11">
        <v>0.20300000000000001</v>
      </c>
      <c r="B159" s="11">
        <v>37</v>
      </c>
      <c r="C159" s="2">
        <f t="shared" si="8"/>
        <v>3.681074720533438</v>
      </c>
      <c r="D159" s="2">
        <f t="shared" si="9"/>
        <v>3.0671587770263833</v>
      </c>
      <c r="E159" s="2">
        <v>9</v>
      </c>
      <c r="F159">
        <f t="shared" si="7"/>
        <v>0.930578916487385</v>
      </c>
    </row>
    <row r="160" spans="1:6" x14ac:dyDescent="0.25">
      <c r="A160" s="11">
        <v>0.20100000000000001</v>
      </c>
      <c r="B160" s="11">
        <v>40</v>
      </c>
      <c r="C160" s="2">
        <f t="shared" si="8"/>
        <v>3.9752500490292211</v>
      </c>
      <c r="D160" s="2">
        <f t="shared" si="9"/>
        <v>3.3529002762167823</v>
      </c>
      <c r="E160" s="2">
        <v>15</v>
      </c>
      <c r="F160">
        <f t="shared" si="7"/>
        <v>1.5173185996479561</v>
      </c>
    </row>
    <row r="161" spans="1:6" x14ac:dyDescent="0.25">
      <c r="A161" s="11">
        <v>0.20499999999999999</v>
      </c>
      <c r="B161" s="11">
        <v>31</v>
      </c>
      <c r="C161" s="2">
        <f t="shared" si="8"/>
        <v>3.0927240635418709</v>
      </c>
      <c r="D161" s="2">
        <f t="shared" si="9"/>
        <v>2.4956757786455852</v>
      </c>
      <c r="E161" s="2">
        <v>10</v>
      </c>
      <c r="F161">
        <f t="shared" si="7"/>
        <v>1.0283688636808135</v>
      </c>
    </row>
    <row r="162" spans="1:6" x14ac:dyDescent="0.25">
      <c r="A162" s="11">
        <v>0.2</v>
      </c>
      <c r="B162" s="11">
        <v>43</v>
      </c>
      <c r="C162" s="2">
        <f t="shared" si="8"/>
        <v>4.2694253775250051</v>
      </c>
      <c r="D162" s="2">
        <f t="shared" si="9"/>
        <v>3.6386417754071814</v>
      </c>
      <c r="E162" s="2">
        <v>6</v>
      </c>
      <c r="F162">
        <f t="shared" si="7"/>
        <v>0.63720907490709944</v>
      </c>
    </row>
    <row r="163" spans="1:6" x14ac:dyDescent="0.25">
      <c r="A163" s="11">
        <v>0.21</v>
      </c>
      <c r="B163" s="11">
        <v>43</v>
      </c>
      <c r="C163" s="2">
        <f t="shared" si="8"/>
        <v>4.2694253775250051</v>
      </c>
      <c r="D163" s="2">
        <f t="shared" si="9"/>
        <v>3.6386417754071814</v>
      </c>
      <c r="E163" s="2">
        <v>7</v>
      </c>
      <c r="F163">
        <f t="shared" si="7"/>
        <v>0.73499902210052803</v>
      </c>
    </row>
    <row r="164" spans="1:6" x14ac:dyDescent="0.25">
      <c r="A164" s="11">
        <v>0.2</v>
      </c>
      <c r="B164" s="11">
        <v>50</v>
      </c>
      <c r="C164" s="2">
        <f t="shared" si="8"/>
        <v>4.9558344773484997</v>
      </c>
      <c r="D164" s="2">
        <f t="shared" si="9"/>
        <v>4.305371940184779</v>
      </c>
      <c r="E164" s="2">
        <v>10</v>
      </c>
      <c r="F164">
        <f t="shared" si="7"/>
        <v>1.0283688636808135</v>
      </c>
    </row>
    <row r="165" spans="1:6" x14ac:dyDescent="0.25">
      <c r="A165" s="11">
        <v>0.20599999999999999</v>
      </c>
      <c r="B165" s="11">
        <v>41</v>
      </c>
      <c r="C165" s="2">
        <f t="shared" si="8"/>
        <v>4.0733084918611491</v>
      </c>
      <c r="D165" s="2">
        <f t="shared" si="9"/>
        <v>3.4481474426135823</v>
      </c>
      <c r="E165" s="2">
        <v>6</v>
      </c>
      <c r="F165">
        <f t="shared" si="7"/>
        <v>0.63720907490709944</v>
      </c>
    </row>
    <row r="166" spans="1:6" x14ac:dyDescent="0.25">
      <c r="A166" s="11">
        <v>0.20300000000000001</v>
      </c>
      <c r="B166" s="11">
        <v>61</v>
      </c>
      <c r="C166" s="2">
        <f t="shared" si="8"/>
        <v>6.0344773484997054</v>
      </c>
      <c r="D166" s="2">
        <f t="shared" si="9"/>
        <v>5.353090770549576</v>
      </c>
      <c r="E166" s="2">
        <v>11</v>
      </c>
      <c r="F166">
        <f t="shared" si="7"/>
        <v>1.126158810874242</v>
      </c>
    </row>
    <row r="167" spans="1:6" x14ac:dyDescent="0.25">
      <c r="A167" s="11">
        <v>0.20599999999999999</v>
      </c>
      <c r="B167" s="11">
        <v>66</v>
      </c>
      <c r="C167" s="2">
        <f t="shared" si="8"/>
        <v>6.524769562659344</v>
      </c>
      <c r="D167" s="2">
        <f t="shared" si="9"/>
        <v>5.8293266025335742</v>
      </c>
      <c r="E167" s="2">
        <v>19</v>
      </c>
      <c r="F167">
        <f t="shared" si="7"/>
        <v>1.9084783884216703</v>
      </c>
    </row>
    <row r="168" spans="1:6" x14ac:dyDescent="0.25">
      <c r="A168" s="11">
        <v>0.20300000000000001</v>
      </c>
      <c r="B168" s="11">
        <v>55</v>
      </c>
      <c r="C168" s="2">
        <f t="shared" si="8"/>
        <v>5.4461266915081383</v>
      </c>
      <c r="D168" s="2">
        <f t="shared" si="9"/>
        <v>4.781607772168778</v>
      </c>
      <c r="E168" s="2">
        <v>19</v>
      </c>
      <c r="F168">
        <f t="shared" si="7"/>
        <v>1.9084783884216703</v>
      </c>
    </row>
    <row r="169" spans="1:6" x14ac:dyDescent="0.25">
      <c r="A169" s="11">
        <v>0.20200000000000001</v>
      </c>
      <c r="B169" s="11">
        <v>60</v>
      </c>
      <c r="C169" s="2">
        <f t="shared" si="8"/>
        <v>5.9364189056677779</v>
      </c>
      <c r="D169" s="2">
        <f t="shared" si="9"/>
        <v>5.2578436041527761</v>
      </c>
      <c r="E169" s="2">
        <v>34</v>
      </c>
      <c r="F169">
        <f t="shared" si="7"/>
        <v>3.375327596323098</v>
      </c>
    </row>
    <row r="170" spans="1:6" x14ac:dyDescent="0.25">
      <c r="A170" s="11">
        <v>0.20200000000000001</v>
      </c>
      <c r="B170" s="11">
        <v>61</v>
      </c>
      <c r="C170" s="2">
        <f t="shared" si="8"/>
        <v>6.0344773484997054</v>
      </c>
      <c r="D170" s="2">
        <f t="shared" si="9"/>
        <v>5.353090770549576</v>
      </c>
      <c r="E170" s="2">
        <v>18</v>
      </c>
      <c r="F170">
        <f t="shared" si="7"/>
        <v>1.8106884412282418</v>
      </c>
    </row>
    <row r="171" spans="1:6" x14ac:dyDescent="0.25">
      <c r="A171" s="11">
        <v>0.19900000000000001</v>
      </c>
      <c r="B171" s="11">
        <v>34</v>
      </c>
      <c r="C171" s="2">
        <f t="shared" si="8"/>
        <v>3.3868993920376544</v>
      </c>
      <c r="D171" s="2">
        <f t="shared" si="9"/>
        <v>2.7814172778359842</v>
      </c>
      <c r="E171" s="2">
        <v>11</v>
      </c>
      <c r="F171">
        <f t="shared" si="7"/>
        <v>1.126158810874242</v>
      </c>
    </row>
    <row r="172" spans="1:6" x14ac:dyDescent="0.25">
      <c r="A172" s="11">
        <v>0.20399999999999999</v>
      </c>
      <c r="B172" s="11">
        <v>30</v>
      </c>
      <c r="C172" s="2">
        <f t="shared" si="8"/>
        <v>2.9946656207099429</v>
      </c>
      <c r="D172" s="2">
        <f t="shared" si="9"/>
        <v>2.4004286122487857</v>
      </c>
      <c r="E172" s="2">
        <v>21</v>
      </c>
      <c r="F172">
        <f t="shared" si="7"/>
        <v>2.1040582828085275</v>
      </c>
    </row>
    <row r="173" spans="1:6" x14ac:dyDescent="0.25">
      <c r="A173" s="11">
        <v>0.20100000000000001</v>
      </c>
      <c r="B173" s="11">
        <v>32</v>
      </c>
      <c r="C173" s="2">
        <f t="shared" si="8"/>
        <v>3.1907825063737985</v>
      </c>
      <c r="D173" s="2">
        <f t="shared" si="9"/>
        <v>2.5909229450423852</v>
      </c>
      <c r="E173" s="2">
        <v>10</v>
      </c>
      <c r="F173">
        <f t="shared" si="7"/>
        <v>1.0283688636808135</v>
      </c>
    </row>
    <row r="174" spans="1:6" x14ac:dyDescent="0.25">
      <c r="A174" s="11">
        <v>0.20100000000000001</v>
      </c>
      <c r="B174" s="11">
        <v>30</v>
      </c>
      <c r="C174" s="2">
        <f t="shared" si="8"/>
        <v>2.9946656207099429</v>
      </c>
      <c r="D174" s="2">
        <f t="shared" si="9"/>
        <v>2.4004286122487857</v>
      </c>
      <c r="E174" s="2">
        <v>12</v>
      </c>
      <c r="F174">
        <f t="shared" si="7"/>
        <v>1.2239487580676705</v>
      </c>
    </row>
    <row r="175" spans="1:6" x14ac:dyDescent="0.25">
      <c r="A175" s="11">
        <v>0.20300000000000001</v>
      </c>
      <c r="B175" s="11">
        <v>40</v>
      </c>
      <c r="C175" s="2">
        <f t="shared" si="8"/>
        <v>3.9752500490292211</v>
      </c>
      <c r="D175" s="2">
        <f t="shared" si="9"/>
        <v>3.3529002762167823</v>
      </c>
      <c r="E175" s="2">
        <v>17</v>
      </c>
      <c r="F175">
        <f t="shared" si="7"/>
        <v>1.7128984940348133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Datos Resumidos Digestiones</vt:lpstr>
      <vt:lpstr>Datos Brutos Digestiones</vt:lpstr>
      <vt:lpstr>Rectas Calibrado K_Na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RVM</dc:creator>
  <cp:lastModifiedBy>A. D.</cp:lastModifiedBy>
  <cp:lastPrinted>2020-02-06T10:15:28Z</cp:lastPrinted>
  <dcterms:created xsi:type="dcterms:W3CDTF">2020-02-04T12:23:51Z</dcterms:created>
  <dcterms:modified xsi:type="dcterms:W3CDTF">2020-05-22T08:26:01Z</dcterms:modified>
</cp:coreProperties>
</file>